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blanc\Downloads\"/>
    </mc:Choice>
  </mc:AlternateContent>
  <bookViews>
    <workbookView xWindow="0" yWindow="0" windowWidth="20460" windowHeight="3150" activeTab="6" xr2:uid="{00000000-000D-0000-FFFF-FFFF00000000}"/>
  </bookViews>
  <sheets>
    <sheet name="11.7" sheetId="1" r:id="rId1"/>
    <sheet name="11.9" sheetId="6" r:id="rId2"/>
    <sheet name="11.11" sheetId="2" r:id="rId3"/>
    <sheet name="11.13" sheetId="3" r:id="rId4"/>
    <sheet name="11.24" sheetId="4" r:id="rId5"/>
    <sheet name="11.30" sheetId="5" r:id="rId6"/>
    <sheet name="11.31" sheetId="8" r:id="rId7"/>
    <sheet name="Scenario Summary" sheetId="12" r:id="rId8"/>
  </sheets>
  <definedNames>
    <definedName name="solver_adj" localSheetId="4" hidden="1">'11.24'!$C$5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ng" localSheetId="5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um" localSheetId="4" hidden="1">0</definedName>
    <definedName name="solver_num" localSheetId="5" hidden="1">0</definedName>
    <definedName name="solver_nwt" localSheetId="4" hidden="1">1</definedName>
    <definedName name="solver_opt" localSheetId="4" hidden="1">'11.24'!$D$22</definedName>
    <definedName name="solver_opt" localSheetId="5" hidden="1">'11.30'!$G$16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5" l="1"/>
  <c r="J16" i="5"/>
  <c r="I16" i="5"/>
  <c r="H16" i="5"/>
  <c r="C12" i="1"/>
  <c r="C11" i="1"/>
  <c r="B11" i="6" l="1"/>
  <c r="B17" i="3" l="1"/>
  <c r="B18" i="3" s="1"/>
  <c r="B21" i="3" s="1"/>
  <c r="C20" i="3"/>
  <c r="D20" i="3"/>
  <c r="E20" i="3"/>
  <c r="F20" i="3"/>
  <c r="G20" i="3"/>
  <c r="H20" i="3"/>
  <c r="I20" i="3"/>
  <c r="J20" i="3"/>
  <c r="K20" i="3"/>
  <c r="L20" i="3"/>
  <c r="B20" i="3"/>
  <c r="C18" i="3"/>
  <c r="D18" i="3"/>
  <c r="E18" i="3"/>
  <c r="F18" i="3"/>
  <c r="F21" i="3" s="1"/>
  <c r="G18" i="3"/>
  <c r="G21" i="3" s="1"/>
  <c r="H18" i="3"/>
  <c r="H21" i="3" s="1"/>
  <c r="I18" i="3"/>
  <c r="J18" i="3"/>
  <c r="J21" i="3" s="1"/>
  <c r="K18" i="3"/>
  <c r="L18" i="3"/>
  <c r="C21" i="3"/>
  <c r="D21" i="3"/>
  <c r="E21" i="3"/>
  <c r="I21" i="3"/>
  <c r="K21" i="3"/>
  <c r="L21" i="3"/>
  <c r="B15" i="3"/>
  <c r="B14" i="3"/>
  <c r="C14" i="3"/>
  <c r="D14" i="3"/>
  <c r="E14" i="3"/>
  <c r="F14" i="3"/>
  <c r="G14" i="3"/>
  <c r="H14" i="3"/>
  <c r="I14" i="3"/>
  <c r="J14" i="3"/>
  <c r="K14" i="3"/>
  <c r="L14" i="3"/>
  <c r="B16" i="3" l="1"/>
  <c r="C13" i="4" l="1"/>
  <c r="F12" i="4" l="1"/>
  <c r="F13" i="4" s="1"/>
  <c r="F10" i="4"/>
  <c r="G10" i="4" s="1"/>
  <c r="H10" i="4" s="1"/>
  <c r="G11" i="4"/>
  <c r="H11" i="4" s="1"/>
  <c r="I11" i="4"/>
  <c r="C17" i="4"/>
  <c r="C8" i="4"/>
  <c r="C14" i="4" s="1"/>
  <c r="D20" i="4"/>
  <c r="C4" i="8"/>
  <c r="D4" i="8"/>
  <c r="C3" i="8"/>
  <c r="D3" i="8"/>
  <c r="C5" i="8"/>
  <c r="D5" i="8"/>
  <c r="D9" i="8"/>
  <c r="D10" i="8"/>
  <c r="D14" i="8"/>
  <c r="C9" i="8"/>
  <c r="C10" i="8"/>
  <c r="C14" i="8"/>
  <c r="C16" i="3"/>
  <c r="C15" i="3" s="1"/>
  <c r="D16" i="3"/>
  <c r="E16" i="3"/>
  <c r="E15" i="3"/>
  <c r="E17" i="3" s="1"/>
  <c r="F16" i="3"/>
  <c r="F15" i="3" s="1"/>
  <c r="G16" i="3"/>
  <c r="G15" i="3" s="1"/>
  <c r="H16" i="3"/>
  <c r="H15" i="3"/>
  <c r="H17" i="3" s="1"/>
  <c r="I16" i="3"/>
  <c r="J16" i="3"/>
  <c r="J15" i="3" s="1"/>
  <c r="K16" i="3"/>
  <c r="K15" i="3" s="1"/>
  <c r="L16" i="3"/>
  <c r="L15" i="3"/>
  <c r="L17" i="3" s="1"/>
  <c r="I7" i="6"/>
  <c r="G7" i="6"/>
  <c r="B9" i="8"/>
  <c r="B10" i="8"/>
  <c r="B14" i="8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E4" i="5"/>
  <c r="E5" i="5"/>
  <c r="E6" i="5"/>
  <c r="E7" i="5"/>
  <c r="D9" i="5"/>
  <c r="M16" i="5" s="1"/>
  <c r="D8" i="5"/>
  <c r="L16" i="5" s="1"/>
  <c r="D7" i="5"/>
  <c r="D6" i="5"/>
  <c r="D5" i="5"/>
  <c r="D4" i="5"/>
  <c r="E11" i="5"/>
  <c r="E8" i="5" s="1"/>
  <c r="D8" i="2"/>
  <c r="D9" i="2"/>
  <c r="D13" i="2"/>
  <c r="D5" i="2"/>
  <c r="D6" i="2"/>
  <c r="D7" i="2"/>
  <c r="D4" i="2"/>
  <c r="H7" i="6"/>
  <c r="E8" i="6"/>
  <c r="H8" i="6"/>
  <c r="G8" i="6"/>
  <c r="I8" i="6"/>
  <c r="E9" i="6"/>
  <c r="B9" i="6"/>
  <c r="D9" i="6"/>
  <c r="H9" i="6"/>
  <c r="C9" i="6"/>
  <c r="G9" i="6"/>
  <c r="I9" i="6"/>
  <c r="D8" i="6"/>
  <c r="C8" i="6"/>
  <c r="B8" i="6"/>
  <c r="B16" i="1"/>
  <c r="B12" i="1"/>
  <c r="B11" i="1"/>
  <c r="D13" i="5" l="1"/>
  <c r="N16" i="5" s="1"/>
  <c r="E9" i="5"/>
  <c r="E13" i="5" s="1"/>
  <c r="F11" i="5"/>
  <c r="I15" i="3"/>
  <c r="D15" i="3"/>
  <c r="D17" i="3" s="1"/>
  <c r="J17" i="3"/>
  <c r="K17" i="3"/>
  <c r="H22" i="3"/>
  <c r="C17" i="3"/>
  <c r="E22" i="3"/>
  <c r="G17" i="3"/>
  <c r="F17" i="3"/>
  <c r="I17" i="3"/>
  <c r="F9" i="4"/>
  <c r="F8" i="4" s="1"/>
  <c r="F7" i="4" s="1"/>
  <c r="J11" i="4"/>
  <c r="I10" i="4"/>
  <c r="J10" i="4" s="1"/>
  <c r="G13" i="4"/>
  <c r="H13" i="4" s="1"/>
  <c r="I13" i="4"/>
  <c r="J13" i="4" s="1"/>
  <c r="F14" i="4"/>
  <c r="G12" i="4"/>
  <c r="H12" i="4" s="1"/>
  <c r="D15" i="4"/>
  <c r="C18" i="4"/>
  <c r="D19" i="4" s="1"/>
  <c r="F8" i="5" l="1"/>
  <c r="G11" i="5"/>
  <c r="F9" i="5"/>
  <c r="L22" i="3"/>
  <c r="G22" i="3"/>
  <c r="K22" i="3"/>
  <c r="D22" i="3"/>
  <c r="I22" i="3"/>
  <c r="F22" i="3"/>
  <c r="C22" i="3"/>
  <c r="J22" i="3"/>
  <c r="G8" i="4"/>
  <c r="H8" i="4" s="1"/>
  <c r="G9" i="4"/>
  <c r="H9" i="4" s="1"/>
  <c r="I12" i="4"/>
  <c r="J12" i="4" s="1"/>
  <c r="J22" i="4"/>
  <c r="I9" i="4"/>
  <c r="J9" i="4" s="1"/>
  <c r="G7" i="4"/>
  <c r="H7" i="4" s="1"/>
  <c r="F6" i="4"/>
  <c r="F15" i="4"/>
  <c r="G14" i="4"/>
  <c r="H14" i="4" s="1"/>
  <c r="D22" i="4"/>
  <c r="G8" i="5" l="1"/>
  <c r="G9" i="5"/>
  <c r="H11" i="5"/>
  <c r="F13" i="5"/>
  <c r="B22" i="3"/>
  <c r="I8" i="4"/>
  <c r="J8" i="4" s="1"/>
  <c r="G15" i="4"/>
  <c r="H15" i="4" s="1"/>
  <c r="I15" i="4"/>
  <c r="J15" i="4" s="1"/>
  <c r="F16" i="4"/>
  <c r="I14" i="4"/>
  <c r="J14" i="4" s="1"/>
  <c r="F5" i="4"/>
  <c r="G5" i="4" s="1"/>
  <c r="G6" i="4"/>
  <c r="H6" i="4" s="1"/>
  <c r="I7" i="4"/>
  <c r="J7" i="4" s="1"/>
  <c r="G13" i="5" l="1"/>
  <c r="H9" i="5"/>
  <c r="H8" i="5"/>
  <c r="I11" i="5"/>
  <c r="I6" i="4"/>
  <c r="J6" i="4" s="1"/>
  <c r="G16" i="4"/>
  <c r="H16" i="4" s="1"/>
  <c r="F17" i="4"/>
  <c r="H5" i="4"/>
  <c r="F4" i="4"/>
  <c r="H13" i="5" l="1"/>
  <c r="I9" i="5"/>
  <c r="I8" i="5"/>
  <c r="J11" i="5"/>
  <c r="G4" i="4"/>
  <c r="H4" i="4" s="1"/>
  <c r="F3" i="4"/>
  <c r="G17" i="4"/>
  <c r="H17" i="4" s="1"/>
  <c r="I17" i="4"/>
  <c r="J17" i="4" s="1"/>
  <c r="F18" i="4"/>
  <c r="I5" i="4"/>
  <c r="J5" i="4" s="1"/>
  <c r="I16" i="4"/>
  <c r="J16" i="4" s="1"/>
  <c r="I13" i="5" l="1"/>
  <c r="J9" i="5"/>
  <c r="J8" i="5"/>
  <c r="I4" i="4"/>
  <c r="J4" i="4" s="1"/>
  <c r="G3" i="4"/>
  <c r="H3" i="4" s="1"/>
  <c r="F19" i="4"/>
  <c r="G18" i="4"/>
  <c r="H18" i="4" s="1"/>
  <c r="J13" i="5" l="1"/>
  <c r="I18" i="4"/>
  <c r="J18" i="4" s="1"/>
  <c r="I3" i="4"/>
  <c r="J3" i="4" s="1"/>
  <c r="G19" i="4"/>
  <c r="H19" i="4" s="1"/>
  <c r="I19" i="4" l="1"/>
  <c r="J19" i="4" s="1"/>
</calcChain>
</file>

<file path=xl/sharedStrings.xml><?xml version="1.0" encoding="utf-8"?>
<sst xmlns="http://schemas.openxmlformats.org/spreadsheetml/2006/main" count="142" uniqueCount="95">
  <si>
    <t>Garage Band</t>
  </si>
  <si>
    <t>Expected Crowd</t>
  </si>
  <si>
    <t>Average Concessions Expenditure</t>
  </si>
  <si>
    <t>Fixed Cost</t>
  </si>
  <si>
    <t>Ticket Price</t>
  </si>
  <si>
    <t>REVENUE FROM TICKETS</t>
  </si>
  <si>
    <t>CONCESSION SALES</t>
  </si>
  <si>
    <t>PROFIT PERCENTAGE</t>
  </si>
  <si>
    <t>BAND PROFIT</t>
  </si>
  <si>
    <t>New Product Sales</t>
  </si>
  <si>
    <t>Increase Per Year</t>
  </si>
  <si>
    <t>Year</t>
  </si>
  <si>
    <t>Sales Volume</t>
  </si>
  <si>
    <t>Selling Price</t>
  </si>
  <si>
    <t>Unit Var Cost</t>
  </si>
  <si>
    <t>Total Rev</t>
  </si>
  <si>
    <t>Total Costs</t>
  </si>
  <si>
    <t>Total Profit</t>
  </si>
  <si>
    <t>NPV</t>
  </si>
  <si>
    <t>Discount Rate</t>
  </si>
  <si>
    <t>Ballet Company</t>
  </si>
  <si>
    <t>Gift Level</t>
  </si>
  <si>
    <t>Benefactor</t>
  </si>
  <si>
    <t>Philantropist</t>
  </si>
  <si>
    <t>Producer's Circle</t>
  </si>
  <si>
    <t>Director's Circle</t>
  </si>
  <si>
    <t>Principal</t>
  </si>
  <si>
    <t>Soloist</t>
  </si>
  <si>
    <t>Solicitations</t>
  </si>
  <si>
    <t>TOTAL DONATIONS</t>
  </si>
  <si>
    <t>Amount</t>
  </si>
  <si>
    <t>Average Number of Gifts</t>
  </si>
  <si>
    <t>Koehler Vision Associates</t>
  </si>
  <si>
    <t>Appointments Taken</t>
  </si>
  <si>
    <t>Demand</t>
  </si>
  <si>
    <t>No Show Rate</t>
  </si>
  <si>
    <t>Capacity</t>
  </si>
  <si>
    <t>Pre-screen Revenue</t>
  </si>
  <si>
    <t>Nonrefundable processing fee</t>
  </si>
  <si>
    <t>Overbooking Cost</t>
  </si>
  <si>
    <t>SCHEDULED</t>
  </si>
  <si>
    <t>SHOW UP</t>
  </si>
  <si>
    <t>CANCELLATIONS</t>
  </si>
  <si>
    <t>PRE-SCREENED</t>
  </si>
  <si>
    <t>OVERBOOKED</t>
  </si>
  <si>
    <t>REVENUES</t>
  </si>
  <si>
    <t>COSTS</t>
  </si>
  <si>
    <t>NET REVENUE</t>
  </si>
  <si>
    <t>Mp3 Players</t>
  </si>
  <si>
    <t>DEMAND MODEL</t>
  </si>
  <si>
    <t>Price</t>
  </si>
  <si>
    <t>COST MODEL</t>
  </si>
  <si>
    <t>Total Cost</t>
  </si>
  <si>
    <t>Total Revenue</t>
  </si>
  <si>
    <t>TOTAL REVENUE</t>
  </si>
  <si>
    <t>TOTAL COST</t>
  </si>
  <si>
    <t>TOTAL PROFIT</t>
  </si>
  <si>
    <t>Likely</t>
  </si>
  <si>
    <t>Optimistic</t>
  </si>
  <si>
    <t>Pessimistic</t>
  </si>
  <si>
    <t>Concessions Expenditure</t>
  </si>
  <si>
    <t>Fixed cost</t>
  </si>
  <si>
    <t>$B$3</t>
  </si>
  <si>
    <t>$B$4</t>
  </si>
  <si>
    <t>$B$5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</si>
  <si>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</si>
  <si>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</si>
  <si>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</si>
  <si>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</si>
  <si>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</si>
  <si>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</si>
  <si>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</si>
  <si>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D = 2,500 - 3P</t>
  </si>
  <si>
    <t>C = 5,000 + 5D</t>
  </si>
  <si>
    <t>$B$14</t>
  </si>
  <si>
    <t>Likely scenario
Modified by Marjorie Blanco on 11/16/2017</t>
  </si>
  <si>
    <t>Demand = a - b * Unit Price</t>
  </si>
  <si>
    <t>Profit Model</t>
  </si>
  <si>
    <t>Data</t>
  </si>
  <si>
    <t>Unit Price</t>
  </si>
  <si>
    <t>Unit Cost</t>
  </si>
  <si>
    <t>Model</t>
  </si>
  <si>
    <t>Quantity Sold</t>
  </si>
  <si>
    <t>Revenue</t>
  </si>
  <si>
    <t>Quantity Produced</t>
  </si>
  <si>
    <t>Variable Cost</t>
  </si>
  <si>
    <t>Profit</t>
  </si>
  <si>
    <t>Total Revenue = Price * Demand</t>
  </si>
  <si>
    <t>Total Cost = Pri</t>
  </si>
  <si>
    <t>Total Profit = Total Revenue - Total Cost</t>
  </si>
  <si>
    <t>The brand should expect a profit of $50,400 given the inputs (expected crowd, average expenditure, etc).</t>
  </si>
  <si>
    <t>A total of $143,000 is expected to be donated if the company contacts 1,000 potential donors.</t>
  </si>
  <si>
    <t>The estimated price for which profit is mazimized if $419.17</t>
  </si>
  <si>
    <t>Total Donations</t>
  </si>
  <si>
    <t xml:space="preserve">The optimistic value is the model that maximizes profit.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</si>
</sst>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2" borderId="1" applyNumberFormat="0" applyAlignment="0" applyProtection="0"/>
    <xf numFmtId="0" fontId="8" fillId="3" borderId="1" applyNumberFormat="0" applyAlignment="0" applyProtection="0"/>
  </cellStyleXfs>
  <cellXfs count="83">
    <xf numFmtId="0" fontId="0" fillId="0" borderId="0" xfId="0"/>
    <xf numFmtId="0" fontId="1" fillId="0" borderId="0" xfId="1"/>
    <xf numFmtId="0" fontId="2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quotePrefix="1" applyFont="1"/>
    <xf numFmtId="164" fontId="5" fillId="0" borderId="0" xfId="0" applyNumberFormat="1" applyFont="1"/>
    <xf numFmtId="9" fontId="5" fillId="0" borderId="0" xfId="8" applyFont="1"/>
    <xf numFmtId="44" fontId="0" fillId="0" borderId="0" xfId="7" applyFont="1"/>
    <xf numFmtId="43" fontId="0" fillId="0" borderId="0" xfId="6" applyFon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1" applyFont="1" applyAlignment="1">
      <alignment horizontal="right" vertical="center" wrapText="1"/>
    </xf>
    <xf numFmtId="0" fontId="3" fillId="0" borderId="0" xfId="1" applyFont="1" applyAlignment="1">
      <alignment horizontal="right" vertical="center"/>
    </xf>
    <xf numFmtId="0" fontId="0" fillId="0" borderId="0" xfId="0" applyFill="1" applyBorder="1" applyAlignment="1"/>
    <xf numFmtId="1" fontId="0" fillId="0" borderId="0" xfId="0" applyNumberFormat="1" applyFill="1" applyBorder="1" applyAlignment="1"/>
    <xf numFmtId="0" fontId="0" fillId="0" borderId="5" xfId="0" applyFill="1" applyBorder="1" applyAlignment="1"/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1" fontId="0" fillId="6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  <xf numFmtId="1" fontId="7" fillId="2" borderId="1" xfId="9" applyNumberFormat="1" applyAlignment="1">
      <alignment horizontal="right" vertical="center"/>
    </xf>
    <xf numFmtId="44" fontId="7" fillId="2" borderId="1" xfId="9" applyNumberFormat="1" applyAlignment="1">
      <alignment horizontal="right" vertical="center" wrapText="1"/>
    </xf>
    <xf numFmtId="44" fontId="8" fillId="3" borderId="1" xfId="10" applyNumberFormat="1" applyAlignment="1">
      <alignment horizontal="right" vertical="center" wrapText="1"/>
    </xf>
    <xf numFmtId="9" fontId="7" fillId="2" borderId="1" xfId="9" applyNumberFormat="1"/>
    <xf numFmtId="8" fontId="7" fillId="2" borderId="1" xfId="9" applyNumberFormat="1"/>
    <xf numFmtId="8" fontId="8" fillId="3" borderId="1" xfId="10" applyNumberFormat="1" applyAlignment="1">
      <alignment vertical="center" wrapText="1"/>
    </xf>
    <xf numFmtId="0" fontId="7" fillId="2" borderId="1" xfId="9" applyAlignment="1">
      <alignment vertical="center" wrapText="1"/>
    </xf>
    <xf numFmtId="44" fontId="7" fillId="2" borderId="1" xfId="9" applyNumberFormat="1" applyAlignment="1">
      <alignment vertical="center" wrapText="1"/>
    </xf>
    <xf numFmtId="8" fontId="7" fillId="2" borderId="1" xfId="9" applyNumberFormat="1" applyAlignment="1">
      <alignment vertical="center" wrapText="1"/>
    </xf>
    <xf numFmtId="44" fontId="7" fillId="2" borderId="1" xfId="9" applyNumberFormat="1"/>
    <xf numFmtId="0" fontId="7" fillId="2" borderId="1" xfId="9"/>
    <xf numFmtId="44" fontId="8" fillId="3" borderId="1" xfId="10" applyNumberFormat="1"/>
    <xf numFmtId="9" fontId="7" fillId="2" borderId="1" xfId="9" applyNumberFormat="1" applyAlignment="1">
      <alignment horizontal="right" vertical="center" wrapText="1"/>
    </xf>
    <xf numFmtId="44" fontId="0" fillId="0" borderId="0" xfId="0" applyNumberFormat="1"/>
    <xf numFmtId="164" fontId="7" fillId="2" borderId="1" xfId="9" applyNumberFormat="1" applyAlignment="1">
      <alignment horizontal="right" vertical="center" wrapText="1"/>
    </xf>
    <xf numFmtId="44" fontId="0" fillId="0" borderId="3" xfId="0" applyNumberFormat="1" applyFill="1" applyBorder="1" applyAlignment="1"/>
    <xf numFmtId="0" fontId="11" fillId="4" borderId="4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12" fillId="5" borderId="3" xfId="0" applyFont="1" applyFill="1" applyBorder="1" applyAlignment="1">
      <alignment horizontal="left"/>
    </xf>
    <xf numFmtId="164" fontId="0" fillId="0" borderId="0" xfId="0" applyNumberFormat="1" applyFill="1" applyBorder="1" applyAlignment="1"/>
    <xf numFmtId="164" fontId="0" fillId="6" borderId="0" xfId="0" applyNumberFormat="1" applyFill="1" applyBorder="1" applyAlignment="1"/>
    <xf numFmtId="0" fontId="3" fillId="0" borderId="0" xfId="3" applyFont="1"/>
    <xf numFmtId="0" fontId="1" fillId="0" borderId="0" xfId="3" applyFont="1"/>
    <xf numFmtId="0" fontId="14" fillId="0" borderId="0" xfId="3" applyFont="1" applyFill="1"/>
    <xf numFmtId="0" fontId="3" fillId="7" borderId="6" xfId="3" applyFont="1" applyFill="1" applyBorder="1" applyAlignment="1">
      <alignment horizontal="right"/>
    </xf>
    <xf numFmtId="164" fontId="1" fillId="7" borderId="7" xfId="3" applyNumberFormat="1" applyFont="1" applyFill="1" applyBorder="1" applyAlignment="1">
      <alignment horizontal="right"/>
    </xf>
    <xf numFmtId="0" fontId="3" fillId="7" borderId="8" xfId="3" applyFont="1" applyFill="1" applyBorder="1" applyAlignment="1">
      <alignment horizontal="right"/>
    </xf>
    <xf numFmtId="164" fontId="1" fillId="7" borderId="9" xfId="3" applyNumberFormat="1" applyFont="1" applyFill="1" applyBorder="1" applyAlignment="1">
      <alignment horizontal="right"/>
    </xf>
    <xf numFmtId="0" fontId="3" fillId="7" borderId="10" xfId="3" applyFont="1" applyFill="1" applyBorder="1" applyAlignment="1">
      <alignment horizontal="right"/>
    </xf>
    <xf numFmtId="164" fontId="3" fillId="8" borderId="6" xfId="3" applyNumberFormat="1" applyFont="1" applyFill="1" applyBorder="1" applyAlignment="1">
      <alignment horizontal="right"/>
    </xf>
    <xf numFmtId="164" fontId="1" fillId="8" borderId="12" xfId="3" applyNumberFormat="1" applyFont="1" applyFill="1" applyBorder="1"/>
    <xf numFmtId="0" fontId="1" fillId="8" borderId="7" xfId="3" applyFont="1" applyFill="1" applyBorder="1"/>
    <xf numFmtId="0" fontId="3" fillId="8" borderId="8" xfId="3" applyFont="1" applyFill="1" applyBorder="1" applyAlignment="1">
      <alignment horizontal="right"/>
    </xf>
    <xf numFmtId="0" fontId="1" fillId="8" borderId="0" xfId="3" applyFont="1" applyFill="1" applyBorder="1"/>
    <xf numFmtId="0" fontId="1" fillId="8" borderId="9" xfId="3" applyFont="1" applyFill="1" applyBorder="1"/>
    <xf numFmtId="164" fontId="1" fillId="8" borderId="9" xfId="3" applyNumberFormat="1" applyFont="1" applyFill="1" applyBorder="1"/>
    <xf numFmtId="164" fontId="1" fillId="8" borderId="0" xfId="3" applyNumberFormat="1" applyFont="1" applyFill="1" applyBorder="1"/>
    <xf numFmtId="0" fontId="3" fillId="8" borderId="10" xfId="3" applyFont="1" applyFill="1" applyBorder="1" applyAlignment="1">
      <alignment horizontal="right"/>
    </xf>
    <xf numFmtId="0" fontId="1" fillId="8" borderId="4" xfId="3" applyFont="1" applyFill="1" applyBorder="1"/>
    <xf numFmtId="164" fontId="1" fillId="8" borderId="11" xfId="3" applyNumberFormat="1" applyFont="1" applyFill="1" applyBorder="1"/>
    <xf numFmtId="0" fontId="3" fillId="0" borderId="0" xfId="3" applyFont="1" applyFill="1" applyBorder="1" applyAlignment="1">
      <alignment horizontal="right"/>
    </xf>
    <xf numFmtId="0" fontId="1" fillId="0" borderId="0" xfId="3" applyFont="1" applyFill="1" applyBorder="1"/>
    <xf numFmtId="164" fontId="1" fillId="9" borderId="13" xfId="3" applyNumberFormat="1" applyFont="1" applyFill="1" applyBorder="1"/>
    <xf numFmtId="1" fontId="1" fillId="7" borderId="11" xfId="3" applyNumberFormat="1" applyFont="1" applyFill="1" applyBorder="1"/>
    <xf numFmtId="1" fontId="1" fillId="8" borderId="0" xfId="3" applyNumberFormat="1" applyFont="1" applyFill="1" applyBorder="1"/>
    <xf numFmtId="6" fontId="0" fillId="0" borderId="0" xfId="0" applyNumberFormat="1"/>
    <xf numFmtId="165" fontId="0" fillId="0" borderId="0" xfId="6" applyNumberFormat="1" applyFont="1"/>
    <xf numFmtId="44" fontId="0" fillId="10" borderId="0" xfId="0" applyNumberFormat="1" applyFill="1"/>
    <xf numFmtId="6" fontId="0" fillId="10" borderId="0" xfId="0" applyNumberFormat="1" applyFill="1"/>
    <xf numFmtId="165" fontId="0" fillId="10" borderId="0" xfId="6" applyNumberFormat="1" applyFont="1" applyFill="1"/>
    <xf numFmtId="44" fontId="0" fillId="10" borderId="0" xfId="7" applyFont="1" applyFill="1"/>
    <xf numFmtId="44" fontId="2" fillId="0" borderId="0" xfId="1" applyNumberFormat="1" applyFont="1" applyAlignment="1">
      <alignment vertical="center" wrapText="1"/>
    </xf>
    <xf numFmtId="0" fontId="0" fillId="10" borderId="0" xfId="0" applyFill="1"/>
    <xf numFmtId="0" fontId="0" fillId="0" borderId="0" xfId="0" applyNumberFormat="1"/>
  </cellXfs>
  <cellStyles count="11">
    <cellStyle name="Calculation" xfId="10" builtinId="22"/>
    <cellStyle name="Comma" xfId="6" builtinId="3"/>
    <cellStyle name="Currency" xfId="7" builtinId="4"/>
    <cellStyle name="Currency 2" xfId="2" xr:uid="{00000000-0005-0000-0000-000000000000}"/>
    <cellStyle name="Input" xfId="9" builtinId="20"/>
    <cellStyle name="Normal" xfId="0" builtinId="0"/>
    <cellStyle name="Normal 2" xfId="3" xr:uid="{00000000-0005-0000-0000-000002000000}"/>
    <cellStyle name="Normal 3" xfId="1" xr:uid="{00000000-0005-0000-0000-000003000000}"/>
    <cellStyle name="Normal 3 2" xfId="5" xr:uid="{00000000-0005-0000-0000-000004000000}"/>
    <cellStyle name="Percent" xfId="8" builtinId="5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'11.7'!$A$11</c:f>
              <c:strCache>
                <c:ptCount val="1"/>
                <c:pt idx="0">
                  <c:v>REVENUE FROM TICKETS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Band Profit</c:v>
              </c:pt>
            </c:strLit>
          </c:cat>
          <c:val>
            <c:numRef>
              <c:f>'11.7'!$C$11</c:f>
              <c:numCache>
                <c:formatCode>_("$"* #,##0.00_);_("$"* \(#,##0.00\);_("$"* "-"??_);_(@_)</c:formatCode>
                <c:ptCount val="1"/>
                <c:pt idx="0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5-4575-AF8F-3964763E7A34}"/>
            </c:ext>
          </c:extLst>
        </c:ser>
        <c:ser>
          <c:idx val="1"/>
          <c:order val="1"/>
          <c:tx>
            <c:strRef>
              <c:f>'11.7'!$A$12</c:f>
              <c:strCache>
                <c:ptCount val="1"/>
                <c:pt idx="0">
                  <c:v>CONCESSION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Band Profit</c:v>
              </c:pt>
            </c:strLit>
          </c:cat>
          <c:val>
            <c:numRef>
              <c:f>'11.7'!$C$12</c:f>
              <c:numCache>
                <c:formatCode>_("$"* #,##0.00_);_("$"* \(#,##0.00\);_("$"* "-"??_);_(@_)</c:formatCode>
                <c:ptCount val="1"/>
                <c:pt idx="0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5-4575-AF8F-3964763E7A3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643878168"/>
        <c:axId val="643878496"/>
      </c:barChart>
      <c:catAx>
        <c:axId val="64387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878496"/>
        <c:crosses val="autoZero"/>
        <c:auto val="1"/>
        <c:lblAlgn val="ctr"/>
        <c:lblOffset val="100"/>
        <c:noMultiLvlLbl val="0"/>
      </c:catAx>
      <c:valAx>
        <c:axId val="64387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87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'11.9'!$A$7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'11.9'!$G$6:$H$6</c:f>
              <c:strCache>
                <c:ptCount val="2"/>
                <c:pt idx="0">
                  <c:v>Total Rev</c:v>
                </c:pt>
                <c:pt idx="1">
                  <c:v>Total Costs</c:v>
                </c:pt>
              </c:strCache>
            </c:strRef>
          </c:cat>
          <c:val>
            <c:numRef>
              <c:f>'11.9'!$G$7:$H$7</c:f>
              <c:numCache>
                <c:formatCode>"$"#,##0.00_);[Red]\("$"#,##0.00\)</c:formatCode>
                <c:ptCount val="2"/>
                <c:pt idx="0">
                  <c:v>960000</c:v>
                </c:pt>
                <c:pt idx="1">
                  <c:v>640000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A3-409D-92EB-70C63BE29310}"/>
            </c:ext>
          </c:extLst>
        </c:ser>
        <c:ser>
          <c:idx val="1"/>
          <c:order val="1"/>
          <c:tx>
            <c:strRef>
              <c:f>'11.9'!$A$8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'11.9'!$G$6:$H$6</c:f>
              <c:strCache>
                <c:ptCount val="2"/>
                <c:pt idx="0">
                  <c:v>Total Rev</c:v>
                </c:pt>
                <c:pt idx="1">
                  <c:v>Total Costs</c:v>
                </c:pt>
              </c:strCache>
            </c:strRef>
          </c:cat>
          <c:val>
            <c:numRef>
              <c:f>'11.9'!$G$8:$H$8</c:f>
              <c:numCache>
                <c:formatCode>"$"#,##0.00_);[Red]\("$"#,##0.00\)</c:formatCode>
                <c:ptCount val="2"/>
                <c:pt idx="0">
                  <c:v>1040000</c:v>
                </c:pt>
                <c:pt idx="1">
                  <c:v>694080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A3-409D-92EB-70C63BE29310}"/>
            </c:ext>
          </c:extLst>
        </c:ser>
        <c:ser>
          <c:idx val="2"/>
          <c:order val="2"/>
          <c:tx>
            <c:strRef>
              <c:f>'11.9'!$A$9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'11.9'!$G$6:$H$6</c:f>
              <c:strCache>
                <c:ptCount val="2"/>
                <c:pt idx="0">
                  <c:v>Total Rev</c:v>
                </c:pt>
                <c:pt idx="1">
                  <c:v>Total Costs</c:v>
                </c:pt>
              </c:strCache>
            </c:strRef>
          </c:cat>
          <c:val>
            <c:numRef>
              <c:f>'11.9'!$G$9:$H$9</c:f>
              <c:numCache>
                <c:formatCode>"$"#,##0.00_);[Red]\("$"#,##0.00\)</c:formatCode>
                <c:ptCount val="2"/>
                <c:pt idx="0">
                  <c:v>1124864</c:v>
                </c:pt>
                <c:pt idx="1">
                  <c:v>752751.3600000001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A3-409D-92EB-70C63BE29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599112"/>
        <c:axId val="405599440"/>
      </c:barChart>
      <c:catAx>
        <c:axId val="405599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99440"/>
        <c:crosses val="autoZero"/>
        <c:auto val="1"/>
        <c:lblAlgn val="ctr"/>
        <c:lblOffset val="100"/>
        <c:noMultiLvlLbl val="0"/>
      </c:catAx>
      <c:valAx>
        <c:axId val="4055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9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Total Amount Donated by Gift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'11.11'!$A$4:$A$9</c:f>
              <c:strCache>
                <c:ptCount val="6"/>
                <c:pt idx="0">
                  <c:v>Benefactor</c:v>
                </c:pt>
                <c:pt idx="1">
                  <c:v>Philantropist</c:v>
                </c:pt>
                <c:pt idx="2">
                  <c:v>Producer's Circle</c:v>
                </c:pt>
                <c:pt idx="3">
                  <c:v>Director's Circle</c:v>
                </c:pt>
                <c:pt idx="4">
                  <c:v>Principal</c:v>
                </c:pt>
                <c:pt idx="5">
                  <c:v>Soloist</c:v>
                </c:pt>
              </c:strCache>
            </c:strRef>
          </c:cat>
          <c:val>
            <c:numRef>
              <c:f>'11.11'!$D$4:$D$9</c:f>
              <c:numCache>
                <c:formatCode>_("$"* #,##0.00_);_("$"* \(#,##0.00\);_("$"* "-"??_);_(@_)</c:formatCode>
                <c:ptCount val="6"/>
                <c:pt idx="0">
                  <c:v>30000</c:v>
                </c:pt>
                <c:pt idx="1">
                  <c:v>50000</c:v>
                </c:pt>
                <c:pt idx="2">
                  <c:v>25000</c:v>
                </c:pt>
                <c:pt idx="3">
                  <c:v>25000</c:v>
                </c:pt>
                <c:pt idx="4">
                  <c:v>7000</c:v>
                </c:pt>
                <c:pt idx="5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A-428C-A73C-5F9419622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582000"/>
        <c:axId val="393582328"/>
      </c:barChart>
      <c:catAx>
        <c:axId val="39358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82328"/>
        <c:crosses val="autoZero"/>
        <c:auto val="1"/>
        <c:lblAlgn val="ctr"/>
        <c:lblOffset val="100"/>
        <c:noMultiLvlLbl val="0"/>
      </c:catAx>
      <c:valAx>
        <c:axId val="39358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8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'11.24'!$G$2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'11.24'!$F$3:$F$19</c:f>
              <c:numCache>
                <c:formatCode>"$"#,##0_);[Red]\("$"#,##0\)</c:formatCode>
                <c:ptCount val="17"/>
                <c:pt idx="0">
                  <c:v>31</c:v>
                </c:pt>
                <c:pt idx="1">
                  <c:v>131</c:v>
                </c:pt>
                <c:pt idx="2">
                  <c:v>231</c:v>
                </c:pt>
                <c:pt idx="3">
                  <c:v>331</c:v>
                </c:pt>
                <c:pt idx="4">
                  <c:v>431</c:v>
                </c:pt>
                <c:pt idx="5">
                  <c:v>531</c:v>
                </c:pt>
                <c:pt idx="6">
                  <c:v>631</c:v>
                </c:pt>
                <c:pt idx="7">
                  <c:v>731</c:v>
                </c:pt>
                <c:pt idx="8">
                  <c:v>831</c:v>
                </c:pt>
                <c:pt idx="9">
                  <c:v>931</c:v>
                </c:pt>
                <c:pt idx="10">
                  <c:v>1031</c:v>
                </c:pt>
                <c:pt idx="11">
                  <c:v>1131</c:v>
                </c:pt>
                <c:pt idx="12">
                  <c:v>1231</c:v>
                </c:pt>
                <c:pt idx="13">
                  <c:v>1331</c:v>
                </c:pt>
                <c:pt idx="14">
                  <c:v>1431</c:v>
                </c:pt>
                <c:pt idx="15">
                  <c:v>1531</c:v>
                </c:pt>
                <c:pt idx="16">
                  <c:v>1541</c:v>
                </c:pt>
              </c:numCache>
            </c:numRef>
          </c:cat>
          <c:val>
            <c:numRef>
              <c:f>'11.24'!$G$3:$G$19</c:f>
              <c:numCache>
                <c:formatCode>_(* #,##0_);_(* \(#,##0\);_(* "-"??_);_(@_)</c:formatCode>
                <c:ptCount val="17"/>
                <c:pt idx="0">
                  <c:v>2407</c:v>
                </c:pt>
                <c:pt idx="1">
                  <c:v>2107</c:v>
                </c:pt>
                <c:pt idx="2">
                  <c:v>1807</c:v>
                </c:pt>
                <c:pt idx="3">
                  <c:v>1507</c:v>
                </c:pt>
                <c:pt idx="4">
                  <c:v>1207</c:v>
                </c:pt>
                <c:pt idx="5">
                  <c:v>907</c:v>
                </c:pt>
                <c:pt idx="6">
                  <c:v>607</c:v>
                </c:pt>
                <c:pt idx="7">
                  <c:v>307</c:v>
                </c:pt>
                <c:pt idx="8">
                  <c:v>7</c:v>
                </c:pt>
                <c:pt idx="9">
                  <c:v>-293</c:v>
                </c:pt>
                <c:pt idx="10">
                  <c:v>-593</c:v>
                </c:pt>
                <c:pt idx="11">
                  <c:v>-893</c:v>
                </c:pt>
                <c:pt idx="12">
                  <c:v>-1193</c:v>
                </c:pt>
                <c:pt idx="13">
                  <c:v>-1493</c:v>
                </c:pt>
                <c:pt idx="14">
                  <c:v>-1793</c:v>
                </c:pt>
                <c:pt idx="15">
                  <c:v>-2093</c:v>
                </c:pt>
                <c:pt idx="16">
                  <c:v>-2123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B-4551-88D6-5A26B14D132D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'11.24'!$K$3:$K$19</c:f>
              <c:numCache>
                <c:formatCode>_(* #,##0_);_(* \(#,##0\);_(* "-"??_);_(@_)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B-4551-88D6-5A26B14D1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062056"/>
        <c:axId val="752061728"/>
      </c:lineChart>
      <c:catAx>
        <c:axId val="752062056"/>
        <c:scaling>
          <c:orientation val="minMax"/>
        </c:scaling>
        <c:delete val="0"/>
        <c:axPos val="b"/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61728"/>
        <c:crosses val="autoZero"/>
        <c:auto val="1"/>
        <c:lblAlgn val="ctr"/>
        <c:lblOffset val="100"/>
        <c:noMultiLvlLbl val="0"/>
      </c:catAx>
      <c:valAx>
        <c:axId val="75206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6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'11.24'!$I$21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'11.24'!$I$22:$I$860</c:f>
              <c:numCache>
                <c:formatCode>_("$"* #,##0.00_);_("$"* \(#,##0.00\);_("$"* "-"??_);_(@_)</c:formatCode>
                <c:ptCount val="8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7-4553-A821-12073BBBAFCC}"/>
            </c:ext>
          </c:extLst>
        </c:ser>
        <c:ser>
          <c:idx val="1"/>
          <c:order val="1"/>
          <c:tx>
            <c:strRef>
              <c:f>'11.24'!$J$21</c:f>
              <c:strCache>
                <c:ptCount val="1"/>
                <c:pt idx="0">
                  <c:v> Profit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'11.24'!$J$22:$J$860</c:f>
              <c:numCache>
                <c:formatCode>_("$"* #,##0.00_);_("$"* \(#,##0.00\);_("$"* "-"??_);_(@_)</c:formatCode>
                <c:ptCount val="839"/>
                <c:pt idx="0">
                  <c:v>509602.08333333337</c:v>
                </c:pt>
                <c:pt idx="1">
                  <c:v>-12482</c:v>
                </c:pt>
                <c:pt idx="2">
                  <c:v>-9982</c:v>
                </c:pt>
                <c:pt idx="3">
                  <c:v>-7488</c:v>
                </c:pt>
                <c:pt idx="4">
                  <c:v>-5000</c:v>
                </c:pt>
                <c:pt idx="5">
                  <c:v>-2518</c:v>
                </c:pt>
                <c:pt idx="6">
                  <c:v>-42</c:v>
                </c:pt>
                <c:pt idx="7">
                  <c:v>2428</c:v>
                </c:pt>
                <c:pt idx="8">
                  <c:v>4892</c:v>
                </c:pt>
                <c:pt idx="9">
                  <c:v>7350</c:v>
                </c:pt>
                <c:pt idx="10">
                  <c:v>9802</c:v>
                </c:pt>
                <c:pt idx="11">
                  <c:v>12248</c:v>
                </c:pt>
                <c:pt idx="12">
                  <c:v>14688</c:v>
                </c:pt>
                <c:pt idx="13">
                  <c:v>17122</c:v>
                </c:pt>
                <c:pt idx="14">
                  <c:v>19550</c:v>
                </c:pt>
                <c:pt idx="15">
                  <c:v>21972</c:v>
                </c:pt>
                <c:pt idx="16">
                  <c:v>24388</c:v>
                </c:pt>
                <c:pt idx="17">
                  <c:v>26798</c:v>
                </c:pt>
                <c:pt idx="18">
                  <c:v>29202</c:v>
                </c:pt>
                <c:pt idx="19">
                  <c:v>31600</c:v>
                </c:pt>
                <c:pt idx="20">
                  <c:v>33992</c:v>
                </c:pt>
                <c:pt idx="21">
                  <c:v>36378</c:v>
                </c:pt>
                <c:pt idx="22">
                  <c:v>38758</c:v>
                </c:pt>
                <c:pt idx="23">
                  <c:v>41132</c:v>
                </c:pt>
                <c:pt idx="24">
                  <c:v>43500</c:v>
                </c:pt>
                <c:pt idx="25">
                  <c:v>45862</c:v>
                </c:pt>
                <c:pt idx="26">
                  <c:v>48218</c:v>
                </c:pt>
                <c:pt idx="27">
                  <c:v>50568</c:v>
                </c:pt>
                <c:pt idx="28">
                  <c:v>52912</c:v>
                </c:pt>
                <c:pt idx="29">
                  <c:v>55250</c:v>
                </c:pt>
                <c:pt idx="30">
                  <c:v>57582</c:v>
                </c:pt>
                <c:pt idx="31">
                  <c:v>59908</c:v>
                </c:pt>
                <c:pt idx="32">
                  <c:v>62228</c:v>
                </c:pt>
                <c:pt idx="33">
                  <c:v>64542</c:v>
                </c:pt>
                <c:pt idx="34">
                  <c:v>66850</c:v>
                </c:pt>
                <c:pt idx="35">
                  <c:v>69152</c:v>
                </c:pt>
                <c:pt idx="36">
                  <c:v>71448</c:v>
                </c:pt>
                <c:pt idx="37">
                  <c:v>73738</c:v>
                </c:pt>
                <c:pt idx="38">
                  <c:v>76022</c:v>
                </c:pt>
                <c:pt idx="39">
                  <c:v>78300</c:v>
                </c:pt>
                <c:pt idx="40">
                  <c:v>80572</c:v>
                </c:pt>
                <c:pt idx="41">
                  <c:v>82838</c:v>
                </c:pt>
                <c:pt idx="42">
                  <c:v>85098</c:v>
                </c:pt>
                <c:pt idx="43">
                  <c:v>87352</c:v>
                </c:pt>
                <c:pt idx="44">
                  <c:v>89600</c:v>
                </c:pt>
                <c:pt idx="45">
                  <c:v>91842</c:v>
                </c:pt>
                <c:pt idx="46">
                  <c:v>94078</c:v>
                </c:pt>
                <c:pt idx="47">
                  <c:v>96308</c:v>
                </c:pt>
                <c:pt idx="48">
                  <c:v>98532</c:v>
                </c:pt>
                <c:pt idx="49">
                  <c:v>100750</c:v>
                </c:pt>
                <c:pt idx="50">
                  <c:v>102962</c:v>
                </c:pt>
                <c:pt idx="51">
                  <c:v>105168</c:v>
                </c:pt>
                <c:pt idx="52">
                  <c:v>107368</c:v>
                </c:pt>
                <c:pt idx="53">
                  <c:v>109562</c:v>
                </c:pt>
                <c:pt idx="54">
                  <c:v>111750</c:v>
                </c:pt>
                <c:pt idx="55">
                  <c:v>113932</c:v>
                </c:pt>
                <c:pt idx="56">
                  <c:v>116108</c:v>
                </c:pt>
                <c:pt idx="57">
                  <c:v>118278</c:v>
                </c:pt>
                <c:pt idx="58">
                  <c:v>120442</c:v>
                </c:pt>
                <c:pt idx="59">
                  <c:v>122600</c:v>
                </c:pt>
                <c:pt idx="60">
                  <c:v>124752</c:v>
                </c:pt>
                <c:pt idx="61">
                  <c:v>126898</c:v>
                </c:pt>
                <c:pt idx="62">
                  <c:v>129038</c:v>
                </c:pt>
                <c:pt idx="63">
                  <c:v>131172</c:v>
                </c:pt>
                <c:pt idx="64">
                  <c:v>133300</c:v>
                </c:pt>
                <c:pt idx="65">
                  <c:v>135422</c:v>
                </c:pt>
                <c:pt idx="66">
                  <c:v>137538</c:v>
                </c:pt>
                <c:pt idx="67">
                  <c:v>139648</c:v>
                </c:pt>
                <c:pt idx="68">
                  <c:v>141752</c:v>
                </c:pt>
                <c:pt idx="69">
                  <c:v>143850</c:v>
                </c:pt>
                <c:pt idx="70">
                  <c:v>145942</c:v>
                </c:pt>
                <c:pt idx="71">
                  <c:v>148028</c:v>
                </c:pt>
                <c:pt idx="72">
                  <c:v>150108</c:v>
                </c:pt>
                <c:pt idx="73">
                  <c:v>152182</c:v>
                </c:pt>
                <c:pt idx="74">
                  <c:v>154250</c:v>
                </c:pt>
                <c:pt idx="75">
                  <c:v>156312</c:v>
                </c:pt>
                <c:pt idx="76">
                  <c:v>158368</c:v>
                </c:pt>
                <c:pt idx="77">
                  <c:v>160418</c:v>
                </c:pt>
                <c:pt idx="78">
                  <c:v>162462</c:v>
                </c:pt>
                <c:pt idx="79">
                  <c:v>164500</c:v>
                </c:pt>
                <c:pt idx="80">
                  <c:v>166532</c:v>
                </c:pt>
                <c:pt idx="81">
                  <c:v>168558</c:v>
                </c:pt>
                <c:pt idx="82">
                  <c:v>170578</c:v>
                </c:pt>
                <c:pt idx="83">
                  <c:v>172592</c:v>
                </c:pt>
                <c:pt idx="84">
                  <c:v>174600</c:v>
                </c:pt>
                <c:pt idx="85">
                  <c:v>176602</c:v>
                </c:pt>
                <c:pt idx="86">
                  <c:v>178598</c:v>
                </c:pt>
                <c:pt idx="87">
                  <c:v>180588</c:v>
                </c:pt>
                <c:pt idx="88">
                  <c:v>182572</c:v>
                </c:pt>
                <c:pt idx="89">
                  <c:v>184550</c:v>
                </c:pt>
                <c:pt idx="90">
                  <c:v>186522</c:v>
                </c:pt>
                <c:pt idx="91">
                  <c:v>188488</c:v>
                </c:pt>
                <c:pt idx="92">
                  <c:v>190448</c:v>
                </c:pt>
                <c:pt idx="93">
                  <c:v>192402</c:v>
                </c:pt>
                <c:pt idx="94">
                  <c:v>194350</c:v>
                </c:pt>
                <c:pt idx="95">
                  <c:v>196292</c:v>
                </c:pt>
                <c:pt idx="96">
                  <c:v>198228</c:v>
                </c:pt>
                <c:pt idx="97">
                  <c:v>200158</c:v>
                </c:pt>
                <c:pt idx="98">
                  <c:v>202082</c:v>
                </c:pt>
                <c:pt idx="99">
                  <c:v>204000</c:v>
                </c:pt>
                <c:pt idx="100">
                  <c:v>205912</c:v>
                </c:pt>
                <c:pt idx="101">
                  <c:v>207818</c:v>
                </c:pt>
                <c:pt idx="102">
                  <c:v>209718</c:v>
                </c:pt>
                <c:pt idx="103">
                  <c:v>211612</c:v>
                </c:pt>
                <c:pt idx="104">
                  <c:v>213500</c:v>
                </c:pt>
                <c:pt idx="105">
                  <c:v>215382</c:v>
                </c:pt>
                <c:pt idx="106">
                  <c:v>217258</c:v>
                </c:pt>
                <c:pt idx="107">
                  <c:v>219128</c:v>
                </c:pt>
                <c:pt idx="108">
                  <c:v>220992</c:v>
                </c:pt>
                <c:pt idx="109">
                  <c:v>222850</c:v>
                </c:pt>
                <c:pt idx="110">
                  <c:v>224702</c:v>
                </c:pt>
                <c:pt idx="111">
                  <c:v>226548</c:v>
                </c:pt>
                <c:pt idx="112">
                  <c:v>228388</c:v>
                </c:pt>
                <c:pt idx="113">
                  <c:v>230222</c:v>
                </c:pt>
                <c:pt idx="114">
                  <c:v>232050</c:v>
                </c:pt>
                <c:pt idx="115">
                  <c:v>233872</c:v>
                </c:pt>
                <c:pt idx="116">
                  <c:v>235688</c:v>
                </c:pt>
                <c:pt idx="117">
                  <c:v>237498</c:v>
                </c:pt>
                <c:pt idx="118">
                  <c:v>239302</c:v>
                </c:pt>
                <c:pt idx="119">
                  <c:v>241100</c:v>
                </c:pt>
                <c:pt idx="120">
                  <c:v>242892</c:v>
                </c:pt>
                <c:pt idx="121">
                  <c:v>244678</c:v>
                </c:pt>
                <c:pt idx="122">
                  <c:v>246458</c:v>
                </c:pt>
                <c:pt idx="123">
                  <c:v>248232</c:v>
                </c:pt>
                <c:pt idx="124">
                  <c:v>250000</c:v>
                </c:pt>
                <c:pt idx="125">
                  <c:v>251762</c:v>
                </c:pt>
                <c:pt idx="126">
                  <c:v>253518</c:v>
                </c:pt>
                <c:pt idx="127">
                  <c:v>255268</c:v>
                </c:pt>
                <c:pt idx="128">
                  <c:v>257012</c:v>
                </c:pt>
                <c:pt idx="129">
                  <c:v>258750</c:v>
                </c:pt>
                <c:pt idx="130">
                  <c:v>260482</c:v>
                </c:pt>
                <c:pt idx="131">
                  <c:v>262208</c:v>
                </c:pt>
                <c:pt idx="132">
                  <c:v>263928</c:v>
                </c:pt>
                <c:pt idx="133">
                  <c:v>265642</c:v>
                </c:pt>
                <c:pt idx="134">
                  <c:v>267350</c:v>
                </c:pt>
                <c:pt idx="135">
                  <c:v>269052</c:v>
                </c:pt>
                <c:pt idx="136">
                  <c:v>270748</c:v>
                </c:pt>
                <c:pt idx="137">
                  <c:v>272438</c:v>
                </c:pt>
                <c:pt idx="138">
                  <c:v>274122</c:v>
                </c:pt>
                <c:pt idx="139">
                  <c:v>275800</c:v>
                </c:pt>
                <c:pt idx="140">
                  <c:v>277472</c:v>
                </c:pt>
                <c:pt idx="141">
                  <c:v>279138</c:v>
                </c:pt>
                <c:pt idx="142">
                  <c:v>280798</c:v>
                </c:pt>
                <c:pt idx="143">
                  <c:v>282452</c:v>
                </c:pt>
                <c:pt idx="144">
                  <c:v>284100</c:v>
                </c:pt>
                <c:pt idx="145">
                  <c:v>285742</c:v>
                </c:pt>
                <c:pt idx="146">
                  <c:v>287378</c:v>
                </c:pt>
                <c:pt idx="147">
                  <c:v>289008</c:v>
                </c:pt>
                <c:pt idx="148">
                  <c:v>290632</c:v>
                </c:pt>
                <c:pt idx="149">
                  <c:v>292250</c:v>
                </c:pt>
                <c:pt idx="150">
                  <c:v>293862</c:v>
                </c:pt>
                <c:pt idx="151">
                  <c:v>295468</c:v>
                </c:pt>
                <c:pt idx="152">
                  <c:v>297068</c:v>
                </c:pt>
                <c:pt idx="153">
                  <c:v>298662</c:v>
                </c:pt>
                <c:pt idx="154">
                  <c:v>300250</c:v>
                </c:pt>
                <c:pt idx="155">
                  <c:v>301832</c:v>
                </c:pt>
                <c:pt idx="156">
                  <c:v>303408</c:v>
                </c:pt>
                <c:pt idx="157">
                  <c:v>304978</c:v>
                </c:pt>
                <c:pt idx="158">
                  <c:v>306542</c:v>
                </c:pt>
                <c:pt idx="159">
                  <c:v>308100</c:v>
                </c:pt>
                <c:pt idx="160">
                  <c:v>309652</c:v>
                </c:pt>
                <c:pt idx="161">
                  <c:v>311198</c:v>
                </c:pt>
                <c:pt idx="162">
                  <c:v>312738</c:v>
                </c:pt>
                <c:pt idx="163">
                  <c:v>314272</c:v>
                </c:pt>
                <c:pt idx="164">
                  <c:v>315800</c:v>
                </c:pt>
                <c:pt idx="165">
                  <c:v>317322</c:v>
                </c:pt>
                <c:pt idx="166">
                  <c:v>318838</c:v>
                </c:pt>
                <c:pt idx="167">
                  <c:v>320348</c:v>
                </c:pt>
                <c:pt idx="168">
                  <c:v>321852</c:v>
                </c:pt>
                <c:pt idx="169">
                  <c:v>323350</c:v>
                </c:pt>
                <c:pt idx="170">
                  <c:v>324842</c:v>
                </c:pt>
                <c:pt idx="171">
                  <c:v>326328</c:v>
                </c:pt>
                <c:pt idx="172">
                  <c:v>327808</c:v>
                </c:pt>
                <c:pt idx="173">
                  <c:v>329282</c:v>
                </c:pt>
                <c:pt idx="174">
                  <c:v>330750</c:v>
                </c:pt>
                <c:pt idx="175">
                  <c:v>332212</c:v>
                </c:pt>
                <c:pt idx="176">
                  <c:v>333668</c:v>
                </c:pt>
                <c:pt idx="177">
                  <c:v>335118</c:v>
                </c:pt>
                <c:pt idx="178">
                  <c:v>336562</c:v>
                </c:pt>
                <c:pt idx="179">
                  <c:v>338000</c:v>
                </c:pt>
                <c:pt idx="180">
                  <c:v>339432</c:v>
                </c:pt>
                <c:pt idx="181">
                  <c:v>340858</c:v>
                </c:pt>
                <c:pt idx="182">
                  <c:v>342278</c:v>
                </c:pt>
                <c:pt idx="183">
                  <c:v>343692</c:v>
                </c:pt>
                <c:pt idx="184">
                  <c:v>345100</c:v>
                </c:pt>
                <c:pt idx="185">
                  <c:v>346502</c:v>
                </c:pt>
                <c:pt idx="186">
                  <c:v>347898</c:v>
                </c:pt>
                <c:pt idx="187">
                  <c:v>349288</c:v>
                </c:pt>
                <c:pt idx="188">
                  <c:v>350672</c:v>
                </c:pt>
                <c:pt idx="189">
                  <c:v>352050</c:v>
                </c:pt>
                <c:pt idx="190">
                  <c:v>353422</c:v>
                </c:pt>
                <c:pt idx="191">
                  <c:v>354788</c:v>
                </c:pt>
                <c:pt idx="192">
                  <c:v>356148</c:v>
                </c:pt>
                <c:pt idx="193">
                  <c:v>357502</c:v>
                </c:pt>
                <c:pt idx="194">
                  <c:v>358850</c:v>
                </c:pt>
                <c:pt idx="195">
                  <c:v>360192</c:v>
                </c:pt>
                <c:pt idx="196">
                  <c:v>361528</c:v>
                </c:pt>
                <c:pt idx="197">
                  <c:v>362858</c:v>
                </c:pt>
                <c:pt idx="198">
                  <c:v>364182</c:v>
                </c:pt>
                <c:pt idx="199">
                  <c:v>365500</c:v>
                </c:pt>
                <c:pt idx="200">
                  <c:v>366812</c:v>
                </c:pt>
                <c:pt idx="201">
                  <c:v>368118</c:v>
                </c:pt>
                <c:pt idx="202">
                  <c:v>369418</c:v>
                </c:pt>
                <c:pt idx="203">
                  <c:v>370712</c:v>
                </c:pt>
                <c:pt idx="204">
                  <c:v>372000</c:v>
                </c:pt>
                <c:pt idx="205">
                  <c:v>373282</c:v>
                </c:pt>
                <c:pt idx="206">
                  <c:v>374558</c:v>
                </c:pt>
                <c:pt idx="207">
                  <c:v>375828</c:v>
                </c:pt>
                <c:pt idx="208">
                  <c:v>377092</c:v>
                </c:pt>
                <c:pt idx="209">
                  <c:v>378350</c:v>
                </c:pt>
                <c:pt idx="210">
                  <c:v>379602</c:v>
                </c:pt>
                <c:pt idx="211">
                  <c:v>380848</c:v>
                </c:pt>
                <c:pt idx="212">
                  <c:v>382088</c:v>
                </c:pt>
                <c:pt idx="213">
                  <c:v>383322</c:v>
                </c:pt>
                <c:pt idx="214">
                  <c:v>384550</c:v>
                </c:pt>
                <c:pt idx="215">
                  <c:v>385772</c:v>
                </c:pt>
                <c:pt idx="216">
                  <c:v>386988</c:v>
                </c:pt>
                <c:pt idx="217">
                  <c:v>388198</c:v>
                </c:pt>
                <c:pt idx="218">
                  <c:v>389402</c:v>
                </c:pt>
                <c:pt idx="219">
                  <c:v>390600</c:v>
                </c:pt>
                <c:pt idx="220">
                  <c:v>391792</c:v>
                </c:pt>
                <c:pt idx="221">
                  <c:v>392978</c:v>
                </c:pt>
                <c:pt idx="222">
                  <c:v>394158</c:v>
                </c:pt>
                <c:pt idx="223">
                  <c:v>395332</c:v>
                </c:pt>
                <c:pt idx="224">
                  <c:v>396500</c:v>
                </c:pt>
                <c:pt idx="225">
                  <c:v>397662</c:v>
                </c:pt>
                <c:pt idx="226">
                  <c:v>398818</c:v>
                </c:pt>
                <c:pt idx="227">
                  <c:v>399968</c:v>
                </c:pt>
                <c:pt idx="228">
                  <c:v>401112</c:v>
                </c:pt>
                <c:pt idx="229">
                  <c:v>402250</c:v>
                </c:pt>
                <c:pt idx="230">
                  <c:v>403382</c:v>
                </c:pt>
                <c:pt idx="231">
                  <c:v>404508</c:v>
                </c:pt>
                <c:pt idx="232">
                  <c:v>405628</c:v>
                </c:pt>
                <c:pt idx="233">
                  <c:v>406742</c:v>
                </c:pt>
                <c:pt idx="234">
                  <c:v>407850</c:v>
                </c:pt>
                <c:pt idx="235">
                  <c:v>408952</c:v>
                </c:pt>
                <c:pt idx="236">
                  <c:v>410048</c:v>
                </c:pt>
                <c:pt idx="237">
                  <c:v>411138</c:v>
                </c:pt>
                <c:pt idx="238">
                  <c:v>412222</c:v>
                </c:pt>
                <c:pt idx="239">
                  <c:v>413300</c:v>
                </c:pt>
                <c:pt idx="240">
                  <c:v>414372</c:v>
                </c:pt>
                <c:pt idx="241">
                  <c:v>415438</c:v>
                </c:pt>
                <c:pt idx="242">
                  <c:v>416498</c:v>
                </c:pt>
                <c:pt idx="243">
                  <c:v>417552</c:v>
                </c:pt>
                <c:pt idx="244">
                  <c:v>418600</c:v>
                </c:pt>
                <c:pt idx="245">
                  <c:v>419642</c:v>
                </c:pt>
                <c:pt idx="246">
                  <c:v>420678</c:v>
                </c:pt>
                <c:pt idx="247">
                  <c:v>421708</c:v>
                </c:pt>
                <c:pt idx="248">
                  <c:v>422732</c:v>
                </c:pt>
                <c:pt idx="249">
                  <c:v>423750</c:v>
                </c:pt>
                <c:pt idx="250">
                  <c:v>424762</c:v>
                </c:pt>
                <c:pt idx="251">
                  <c:v>425768</c:v>
                </c:pt>
                <c:pt idx="252">
                  <c:v>426768</c:v>
                </c:pt>
                <c:pt idx="253">
                  <c:v>427762</c:v>
                </c:pt>
                <c:pt idx="254">
                  <c:v>428750</c:v>
                </c:pt>
                <c:pt idx="255">
                  <c:v>429732</c:v>
                </c:pt>
                <c:pt idx="256">
                  <c:v>430708</c:v>
                </c:pt>
                <c:pt idx="257">
                  <c:v>431678</c:v>
                </c:pt>
                <c:pt idx="258">
                  <c:v>432642</c:v>
                </c:pt>
                <c:pt idx="259">
                  <c:v>433600</c:v>
                </c:pt>
                <c:pt idx="260">
                  <c:v>434552</c:v>
                </c:pt>
                <c:pt idx="261">
                  <c:v>435498</c:v>
                </c:pt>
                <c:pt idx="262">
                  <c:v>436438</c:v>
                </c:pt>
                <c:pt idx="263">
                  <c:v>437372</c:v>
                </c:pt>
                <c:pt idx="264">
                  <c:v>438300</c:v>
                </c:pt>
                <c:pt idx="265">
                  <c:v>439222</c:v>
                </c:pt>
                <c:pt idx="266">
                  <c:v>440138</c:v>
                </c:pt>
                <c:pt idx="267">
                  <c:v>441048</c:v>
                </c:pt>
                <c:pt idx="268">
                  <c:v>441952</c:v>
                </c:pt>
                <c:pt idx="269">
                  <c:v>442850</c:v>
                </c:pt>
                <c:pt idx="270">
                  <c:v>443742</c:v>
                </c:pt>
                <c:pt idx="271">
                  <c:v>444628</c:v>
                </c:pt>
                <c:pt idx="272">
                  <c:v>445508</c:v>
                </c:pt>
                <c:pt idx="273">
                  <c:v>446382</c:v>
                </c:pt>
                <c:pt idx="274">
                  <c:v>447250</c:v>
                </c:pt>
                <c:pt idx="275">
                  <c:v>448112</c:v>
                </c:pt>
                <c:pt idx="276">
                  <c:v>448968</c:v>
                </c:pt>
                <c:pt idx="277">
                  <c:v>449818</c:v>
                </c:pt>
                <c:pt idx="278">
                  <c:v>450662</c:v>
                </c:pt>
                <c:pt idx="279">
                  <c:v>451500</c:v>
                </c:pt>
                <c:pt idx="280">
                  <c:v>452332</c:v>
                </c:pt>
                <c:pt idx="281">
                  <c:v>453158</c:v>
                </c:pt>
                <c:pt idx="282">
                  <c:v>453978</c:v>
                </c:pt>
                <c:pt idx="283">
                  <c:v>454792</c:v>
                </c:pt>
                <c:pt idx="284">
                  <c:v>455600</c:v>
                </c:pt>
                <c:pt idx="285">
                  <c:v>456402</c:v>
                </c:pt>
                <c:pt idx="286">
                  <c:v>457198</c:v>
                </c:pt>
                <c:pt idx="287">
                  <c:v>457988</c:v>
                </c:pt>
                <c:pt idx="288">
                  <c:v>458772</c:v>
                </c:pt>
                <c:pt idx="289">
                  <c:v>459550</c:v>
                </c:pt>
                <c:pt idx="290">
                  <c:v>460322</c:v>
                </c:pt>
                <c:pt idx="291">
                  <c:v>461088</c:v>
                </c:pt>
                <c:pt idx="292">
                  <c:v>461848</c:v>
                </c:pt>
                <c:pt idx="293">
                  <c:v>462602</c:v>
                </c:pt>
                <c:pt idx="294">
                  <c:v>463350</c:v>
                </c:pt>
                <c:pt idx="295">
                  <c:v>464092</c:v>
                </c:pt>
                <c:pt idx="296">
                  <c:v>464828</c:v>
                </c:pt>
                <c:pt idx="297">
                  <c:v>465558</c:v>
                </c:pt>
                <c:pt idx="298">
                  <c:v>466282</c:v>
                </c:pt>
                <c:pt idx="299">
                  <c:v>467000</c:v>
                </c:pt>
                <c:pt idx="300">
                  <c:v>467712</c:v>
                </c:pt>
                <c:pt idx="301">
                  <c:v>468418</c:v>
                </c:pt>
                <c:pt idx="302">
                  <c:v>469118</c:v>
                </c:pt>
                <c:pt idx="303">
                  <c:v>469812</c:v>
                </c:pt>
                <c:pt idx="304">
                  <c:v>470500</c:v>
                </c:pt>
                <c:pt idx="305">
                  <c:v>471182</c:v>
                </c:pt>
                <c:pt idx="306">
                  <c:v>471858</c:v>
                </c:pt>
                <c:pt idx="307">
                  <c:v>472528</c:v>
                </c:pt>
                <c:pt idx="308">
                  <c:v>473192</c:v>
                </c:pt>
                <c:pt idx="309">
                  <c:v>473850</c:v>
                </c:pt>
                <c:pt idx="310">
                  <c:v>474502</c:v>
                </c:pt>
                <c:pt idx="311">
                  <c:v>475148</c:v>
                </c:pt>
                <c:pt idx="312">
                  <c:v>475788</c:v>
                </c:pt>
                <c:pt idx="313">
                  <c:v>476422</c:v>
                </c:pt>
                <c:pt idx="314">
                  <c:v>477050</c:v>
                </c:pt>
                <c:pt idx="315">
                  <c:v>477672</c:v>
                </c:pt>
                <c:pt idx="316">
                  <c:v>478288</c:v>
                </c:pt>
                <c:pt idx="317">
                  <c:v>478898</c:v>
                </c:pt>
                <c:pt idx="318">
                  <c:v>479502</c:v>
                </c:pt>
                <c:pt idx="319">
                  <c:v>480100</c:v>
                </c:pt>
                <c:pt idx="320">
                  <c:v>480692</c:v>
                </c:pt>
                <c:pt idx="321">
                  <c:v>481278</c:v>
                </c:pt>
                <c:pt idx="322">
                  <c:v>481858</c:v>
                </c:pt>
                <c:pt idx="323">
                  <c:v>482432</c:v>
                </c:pt>
                <c:pt idx="324">
                  <c:v>483000</c:v>
                </c:pt>
                <c:pt idx="325">
                  <c:v>483562</c:v>
                </c:pt>
                <c:pt idx="326">
                  <c:v>484118</c:v>
                </c:pt>
                <c:pt idx="327">
                  <c:v>484668</c:v>
                </c:pt>
                <c:pt idx="328">
                  <c:v>485212</c:v>
                </c:pt>
                <c:pt idx="329">
                  <c:v>485750</c:v>
                </c:pt>
                <c:pt idx="330">
                  <c:v>486282</c:v>
                </c:pt>
                <c:pt idx="331">
                  <c:v>486808</c:v>
                </c:pt>
                <c:pt idx="332">
                  <c:v>487328</c:v>
                </c:pt>
                <c:pt idx="333">
                  <c:v>487842</c:v>
                </c:pt>
                <c:pt idx="334">
                  <c:v>488350</c:v>
                </c:pt>
                <c:pt idx="335">
                  <c:v>488852</c:v>
                </c:pt>
                <c:pt idx="336">
                  <c:v>489348</c:v>
                </c:pt>
                <c:pt idx="337">
                  <c:v>489838</c:v>
                </c:pt>
                <c:pt idx="338">
                  <c:v>490322</c:v>
                </c:pt>
                <c:pt idx="339">
                  <c:v>490800</c:v>
                </c:pt>
                <c:pt idx="340">
                  <c:v>491272</c:v>
                </c:pt>
                <c:pt idx="341">
                  <c:v>491738</c:v>
                </c:pt>
                <c:pt idx="342">
                  <c:v>492198</c:v>
                </c:pt>
                <c:pt idx="343">
                  <c:v>492652</c:v>
                </c:pt>
                <c:pt idx="344">
                  <c:v>493100</c:v>
                </c:pt>
                <c:pt idx="345">
                  <c:v>493542</c:v>
                </c:pt>
                <c:pt idx="346">
                  <c:v>493978</c:v>
                </c:pt>
                <c:pt idx="347">
                  <c:v>494408</c:v>
                </c:pt>
                <c:pt idx="348">
                  <c:v>494832</c:v>
                </c:pt>
                <c:pt idx="349">
                  <c:v>495250</c:v>
                </c:pt>
                <c:pt idx="350">
                  <c:v>495662</c:v>
                </c:pt>
                <c:pt idx="351">
                  <c:v>496068</c:v>
                </c:pt>
                <c:pt idx="352">
                  <c:v>496468</c:v>
                </c:pt>
                <c:pt idx="353">
                  <c:v>496862</c:v>
                </c:pt>
                <c:pt idx="354">
                  <c:v>497250</c:v>
                </c:pt>
                <c:pt idx="355">
                  <c:v>497632</c:v>
                </c:pt>
                <c:pt idx="356">
                  <c:v>498008</c:v>
                </c:pt>
                <c:pt idx="357">
                  <c:v>498378</c:v>
                </c:pt>
                <c:pt idx="358">
                  <c:v>498742</c:v>
                </c:pt>
                <c:pt idx="359">
                  <c:v>499100</c:v>
                </c:pt>
                <c:pt idx="360">
                  <c:v>499452</c:v>
                </c:pt>
                <c:pt idx="361">
                  <c:v>499798</c:v>
                </c:pt>
                <c:pt idx="362">
                  <c:v>500138</c:v>
                </c:pt>
                <c:pt idx="363">
                  <c:v>500472</c:v>
                </c:pt>
                <c:pt idx="364">
                  <c:v>500800</c:v>
                </c:pt>
                <c:pt idx="365">
                  <c:v>501122</c:v>
                </c:pt>
                <c:pt idx="366">
                  <c:v>501438</c:v>
                </c:pt>
                <c:pt idx="367">
                  <c:v>501748</c:v>
                </c:pt>
                <c:pt idx="368">
                  <c:v>502052</c:v>
                </c:pt>
                <c:pt idx="369">
                  <c:v>502350</c:v>
                </c:pt>
                <c:pt idx="370">
                  <c:v>502642</c:v>
                </c:pt>
                <c:pt idx="371">
                  <c:v>502928</c:v>
                </c:pt>
                <c:pt idx="372">
                  <c:v>503208</c:v>
                </c:pt>
                <c:pt idx="373">
                  <c:v>503482</c:v>
                </c:pt>
                <c:pt idx="374">
                  <c:v>503750</c:v>
                </c:pt>
                <c:pt idx="375">
                  <c:v>504012</c:v>
                </c:pt>
                <c:pt idx="376">
                  <c:v>504268</c:v>
                </c:pt>
                <c:pt idx="377">
                  <c:v>504518</c:v>
                </c:pt>
                <c:pt idx="378">
                  <c:v>504762</c:v>
                </c:pt>
                <c:pt idx="379">
                  <c:v>505000</c:v>
                </c:pt>
                <c:pt idx="380">
                  <c:v>505232</c:v>
                </c:pt>
                <c:pt idx="381">
                  <c:v>505458</c:v>
                </c:pt>
                <c:pt idx="382">
                  <c:v>505678</c:v>
                </c:pt>
                <c:pt idx="383">
                  <c:v>505892</c:v>
                </c:pt>
                <c:pt idx="384">
                  <c:v>506100</c:v>
                </c:pt>
                <c:pt idx="385">
                  <c:v>506302</c:v>
                </c:pt>
                <c:pt idx="386">
                  <c:v>506498</c:v>
                </c:pt>
                <c:pt idx="387">
                  <c:v>506688</c:v>
                </c:pt>
                <c:pt idx="388">
                  <c:v>506872</c:v>
                </c:pt>
                <c:pt idx="389">
                  <c:v>507050</c:v>
                </c:pt>
                <c:pt idx="390">
                  <c:v>507222</c:v>
                </c:pt>
                <c:pt idx="391">
                  <c:v>507388</c:v>
                </c:pt>
                <c:pt idx="392">
                  <c:v>507548</c:v>
                </c:pt>
                <c:pt idx="393">
                  <c:v>507702</c:v>
                </c:pt>
                <c:pt idx="394">
                  <c:v>507850</c:v>
                </c:pt>
                <c:pt idx="395">
                  <c:v>507992</c:v>
                </c:pt>
                <c:pt idx="396">
                  <c:v>508128</c:v>
                </c:pt>
                <c:pt idx="397">
                  <c:v>508258</c:v>
                </c:pt>
                <c:pt idx="398">
                  <c:v>508382</c:v>
                </c:pt>
                <c:pt idx="399">
                  <c:v>508500</c:v>
                </c:pt>
                <c:pt idx="400">
                  <c:v>508612</c:v>
                </c:pt>
                <c:pt idx="401">
                  <c:v>508718</c:v>
                </c:pt>
                <c:pt idx="402">
                  <c:v>508818</c:v>
                </c:pt>
                <c:pt idx="403">
                  <c:v>508912</c:v>
                </c:pt>
                <c:pt idx="404">
                  <c:v>509000</c:v>
                </c:pt>
                <c:pt idx="405">
                  <c:v>509082</c:v>
                </c:pt>
                <c:pt idx="406">
                  <c:v>509158</c:v>
                </c:pt>
                <c:pt idx="407">
                  <c:v>509228</c:v>
                </c:pt>
                <c:pt idx="408">
                  <c:v>509292</c:v>
                </c:pt>
                <c:pt idx="409">
                  <c:v>509350</c:v>
                </c:pt>
                <c:pt idx="410">
                  <c:v>509402</c:v>
                </c:pt>
                <c:pt idx="411">
                  <c:v>509448</c:v>
                </c:pt>
                <c:pt idx="412">
                  <c:v>509488</c:v>
                </c:pt>
                <c:pt idx="413">
                  <c:v>509522</c:v>
                </c:pt>
                <c:pt idx="414">
                  <c:v>509550</c:v>
                </c:pt>
                <c:pt idx="415">
                  <c:v>509572</c:v>
                </c:pt>
                <c:pt idx="416">
                  <c:v>509588</c:v>
                </c:pt>
                <c:pt idx="417">
                  <c:v>509598</c:v>
                </c:pt>
                <c:pt idx="418">
                  <c:v>509602</c:v>
                </c:pt>
                <c:pt idx="419">
                  <c:v>509600</c:v>
                </c:pt>
                <c:pt idx="420">
                  <c:v>509592</c:v>
                </c:pt>
                <c:pt idx="421">
                  <c:v>509578</c:v>
                </c:pt>
                <c:pt idx="422">
                  <c:v>509558</c:v>
                </c:pt>
                <c:pt idx="423">
                  <c:v>509532</c:v>
                </c:pt>
                <c:pt idx="424">
                  <c:v>509500</c:v>
                </c:pt>
                <c:pt idx="425">
                  <c:v>509462</c:v>
                </c:pt>
                <c:pt idx="426">
                  <c:v>509418</c:v>
                </c:pt>
                <c:pt idx="427">
                  <c:v>509368</c:v>
                </c:pt>
                <c:pt idx="428">
                  <c:v>509312</c:v>
                </c:pt>
                <c:pt idx="429">
                  <c:v>509250</c:v>
                </c:pt>
                <c:pt idx="430">
                  <c:v>509182</c:v>
                </c:pt>
                <c:pt idx="431">
                  <c:v>509108</c:v>
                </c:pt>
                <c:pt idx="432">
                  <c:v>509028</c:v>
                </c:pt>
                <c:pt idx="433">
                  <c:v>508942</c:v>
                </c:pt>
                <c:pt idx="434">
                  <c:v>508850</c:v>
                </c:pt>
                <c:pt idx="435">
                  <c:v>508752</c:v>
                </c:pt>
                <c:pt idx="436">
                  <c:v>508648</c:v>
                </c:pt>
                <c:pt idx="437">
                  <c:v>508538</c:v>
                </c:pt>
                <c:pt idx="438">
                  <c:v>508422</c:v>
                </c:pt>
                <c:pt idx="439">
                  <c:v>508300</c:v>
                </c:pt>
                <c:pt idx="440">
                  <c:v>508172</c:v>
                </c:pt>
                <c:pt idx="441">
                  <c:v>508038</c:v>
                </c:pt>
                <c:pt idx="442">
                  <c:v>507898</c:v>
                </c:pt>
                <c:pt idx="443">
                  <c:v>507752</c:v>
                </c:pt>
                <c:pt idx="444">
                  <c:v>507600</c:v>
                </c:pt>
                <c:pt idx="445">
                  <c:v>507442</c:v>
                </c:pt>
                <c:pt idx="446">
                  <c:v>507278</c:v>
                </c:pt>
                <c:pt idx="447">
                  <c:v>507108</c:v>
                </c:pt>
                <c:pt idx="448">
                  <c:v>506932</c:v>
                </c:pt>
                <c:pt idx="449">
                  <c:v>506750</c:v>
                </c:pt>
                <c:pt idx="450">
                  <c:v>506562</c:v>
                </c:pt>
                <c:pt idx="451">
                  <c:v>506368</c:v>
                </c:pt>
                <c:pt idx="452">
                  <c:v>506168</c:v>
                </c:pt>
                <c:pt idx="453">
                  <c:v>505962</c:v>
                </c:pt>
                <c:pt idx="454">
                  <c:v>505750</c:v>
                </c:pt>
                <c:pt idx="455">
                  <c:v>505532</c:v>
                </c:pt>
                <c:pt idx="456">
                  <c:v>505308</c:v>
                </c:pt>
                <c:pt idx="457">
                  <c:v>505078</c:v>
                </c:pt>
                <c:pt idx="458">
                  <c:v>504842</c:v>
                </c:pt>
                <c:pt idx="459">
                  <c:v>504600</c:v>
                </c:pt>
                <c:pt idx="460">
                  <c:v>504352</c:v>
                </c:pt>
                <c:pt idx="461">
                  <c:v>504098</c:v>
                </c:pt>
                <c:pt idx="462">
                  <c:v>503838</c:v>
                </c:pt>
                <c:pt idx="463">
                  <c:v>503572</c:v>
                </c:pt>
                <c:pt idx="464">
                  <c:v>503300</c:v>
                </c:pt>
                <c:pt idx="465">
                  <c:v>503022</c:v>
                </c:pt>
                <c:pt idx="466">
                  <c:v>502738</c:v>
                </c:pt>
                <c:pt idx="467">
                  <c:v>502448</c:v>
                </c:pt>
                <c:pt idx="468">
                  <c:v>502152</c:v>
                </c:pt>
                <c:pt idx="469">
                  <c:v>501850</c:v>
                </c:pt>
                <c:pt idx="470">
                  <c:v>501542</c:v>
                </c:pt>
                <c:pt idx="471">
                  <c:v>501228</c:v>
                </c:pt>
                <c:pt idx="472">
                  <c:v>500908</c:v>
                </c:pt>
                <c:pt idx="473">
                  <c:v>500582</c:v>
                </c:pt>
                <c:pt idx="474">
                  <c:v>500250</c:v>
                </c:pt>
                <c:pt idx="475">
                  <c:v>499912</c:v>
                </c:pt>
                <c:pt idx="476">
                  <c:v>499568</c:v>
                </c:pt>
                <c:pt idx="477">
                  <c:v>499218</c:v>
                </c:pt>
                <c:pt idx="478">
                  <c:v>498862</c:v>
                </c:pt>
                <c:pt idx="479">
                  <c:v>498500</c:v>
                </c:pt>
                <c:pt idx="480">
                  <c:v>498132</c:v>
                </c:pt>
                <c:pt idx="481">
                  <c:v>497758</c:v>
                </c:pt>
                <c:pt idx="482">
                  <c:v>497378</c:v>
                </c:pt>
                <c:pt idx="483">
                  <c:v>496992</c:v>
                </c:pt>
                <c:pt idx="484">
                  <c:v>496600</c:v>
                </c:pt>
                <c:pt idx="485">
                  <c:v>496202</c:v>
                </c:pt>
                <c:pt idx="486">
                  <c:v>495798</c:v>
                </c:pt>
                <c:pt idx="487">
                  <c:v>495388</c:v>
                </c:pt>
                <c:pt idx="488">
                  <c:v>494972</c:v>
                </c:pt>
                <c:pt idx="489">
                  <c:v>494550</c:v>
                </c:pt>
                <c:pt idx="490">
                  <c:v>494122</c:v>
                </c:pt>
                <c:pt idx="491">
                  <c:v>493688</c:v>
                </c:pt>
                <c:pt idx="492">
                  <c:v>493248</c:v>
                </c:pt>
                <c:pt idx="493">
                  <c:v>492802</c:v>
                </c:pt>
                <c:pt idx="494">
                  <c:v>492350</c:v>
                </c:pt>
                <c:pt idx="495">
                  <c:v>491892</c:v>
                </c:pt>
                <c:pt idx="496">
                  <c:v>491428</c:v>
                </c:pt>
                <c:pt idx="497">
                  <c:v>490958</c:v>
                </c:pt>
                <c:pt idx="498">
                  <c:v>490482</c:v>
                </c:pt>
                <c:pt idx="499">
                  <c:v>490000</c:v>
                </c:pt>
                <c:pt idx="500">
                  <c:v>489512</c:v>
                </c:pt>
                <c:pt idx="501">
                  <c:v>489018</c:v>
                </c:pt>
                <c:pt idx="502">
                  <c:v>488518</c:v>
                </c:pt>
                <c:pt idx="503">
                  <c:v>488012</c:v>
                </c:pt>
                <c:pt idx="504">
                  <c:v>487500</c:v>
                </c:pt>
                <c:pt idx="505">
                  <c:v>486982</c:v>
                </c:pt>
                <c:pt idx="506">
                  <c:v>486458</c:v>
                </c:pt>
                <c:pt idx="507">
                  <c:v>485928</c:v>
                </c:pt>
                <c:pt idx="508">
                  <c:v>485392</c:v>
                </c:pt>
                <c:pt idx="509">
                  <c:v>484850</c:v>
                </c:pt>
                <c:pt idx="510">
                  <c:v>484302</c:v>
                </c:pt>
                <c:pt idx="511">
                  <c:v>483748</c:v>
                </c:pt>
                <c:pt idx="512">
                  <c:v>483188</c:v>
                </c:pt>
                <c:pt idx="513">
                  <c:v>482622</c:v>
                </c:pt>
                <c:pt idx="514">
                  <c:v>482050</c:v>
                </c:pt>
                <c:pt idx="515">
                  <c:v>481472</c:v>
                </c:pt>
                <c:pt idx="516">
                  <c:v>480888</c:v>
                </c:pt>
                <c:pt idx="517">
                  <c:v>480298</c:v>
                </c:pt>
                <c:pt idx="518">
                  <c:v>479702</c:v>
                </c:pt>
                <c:pt idx="519">
                  <c:v>479100</c:v>
                </c:pt>
                <c:pt idx="520">
                  <c:v>478492</c:v>
                </c:pt>
                <c:pt idx="521">
                  <c:v>477878</c:v>
                </c:pt>
                <c:pt idx="522">
                  <c:v>477258</c:v>
                </c:pt>
                <c:pt idx="523">
                  <c:v>476632</c:v>
                </c:pt>
                <c:pt idx="524">
                  <c:v>476000</c:v>
                </c:pt>
                <c:pt idx="525">
                  <c:v>475362</c:v>
                </c:pt>
                <c:pt idx="526">
                  <c:v>474718</c:v>
                </c:pt>
                <c:pt idx="527">
                  <c:v>474068</c:v>
                </c:pt>
                <c:pt idx="528">
                  <c:v>473412</c:v>
                </c:pt>
                <c:pt idx="529">
                  <c:v>472750</c:v>
                </c:pt>
                <c:pt idx="530">
                  <c:v>472082</c:v>
                </c:pt>
                <c:pt idx="531">
                  <c:v>471408</c:v>
                </c:pt>
                <c:pt idx="532">
                  <c:v>470728</c:v>
                </c:pt>
                <c:pt idx="533">
                  <c:v>470042</c:v>
                </c:pt>
                <c:pt idx="534">
                  <c:v>469350</c:v>
                </c:pt>
                <c:pt idx="535">
                  <c:v>468652</c:v>
                </c:pt>
                <c:pt idx="536">
                  <c:v>467948</c:v>
                </c:pt>
                <c:pt idx="537">
                  <c:v>467238</c:v>
                </c:pt>
                <c:pt idx="538">
                  <c:v>466522</c:v>
                </c:pt>
                <c:pt idx="539">
                  <c:v>465800</c:v>
                </c:pt>
                <c:pt idx="540">
                  <c:v>465072</c:v>
                </c:pt>
                <c:pt idx="541">
                  <c:v>464338</c:v>
                </c:pt>
                <c:pt idx="542">
                  <c:v>463598</c:v>
                </c:pt>
                <c:pt idx="543">
                  <c:v>462852</c:v>
                </c:pt>
                <c:pt idx="544">
                  <c:v>462100</c:v>
                </c:pt>
                <c:pt idx="545">
                  <c:v>461342</c:v>
                </c:pt>
                <c:pt idx="546">
                  <c:v>460578</c:v>
                </c:pt>
                <c:pt idx="547">
                  <c:v>459808</c:v>
                </c:pt>
                <c:pt idx="548">
                  <c:v>459032</c:v>
                </c:pt>
                <c:pt idx="549">
                  <c:v>458250</c:v>
                </c:pt>
                <c:pt idx="550">
                  <c:v>457462</c:v>
                </c:pt>
                <c:pt idx="551">
                  <c:v>456668</c:v>
                </c:pt>
                <c:pt idx="552">
                  <c:v>455868</c:v>
                </c:pt>
                <c:pt idx="553">
                  <c:v>455062</c:v>
                </c:pt>
                <c:pt idx="554">
                  <c:v>454250</c:v>
                </c:pt>
                <c:pt idx="555">
                  <c:v>453432</c:v>
                </c:pt>
                <c:pt idx="556">
                  <c:v>452608</c:v>
                </c:pt>
                <c:pt idx="557">
                  <c:v>451778</c:v>
                </c:pt>
                <c:pt idx="558">
                  <c:v>450942</c:v>
                </c:pt>
                <c:pt idx="559">
                  <c:v>450100</c:v>
                </c:pt>
                <c:pt idx="560">
                  <c:v>449252</c:v>
                </c:pt>
                <c:pt idx="561">
                  <c:v>448398</c:v>
                </c:pt>
                <c:pt idx="562">
                  <c:v>447538</c:v>
                </c:pt>
                <c:pt idx="563">
                  <c:v>446672</c:v>
                </c:pt>
                <c:pt idx="564">
                  <c:v>445800</c:v>
                </c:pt>
                <c:pt idx="565">
                  <c:v>444922</c:v>
                </c:pt>
                <c:pt idx="566">
                  <c:v>444038</c:v>
                </c:pt>
                <c:pt idx="567">
                  <c:v>443148</c:v>
                </c:pt>
                <c:pt idx="568">
                  <c:v>442252</c:v>
                </c:pt>
                <c:pt idx="569">
                  <c:v>441350</c:v>
                </c:pt>
                <c:pt idx="570">
                  <c:v>440442</c:v>
                </c:pt>
                <c:pt idx="571">
                  <c:v>439528</c:v>
                </c:pt>
                <c:pt idx="572">
                  <c:v>438608</c:v>
                </c:pt>
                <c:pt idx="573">
                  <c:v>437682</c:v>
                </c:pt>
                <c:pt idx="574">
                  <c:v>436750</c:v>
                </c:pt>
                <c:pt idx="575">
                  <c:v>435812</c:v>
                </c:pt>
                <c:pt idx="576">
                  <c:v>434868</c:v>
                </c:pt>
                <c:pt idx="577">
                  <c:v>433918</c:v>
                </c:pt>
                <c:pt idx="578">
                  <c:v>432962</c:v>
                </c:pt>
                <c:pt idx="579">
                  <c:v>432000</c:v>
                </c:pt>
                <c:pt idx="580">
                  <c:v>431032</c:v>
                </c:pt>
                <c:pt idx="581">
                  <c:v>430058</c:v>
                </c:pt>
                <c:pt idx="582">
                  <c:v>429078</c:v>
                </c:pt>
                <c:pt idx="583">
                  <c:v>428092</c:v>
                </c:pt>
                <c:pt idx="584">
                  <c:v>427100</c:v>
                </c:pt>
                <c:pt idx="585">
                  <c:v>426102</c:v>
                </c:pt>
                <c:pt idx="586">
                  <c:v>425098</c:v>
                </c:pt>
                <c:pt idx="587">
                  <c:v>424088</c:v>
                </c:pt>
                <c:pt idx="588">
                  <c:v>423072</c:v>
                </c:pt>
                <c:pt idx="589">
                  <c:v>422050</c:v>
                </c:pt>
                <c:pt idx="590">
                  <c:v>421022</c:v>
                </c:pt>
                <c:pt idx="591">
                  <c:v>419988</c:v>
                </c:pt>
                <c:pt idx="592">
                  <c:v>418948</c:v>
                </c:pt>
                <c:pt idx="593">
                  <c:v>417902</c:v>
                </c:pt>
                <c:pt idx="594">
                  <c:v>416850</c:v>
                </c:pt>
                <c:pt idx="595">
                  <c:v>415792</c:v>
                </c:pt>
                <c:pt idx="596">
                  <c:v>414728</c:v>
                </c:pt>
                <c:pt idx="597">
                  <c:v>413658</c:v>
                </c:pt>
                <c:pt idx="598">
                  <c:v>412582</c:v>
                </c:pt>
                <c:pt idx="599">
                  <c:v>411500</c:v>
                </c:pt>
                <c:pt idx="600">
                  <c:v>410412</c:v>
                </c:pt>
                <c:pt idx="601">
                  <c:v>409318</c:v>
                </c:pt>
                <c:pt idx="602">
                  <c:v>408218</c:v>
                </c:pt>
                <c:pt idx="603">
                  <c:v>407112</c:v>
                </c:pt>
                <c:pt idx="604">
                  <c:v>406000</c:v>
                </c:pt>
                <c:pt idx="605">
                  <c:v>404882</c:v>
                </c:pt>
                <c:pt idx="606">
                  <c:v>403758</c:v>
                </c:pt>
                <c:pt idx="607">
                  <c:v>402628</c:v>
                </c:pt>
                <c:pt idx="608">
                  <c:v>401492</c:v>
                </c:pt>
                <c:pt idx="609">
                  <c:v>400350</c:v>
                </c:pt>
                <c:pt idx="610">
                  <c:v>399202</c:v>
                </c:pt>
                <c:pt idx="611">
                  <c:v>398048</c:v>
                </c:pt>
                <c:pt idx="612">
                  <c:v>396888</c:v>
                </c:pt>
                <c:pt idx="613">
                  <c:v>395722</c:v>
                </c:pt>
                <c:pt idx="614">
                  <c:v>394550</c:v>
                </c:pt>
                <c:pt idx="615">
                  <c:v>393372</c:v>
                </c:pt>
                <c:pt idx="616">
                  <c:v>392188</c:v>
                </c:pt>
                <c:pt idx="617">
                  <c:v>390998</c:v>
                </c:pt>
                <c:pt idx="618">
                  <c:v>389802</c:v>
                </c:pt>
                <c:pt idx="619">
                  <c:v>388600</c:v>
                </c:pt>
                <c:pt idx="620">
                  <c:v>387392</c:v>
                </c:pt>
                <c:pt idx="621">
                  <c:v>386178</c:v>
                </c:pt>
                <c:pt idx="622">
                  <c:v>384958</c:v>
                </c:pt>
                <c:pt idx="623">
                  <c:v>383732</c:v>
                </c:pt>
                <c:pt idx="624">
                  <c:v>382500</c:v>
                </c:pt>
                <c:pt idx="625">
                  <c:v>381262</c:v>
                </c:pt>
                <c:pt idx="626">
                  <c:v>380018</c:v>
                </c:pt>
                <c:pt idx="627">
                  <c:v>378768</c:v>
                </c:pt>
                <c:pt idx="628">
                  <c:v>377512</c:v>
                </c:pt>
                <c:pt idx="629">
                  <c:v>376250</c:v>
                </c:pt>
                <c:pt idx="630">
                  <c:v>374982</c:v>
                </c:pt>
                <c:pt idx="631">
                  <c:v>373708</c:v>
                </c:pt>
                <c:pt idx="632">
                  <c:v>372428</c:v>
                </c:pt>
                <c:pt idx="633">
                  <c:v>371142</c:v>
                </c:pt>
                <c:pt idx="634">
                  <c:v>369850</c:v>
                </c:pt>
                <c:pt idx="635">
                  <c:v>368552</c:v>
                </c:pt>
                <c:pt idx="636">
                  <c:v>367248</c:v>
                </c:pt>
                <c:pt idx="637">
                  <c:v>365938</c:v>
                </c:pt>
                <c:pt idx="638">
                  <c:v>364622</c:v>
                </c:pt>
                <c:pt idx="639">
                  <c:v>363300</c:v>
                </c:pt>
                <c:pt idx="640">
                  <c:v>361972</c:v>
                </c:pt>
                <c:pt idx="641">
                  <c:v>360638</c:v>
                </c:pt>
                <c:pt idx="642">
                  <c:v>359298</c:v>
                </c:pt>
                <c:pt idx="643">
                  <c:v>357952</c:v>
                </c:pt>
                <c:pt idx="644">
                  <c:v>356600</c:v>
                </c:pt>
                <c:pt idx="645">
                  <c:v>355242</c:v>
                </c:pt>
                <c:pt idx="646">
                  <c:v>353878</c:v>
                </c:pt>
                <c:pt idx="647">
                  <c:v>352508</c:v>
                </c:pt>
                <c:pt idx="648">
                  <c:v>351132</c:v>
                </c:pt>
                <c:pt idx="649">
                  <c:v>349750</c:v>
                </c:pt>
                <c:pt idx="650">
                  <c:v>348362</c:v>
                </c:pt>
                <c:pt idx="651">
                  <c:v>346968</c:v>
                </c:pt>
                <c:pt idx="652">
                  <c:v>345568</c:v>
                </c:pt>
                <c:pt idx="653">
                  <c:v>344162</c:v>
                </c:pt>
                <c:pt idx="654">
                  <c:v>342750</c:v>
                </c:pt>
                <c:pt idx="655">
                  <c:v>341332</c:v>
                </c:pt>
                <c:pt idx="656">
                  <c:v>339908</c:v>
                </c:pt>
                <c:pt idx="657">
                  <c:v>338478</c:v>
                </c:pt>
                <c:pt idx="658">
                  <c:v>337042</c:v>
                </c:pt>
                <c:pt idx="659">
                  <c:v>335600</c:v>
                </c:pt>
                <c:pt idx="660">
                  <c:v>334152</c:v>
                </c:pt>
                <c:pt idx="661">
                  <c:v>332698</c:v>
                </c:pt>
                <c:pt idx="662">
                  <c:v>331238</c:v>
                </c:pt>
                <c:pt idx="663">
                  <c:v>329772</c:v>
                </c:pt>
                <c:pt idx="664">
                  <c:v>328300</c:v>
                </c:pt>
                <c:pt idx="665">
                  <c:v>326822</c:v>
                </c:pt>
                <c:pt idx="666">
                  <c:v>325338</c:v>
                </c:pt>
                <c:pt idx="667">
                  <c:v>323848</c:v>
                </c:pt>
                <c:pt idx="668">
                  <c:v>322352</c:v>
                </c:pt>
                <c:pt idx="669">
                  <c:v>320850</c:v>
                </c:pt>
                <c:pt idx="670">
                  <c:v>319342</c:v>
                </c:pt>
                <c:pt idx="671">
                  <c:v>317828</c:v>
                </c:pt>
                <c:pt idx="672">
                  <c:v>316308</c:v>
                </c:pt>
                <c:pt idx="673">
                  <c:v>314782</c:v>
                </c:pt>
                <c:pt idx="674">
                  <c:v>313250</c:v>
                </c:pt>
                <c:pt idx="675">
                  <c:v>311712</c:v>
                </c:pt>
                <c:pt idx="676">
                  <c:v>310168</c:v>
                </c:pt>
                <c:pt idx="677">
                  <c:v>308618</c:v>
                </c:pt>
                <c:pt idx="678">
                  <c:v>307062</c:v>
                </c:pt>
                <c:pt idx="679">
                  <c:v>305500</c:v>
                </c:pt>
                <c:pt idx="680">
                  <c:v>303932</c:v>
                </c:pt>
                <c:pt idx="681">
                  <c:v>302358</c:v>
                </c:pt>
                <c:pt idx="682">
                  <c:v>300778</c:v>
                </c:pt>
                <c:pt idx="683">
                  <c:v>299192</c:v>
                </c:pt>
                <c:pt idx="684">
                  <c:v>297600</c:v>
                </c:pt>
                <c:pt idx="685">
                  <c:v>296002</c:v>
                </c:pt>
                <c:pt idx="686">
                  <c:v>294398</c:v>
                </c:pt>
                <c:pt idx="687">
                  <c:v>292788</c:v>
                </c:pt>
                <c:pt idx="688">
                  <c:v>291172</c:v>
                </c:pt>
                <c:pt idx="689">
                  <c:v>289550</c:v>
                </c:pt>
                <c:pt idx="690">
                  <c:v>287922</c:v>
                </c:pt>
                <c:pt idx="691">
                  <c:v>286288</c:v>
                </c:pt>
                <c:pt idx="692">
                  <c:v>284648</c:v>
                </c:pt>
                <c:pt idx="693">
                  <c:v>283002</c:v>
                </c:pt>
                <c:pt idx="694">
                  <c:v>281350</c:v>
                </c:pt>
                <c:pt idx="695">
                  <c:v>279692</c:v>
                </c:pt>
                <c:pt idx="696">
                  <c:v>278028</c:v>
                </c:pt>
                <c:pt idx="697">
                  <c:v>276358</c:v>
                </c:pt>
                <c:pt idx="698">
                  <c:v>274682</c:v>
                </c:pt>
                <c:pt idx="699">
                  <c:v>273000</c:v>
                </c:pt>
                <c:pt idx="700">
                  <c:v>271312</c:v>
                </c:pt>
                <c:pt idx="701">
                  <c:v>269618</c:v>
                </c:pt>
                <c:pt idx="702">
                  <c:v>267918</c:v>
                </c:pt>
                <c:pt idx="703">
                  <c:v>266212</c:v>
                </c:pt>
                <c:pt idx="704">
                  <c:v>264500</c:v>
                </c:pt>
                <c:pt idx="705">
                  <c:v>262782</c:v>
                </c:pt>
                <c:pt idx="706">
                  <c:v>261058</c:v>
                </c:pt>
                <c:pt idx="707">
                  <c:v>259328</c:v>
                </c:pt>
                <c:pt idx="708">
                  <c:v>257592</c:v>
                </c:pt>
                <c:pt idx="709">
                  <c:v>255850</c:v>
                </c:pt>
                <c:pt idx="710">
                  <c:v>254102</c:v>
                </c:pt>
                <c:pt idx="711">
                  <c:v>252348</c:v>
                </c:pt>
                <c:pt idx="712">
                  <c:v>250588</c:v>
                </c:pt>
                <c:pt idx="713">
                  <c:v>248822</c:v>
                </c:pt>
                <c:pt idx="714">
                  <c:v>247050</c:v>
                </c:pt>
                <c:pt idx="715">
                  <c:v>245272</c:v>
                </c:pt>
                <c:pt idx="716">
                  <c:v>243488</c:v>
                </c:pt>
                <c:pt idx="717">
                  <c:v>241698</c:v>
                </c:pt>
                <c:pt idx="718">
                  <c:v>239902</c:v>
                </c:pt>
                <c:pt idx="719">
                  <c:v>238100</c:v>
                </c:pt>
                <c:pt idx="720">
                  <c:v>236292</c:v>
                </c:pt>
                <c:pt idx="721">
                  <c:v>234478</c:v>
                </c:pt>
                <c:pt idx="722">
                  <c:v>232658</c:v>
                </c:pt>
                <c:pt idx="723">
                  <c:v>230832</c:v>
                </c:pt>
                <c:pt idx="724">
                  <c:v>229000</c:v>
                </c:pt>
                <c:pt idx="725">
                  <c:v>227162</c:v>
                </c:pt>
                <c:pt idx="726">
                  <c:v>225318</c:v>
                </c:pt>
                <c:pt idx="727">
                  <c:v>223468</c:v>
                </c:pt>
                <c:pt idx="728">
                  <c:v>221612</c:v>
                </c:pt>
                <c:pt idx="729">
                  <c:v>219750</c:v>
                </c:pt>
                <c:pt idx="730">
                  <c:v>217882</c:v>
                </c:pt>
                <c:pt idx="731">
                  <c:v>216008</c:v>
                </c:pt>
                <c:pt idx="732">
                  <c:v>214128</c:v>
                </c:pt>
                <c:pt idx="733">
                  <c:v>212242</c:v>
                </c:pt>
                <c:pt idx="734">
                  <c:v>210350</c:v>
                </c:pt>
                <c:pt idx="735">
                  <c:v>208452</c:v>
                </c:pt>
                <c:pt idx="736">
                  <c:v>206548</c:v>
                </c:pt>
                <c:pt idx="737">
                  <c:v>204638</c:v>
                </c:pt>
                <c:pt idx="738">
                  <c:v>202722</c:v>
                </c:pt>
                <c:pt idx="739">
                  <c:v>200800</c:v>
                </c:pt>
                <c:pt idx="740">
                  <c:v>198872</c:v>
                </c:pt>
                <c:pt idx="741">
                  <c:v>196938</c:v>
                </c:pt>
                <c:pt idx="742">
                  <c:v>194998</c:v>
                </c:pt>
                <c:pt idx="743">
                  <c:v>193052</c:v>
                </c:pt>
                <c:pt idx="744">
                  <c:v>191100</c:v>
                </c:pt>
                <c:pt idx="745">
                  <c:v>189142</c:v>
                </c:pt>
                <c:pt idx="746">
                  <c:v>187178</c:v>
                </c:pt>
                <c:pt idx="747">
                  <c:v>185208</c:v>
                </c:pt>
                <c:pt idx="748">
                  <c:v>183232</c:v>
                </c:pt>
                <c:pt idx="749">
                  <c:v>181250</c:v>
                </c:pt>
                <c:pt idx="750">
                  <c:v>179262</c:v>
                </c:pt>
                <c:pt idx="751">
                  <c:v>177268</c:v>
                </c:pt>
                <c:pt idx="752">
                  <c:v>175268</c:v>
                </c:pt>
                <c:pt idx="753">
                  <c:v>173262</c:v>
                </c:pt>
                <c:pt idx="754">
                  <c:v>171250</c:v>
                </c:pt>
                <c:pt idx="755">
                  <c:v>169232</c:v>
                </c:pt>
                <c:pt idx="756">
                  <c:v>167208</c:v>
                </c:pt>
                <c:pt idx="757">
                  <c:v>165178</c:v>
                </c:pt>
                <c:pt idx="758">
                  <c:v>163142</c:v>
                </c:pt>
                <c:pt idx="759">
                  <c:v>161100</c:v>
                </c:pt>
                <c:pt idx="760">
                  <c:v>159052</c:v>
                </c:pt>
                <c:pt idx="761">
                  <c:v>156998</c:v>
                </c:pt>
                <c:pt idx="762">
                  <c:v>154938</c:v>
                </c:pt>
                <c:pt idx="763">
                  <c:v>152872</c:v>
                </c:pt>
                <c:pt idx="764">
                  <c:v>150800</c:v>
                </c:pt>
                <c:pt idx="765">
                  <c:v>148722</c:v>
                </c:pt>
                <c:pt idx="766">
                  <c:v>146638</c:v>
                </c:pt>
                <c:pt idx="767">
                  <c:v>144548</c:v>
                </c:pt>
                <c:pt idx="768">
                  <c:v>142452</c:v>
                </c:pt>
                <c:pt idx="769">
                  <c:v>140350</c:v>
                </c:pt>
                <c:pt idx="770">
                  <c:v>138242</c:v>
                </c:pt>
                <c:pt idx="771">
                  <c:v>136128</c:v>
                </c:pt>
                <c:pt idx="772">
                  <c:v>134008</c:v>
                </c:pt>
                <c:pt idx="773">
                  <c:v>131882</c:v>
                </c:pt>
                <c:pt idx="774">
                  <c:v>129750</c:v>
                </c:pt>
                <c:pt idx="775">
                  <c:v>127612</c:v>
                </c:pt>
                <c:pt idx="776">
                  <c:v>125468</c:v>
                </c:pt>
                <c:pt idx="777">
                  <c:v>123318</c:v>
                </c:pt>
                <c:pt idx="778">
                  <c:v>121162</c:v>
                </c:pt>
                <c:pt idx="779">
                  <c:v>119000</c:v>
                </c:pt>
                <c:pt idx="780">
                  <c:v>116832</c:v>
                </c:pt>
                <c:pt idx="781">
                  <c:v>114658</c:v>
                </c:pt>
                <c:pt idx="782">
                  <c:v>112478</c:v>
                </c:pt>
                <c:pt idx="783">
                  <c:v>110292</c:v>
                </c:pt>
                <c:pt idx="784">
                  <c:v>108100</c:v>
                </c:pt>
                <c:pt idx="785">
                  <c:v>105902</c:v>
                </c:pt>
                <c:pt idx="786">
                  <c:v>103698</c:v>
                </c:pt>
                <c:pt idx="787">
                  <c:v>101488</c:v>
                </c:pt>
                <c:pt idx="788">
                  <c:v>99272</c:v>
                </c:pt>
                <c:pt idx="789">
                  <c:v>97050</c:v>
                </c:pt>
                <c:pt idx="790">
                  <c:v>94822</c:v>
                </c:pt>
                <c:pt idx="791">
                  <c:v>92588</c:v>
                </c:pt>
                <c:pt idx="792">
                  <c:v>90348</c:v>
                </c:pt>
                <c:pt idx="793">
                  <c:v>88102</c:v>
                </c:pt>
                <c:pt idx="794">
                  <c:v>85850</c:v>
                </c:pt>
                <c:pt idx="795">
                  <c:v>83592</c:v>
                </c:pt>
                <c:pt idx="796">
                  <c:v>81328</c:v>
                </c:pt>
                <c:pt idx="797">
                  <c:v>79058</c:v>
                </c:pt>
                <c:pt idx="798">
                  <c:v>76782</c:v>
                </c:pt>
                <c:pt idx="799">
                  <c:v>74500</c:v>
                </c:pt>
                <c:pt idx="800">
                  <c:v>72212</c:v>
                </c:pt>
                <c:pt idx="801">
                  <c:v>69918</c:v>
                </c:pt>
                <c:pt idx="802">
                  <c:v>67618</c:v>
                </c:pt>
                <c:pt idx="803">
                  <c:v>65312</c:v>
                </c:pt>
                <c:pt idx="804">
                  <c:v>63000</c:v>
                </c:pt>
                <c:pt idx="805">
                  <c:v>60682</c:v>
                </c:pt>
                <c:pt idx="806">
                  <c:v>58358</c:v>
                </c:pt>
                <c:pt idx="807">
                  <c:v>56028</c:v>
                </c:pt>
                <c:pt idx="808">
                  <c:v>53692</c:v>
                </c:pt>
                <c:pt idx="809">
                  <c:v>51350</c:v>
                </c:pt>
                <c:pt idx="810">
                  <c:v>49002</c:v>
                </c:pt>
                <c:pt idx="811">
                  <c:v>46648</c:v>
                </c:pt>
                <c:pt idx="812">
                  <c:v>44288</c:v>
                </c:pt>
                <c:pt idx="813">
                  <c:v>41922</c:v>
                </c:pt>
                <c:pt idx="814">
                  <c:v>39550</c:v>
                </c:pt>
                <c:pt idx="815">
                  <c:v>37172</c:v>
                </c:pt>
                <c:pt idx="816">
                  <c:v>34788</c:v>
                </c:pt>
                <c:pt idx="817">
                  <c:v>32398</c:v>
                </c:pt>
                <c:pt idx="818">
                  <c:v>30002</c:v>
                </c:pt>
                <c:pt idx="819">
                  <c:v>27600</c:v>
                </c:pt>
                <c:pt idx="820">
                  <c:v>25192</c:v>
                </c:pt>
                <c:pt idx="821">
                  <c:v>22778</c:v>
                </c:pt>
                <c:pt idx="822">
                  <c:v>20358</c:v>
                </c:pt>
                <c:pt idx="823">
                  <c:v>17932</c:v>
                </c:pt>
                <c:pt idx="824">
                  <c:v>15500</c:v>
                </c:pt>
                <c:pt idx="825">
                  <c:v>13062</c:v>
                </c:pt>
                <c:pt idx="826">
                  <c:v>10618</c:v>
                </c:pt>
                <c:pt idx="827">
                  <c:v>8168</c:v>
                </c:pt>
                <c:pt idx="828">
                  <c:v>5712</c:v>
                </c:pt>
                <c:pt idx="829">
                  <c:v>3250</c:v>
                </c:pt>
                <c:pt idx="830">
                  <c:v>782</c:v>
                </c:pt>
                <c:pt idx="831">
                  <c:v>-1692</c:v>
                </c:pt>
                <c:pt idx="832">
                  <c:v>-4172</c:v>
                </c:pt>
                <c:pt idx="833">
                  <c:v>-6658</c:v>
                </c:pt>
                <c:pt idx="834">
                  <c:v>-9150</c:v>
                </c:pt>
                <c:pt idx="835">
                  <c:v>-11648</c:v>
                </c:pt>
                <c:pt idx="836">
                  <c:v>-14152</c:v>
                </c:pt>
                <c:pt idx="837">
                  <c:v>-16662</c:v>
                </c:pt>
                <c:pt idx="838">
                  <c:v>-19178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E7-4553-A821-12073BBBA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941200"/>
        <c:axId val="690939232"/>
      </c:lineChart>
      <c:catAx>
        <c:axId val="690941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939232"/>
        <c:crosses val="autoZero"/>
        <c:auto val="1"/>
        <c:lblAlgn val="ctr"/>
        <c:lblOffset val="100"/>
        <c:noMultiLvlLbl val="0"/>
      </c:catAx>
      <c:valAx>
        <c:axId val="6909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94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</a:t>
            </a:r>
            <a:r>
              <a:rPr lang="en-US"/>
              <a:t>TOTAL DONATIONS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'11.30'!$A$13</c:f>
              <c:strCache>
                <c:ptCount val="1"/>
                <c:pt idx="0">
                  <c:v>TOTAL DONATIONS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'11.30'!$G$17:$G$37</c:f>
              <c:numCache>
                <c:formatCode>General</c:formatCode>
                <c:ptCount val="2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</c:numCache>
            </c:numRef>
          </c:cat>
          <c:val>
            <c:numRef>
              <c:f>'11.30'!$N$17:$N$37</c:f>
              <c:numCache>
                <c:formatCode>_("$"* #,##0.00_);_("$"* \(#,##0.00\);_("$"* "-"??_);_(@_)</c:formatCode>
                <c:ptCount val="21"/>
                <c:pt idx="0">
                  <c:v>143000</c:v>
                </c:pt>
                <c:pt idx="1">
                  <c:v>143650</c:v>
                </c:pt>
                <c:pt idx="2">
                  <c:v>144300</c:v>
                </c:pt>
                <c:pt idx="3">
                  <c:v>144950</c:v>
                </c:pt>
                <c:pt idx="4">
                  <c:v>145600</c:v>
                </c:pt>
                <c:pt idx="5">
                  <c:v>146250</c:v>
                </c:pt>
                <c:pt idx="6">
                  <c:v>146900</c:v>
                </c:pt>
                <c:pt idx="7">
                  <c:v>147550</c:v>
                </c:pt>
                <c:pt idx="8">
                  <c:v>148200</c:v>
                </c:pt>
                <c:pt idx="9">
                  <c:v>148850</c:v>
                </c:pt>
                <c:pt idx="10">
                  <c:v>149500</c:v>
                </c:pt>
                <c:pt idx="11">
                  <c:v>150150</c:v>
                </c:pt>
                <c:pt idx="12">
                  <c:v>150800</c:v>
                </c:pt>
                <c:pt idx="13">
                  <c:v>151450</c:v>
                </c:pt>
                <c:pt idx="14">
                  <c:v>152100</c:v>
                </c:pt>
                <c:pt idx="15">
                  <c:v>152750</c:v>
                </c:pt>
                <c:pt idx="16">
                  <c:v>153400</c:v>
                </c:pt>
                <c:pt idx="17">
                  <c:v>154050</c:v>
                </c:pt>
                <c:pt idx="18">
                  <c:v>154700</c:v>
                </c:pt>
                <c:pt idx="19">
                  <c:v>155350</c:v>
                </c:pt>
                <c:pt idx="20">
                  <c:v>156000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F-424D-A863-FAA6430E7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768920"/>
        <c:axId val="650767280"/>
      </c:lineChart>
      <c:catAx>
        <c:axId val="65076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67280"/>
        <c:crosses val="autoZero"/>
        <c:auto val="1"/>
        <c:lblAlgn val="ctr"/>
        <c:lblOffset val="100"/>
        <c:noMultiLvlLbl val="0"/>
      </c:catAx>
      <c:valAx>
        <c:axId val="6507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6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Brand Profitability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'11.31'!$B$2:$D$2</c:f>
              <c:strCache>
                <c:ptCount val="3"/>
                <c:pt idx="0">
                  <c:v>Likely</c:v>
                </c:pt>
                <c:pt idx="1">
                  <c:v>Optimistic</c:v>
                </c:pt>
                <c:pt idx="2">
                  <c:v>Pessimistic</c:v>
                </c:pt>
              </c:strCache>
            </c:strRef>
          </c:cat>
          <c:val>
            <c:numRef>
              <c:f>'11.31'!$B$14:$D$14</c:f>
              <c:numCache>
                <c:formatCode>_("$"* #,##0.00_);_("$"* \(#,##0.00\);_("$"* "-"??_);_(@_)</c:formatCode>
                <c:ptCount val="3"/>
                <c:pt idx="0">
                  <c:v>52000</c:v>
                </c:pt>
                <c:pt idx="1">
                  <c:v>101200</c:v>
                </c:pt>
                <c:pt idx="2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B-4EFC-A10E-2561F9B1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207320"/>
        <c:axId val="646478944"/>
      </c:barChart>
      <c:catAx>
        <c:axId val="71020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478944"/>
        <c:crosses val="autoZero"/>
        <c:auto val="1"/>
        <c:lblAlgn val="ctr"/>
        <c:lblOffset val="100"/>
        <c:noMultiLvlLbl val="0"/>
      </c:catAx>
      <c:valAx>
        <c:axId val="64647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0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0</xdr:row>
      <xdr:rowOff>38100</xdr:rowOff>
    </xdr:from>
    <xdr:to>
      <xdr:col>11</xdr:col>
      <xdr:colOff>590550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F1B7FA-0D2F-4041-95A1-ADC1F97DE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13</xdr:row>
      <xdr:rowOff>133350</xdr:rowOff>
    </xdr:from>
    <xdr:to>
      <xdr:col>6</xdr:col>
      <xdr:colOff>66675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3FCD7-C95B-4648-BC54-E8AE4042D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</xdr:row>
      <xdr:rowOff>28575</xdr:rowOff>
    </xdr:from>
    <xdr:to>
      <xdr:col>13</xdr:col>
      <xdr:colOff>209550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11567-B4E9-4720-A7AC-A5CC63B02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0</xdr:row>
      <xdr:rowOff>152400</xdr:rowOff>
    </xdr:from>
    <xdr:to>
      <xdr:col>20</xdr:col>
      <xdr:colOff>190500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6576D-1AE2-4BB7-A3CE-C98713ACE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19</xdr:col>
      <xdr:colOff>497417</xdr:colOff>
      <xdr:row>33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1B7323-F3DB-41C6-A301-BC5C4A92C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31750</xdr:colOff>
      <xdr:row>22</xdr:row>
      <xdr:rowOff>148166</xdr:rowOff>
    </xdr:from>
    <xdr:to>
      <xdr:col>7</xdr:col>
      <xdr:colOff>340108</xdr:colOff>
      <xdr:row>52</xdr:row>
      <xdr:rowOff>128404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47A36D-5156-4D4C-B5FA-7AA788D70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8917" y="4339166"/>
          <a:ext cx="5409524" cy="56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1447800</xdr:colOff>
      <xdr:row>13</xdr:row>
      <xdr:rowOff>161925</xdr:rowOff>
    </xdr:from>
    <xdr:to>
      <xdr:col>5</xdr:col>
      <xdr:colOff>333375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8F999-FCB7-46A3-9B3B-6AE40CBB5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6</xdr:row>
      <xdr:rowOff>85725</xdr:rowOff>
    </xdr:from>
    <xdr:to>
      <xdr:col>9</xdr:col>
      <xdr:colOff>247650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AE6F47-09EB-4EA3-9561-F02DFF3EC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9"/>
  <sheetViews>
    <sheetView workbookViewId="0">
      <selection activeCell="C11" sqref="C11"/>
    </sheetView>
  </sheetViews>
  <sheetFormatPr defaultRowHeight="15" x14ac:dyDescent="0.25"/>
  <cols>
    <col min="1" max="1" width="37" bestFit="1" customWidth="1"/>
    <col min="2" max="2" width="11.28515625" style="17" bestFit="1" customWidth="1"/>
    <col min="3" max="3" width="11.28515625" bestFit="1" customWidth="1"/>
  </cols>
  <sheetData>
    <row r="1" spans="1:249" x14ac:dyDescent="0.25">
      <c r="A1" s="5" t="s">
        <v>0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49" x14ac:dyDescent="0.25">
      <c r="A2" s="6"/>
    </row>
    <row r="3" spans="1:249" x14ac:dyDescent="0.25">
      <c r="A3" s="7" t="s">
        <v>1</v>
      </c>
      <c r="B3" s="27">
        <v>3000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</row>
    <row r="4" spans="1:249" x14ac:dyDescent="0.25">
      <c r="A4" s="7"/>
      <c r="B4" s="1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</row>
    <row r="5" spans="1:249" x14ac:dyDescent="0.25">
      <c r="A5" s="7" t="s">
        <v>2</v>
      </c>
      <c r="B5" s="28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</row>
    <row r="6" spans="1:249" x14ac:dyDescent="0.25">
      <c r="A6" s="7"/>
      <c r="B6" s="1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</row>
    <row r="7" spans="1:249" x14ac:dyDescent="0.25">
      <c r="A7" s="7" t="s">
        <v>3</v>
      </c>
      <c r="B7" s="28">
        <v>12000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</row>
    <row r="8" spans="1:249" x14ac:dyDescent="0.25">
      <c r="A8" s="7"/>
      <c r="B8" s="1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</row>
    <row r="9" spans="1:249" x14ac:dyDescent="0.25">
      <c r="A9" s="7" t="s">
        <v>4</v>
      </c>
      <c r="B9" s="28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</row>
    <row r="10" spans="1:249" x14ac:dyDescent="0.25">
      <c r="A10" s="7"/>
      <c r="B10" s="1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</row>
    <row r="11" spans="1:249" x14ac:dyDescent="0.25">
      <c r="A11" s="7" t="s">
        <v>5</v>
      </c>
      <c r="B11" s="29">
        <f>B3*B9</f>
        <v>30000</v>
      </c>
      <c r="C11" s="80">
        <f>+B11*$B$14</f>
        <v>24000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</row>
    <row r="12" spans="1:249" x14ac:dyDescent="0.25">
      <c r="A12" s="7" t="s">
        <v>6</v>
      </c>
      <c r="B12" s="29">
        <f>B3*B5</f>
        <v>45000</v>
      </c>
      <c r="C12" s="80">
        <f>+B12*$B$14</f>
        <v>36000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</row>
    <row r="13" spans="1:249" x14ac:dyDescent="0.25">
      <c r="A13" s="7"/>
      <c r="B13" s="1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</row>
    <row r="14" spans="1:249" x14ac:dyDescent="0.25">
      <c r="A14" s="7" t="s">
        <v>7</v>
      </c>
      <c r="B14" s="28">
        <v>0.8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</row>
    <row r="15" spans="1:249" x14ac:dyDescent="0.25">
      <c r="A15" s="7"/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</row>
    <row r="16" spans="1:249" x14ac:dyDescent="0.25">
      <c r="A16" s="7" t="s">
        <v>8</v>
      </c>
      <c r="B16" s="29">
        <f>(B11+B12-B7)*B14</f>
        <v>50400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</row>
    <row r="19" spans="1:1" x14ac:dyDescent="0.25">
      <c r="A19" t="s"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P17"/>
  <sheetViews>
    <sheetView topLeftCell="A5" workbookViewId="0">
      <selection activeCell="I14" sqref="I14"/>
    </sheetView>
  </sheetViews>
  <sheetFormatPr defaultColWidth="8.7109375" defaultRowHeight="15" x14ac:dyDescent="0.25"/>
  <cols>
    <col min="1" max="1" width="20.42578125" style="4" bestFit="1" customWidth="1"/>
    <col min="2" max="2" width="19.42578125" style="4" bestFit="1" customWidth="1"/>
    <col min="3" max="3" width="14" style="4" bestFit="1" customWidth="1"/>
    <col min="4" max="4" width="14.42578125" style="4" bestFit="1" customWidth="1"/>
    <col min="5" max="5" width="12.28515625" style="4" bestFit="1" customWidth="1"/>
    <col min="6" max="6" width="8.7109375" style="4"/>
    <col min="7" max="7" width="14" style="4" bestFit="1" customWidth="1"/>
    <col min="8" max="8" width="12.7109375" style="4" bestFit="1" customWidth="1"/>
    <col min="9" max="9" width="12.28515625" style="4" bestFit="1" customWidth="1"/>
    <col min="10" max="16384" width="8.7109375" style="4"/>
  </cols>
  <sheetData>
    <row r="1" spans="1:250" s="9" customFormat="1" x14ac:dyDescent="0.25">
      <c r="A1" s="8" t="s">
        <v>9</v>
      </c>
    </row>
    <row r="2" spans="1:250" s="9" customFormat="1" ht="14.25" x14ac:dyDescent="0.2"/>
    <row r="3" spans="1:250" s="9" customFormat="1" x14ac:dyDescent="0.25">
      <c r="B3" s="8" t="s">
        <v>10</v>
      </c>
      <c r="C3" s="13"/>
    </row>
    <row r="4" spans="1:250" s="9" customFormat="1" x14ac:dyDescent="0.25">
      <c r="B4" s="30">
        <v>0.04</v>
      </c>
      <c r="C4" s="31">
        <v>0.5</v>
      </c>
      <c r="D4" s="30">
        <v>0.05</v>
      </c>
      <c r="E4" s="30">
        <v>0.08</v>
      </c>
    </row>
    <row r="5" spans="1:250" s="9" customFormat="1" ht="14.25" x14ac:dyDescent="0.2"/>
    <row r="6" spans="1:250" s="9" customFormat="1" x14ac:dyDescent="0.25">
      <c r="A6" s="7" t="s">
        <v>11</v>
      </c>
      <c r="B6" s="8" t="s">
        <v>12</v>
      </c>
      <c r="C6" s="8" t="s">
        <v>13</v>
      </c>
      <c r="D6" s="8" t="s">
        <v>14</v>
      </c>
      <c r="E6" s="8" t="s">
        <v>3</v>
      </c>
      <c r="G6" s="8" t="s">
        <v>15</v>
      </c>
      <c r="H6" s="8" t="s">
        <v>16</v>
      </c>
      <c r="I6" s="8" t="s">
        <v>17</v>
      </c>
    </row>
    <row r="7" spans="1:250" x14ac:dyDescent="0.25">
      <c r="A7" s="8">
        <v>1</v>
      </c>
      <c r="B7" s="33">
        <v>80000</v>
      </c>
      <c r="C7" s="34">
        <v>12</v>
      </c>
      <c r="D7" s="34">
        <v>3</v>
      </c>
      <c r="E7" s="35">
        <v>400000</v>
      </c>
      <c r="F7" s="2"/>
      <c r="G7" s="32">
        <f>B7*C7</f>
        <v>960000</v>
      </c>
      <c r="H7" s="32">
        <f>+E7+(B7*D7)</f>
        <v>640000</v>
      </c>
      <c r="I7" s="32">
        <f>G7-H7</f>
        <v>320000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 spans="1:250" x14ac:dyDescent="0.25">
      <c r="A8" s="8">
        <v>2</v>
      </c>
      <c r="B8" s="32">
        <f>B7*(1+$B$4)</f>
        <v>83200</v>
      </c>
      <c r="C8" s="32">
        <f>C7+$C$4</f>
        <v>12.5</v>
      </c>
      <c r="D8" s="32">
        <f>D7*(1+$D$4)</f>
        <v>3.1500000000000004</v>
      </c>
      <c r="E8" s="32">
        <f>E7*(1+$E$4)</f>
        <v>432000</v>
      </c>
      <c r="F8" s="2"/>
      <c r="G8" s="32">
        <f t="shared" ref="G8:G9" si="0">B8*C8</f>
        <v>1040000</v>
      </c>
      <c r="H8" s="32">
        <f t="shared" ref="H8:H9" si="1">+E8+(B8*D8)</f>
        <v>694080</v>
      </c>
      <c r="I8" s="32">
        <f t="shared" ref="I8:I9" si="2">G8-H8</f>
        <v>345920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 spans="1:250" x14ac:dyDescent="0.25">
      <c r="A9" s="8">
        <v>3</v>
      </c>
      <c r="B9" s="32">
        <f>B8*(1+$B$4)</f>
        <v>86528</v>
      </c>
      <c r="C9" s="32">
        <f>C8+$C$4</f>
        <v>13</v>
      </c>
      <c r="D9" s="32">
        <f>D8*(1+$D$4)</f>
        <v>3.3075000000000006</v>
      </c>
      <c r="E9" s="32">
        <f>E8*(1+$E$4)</f>
        <v>466560.00000000006</v>
      </c>
      <c r="F9" s="2"/>
      <c r="G9" s="32">
        <f t="shared" si="0"/>
        <v>1124864</v>
      </c>
      <c r="H9" s="32">
        <f t="shared" si="1"/>
        <v>752751.3600000001</v>
      </c>
      <c r="I9" s="32">
        <f t="shared" si="2"/>
        <v>372112.6399999999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 spans="1:250" x14ac:dyDescent="0.25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 spans="1:250" x14ac:dyDescent="0.25">
      <c r="A11" s="7" t="s">
        <v>18</v>
      </c>
      <c r="B11" s="32">
        <f>NPV(B13,I7:I9)</f>
        <v>958321.57487482915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 spans="1:250" x14ac:dyDescent="0.25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 spans="1:250" x14ac:dyDescent="0.25">
      <c r="A13" s="7" t="s">
        <v>19</v>
      </c>
      <c r="B13" s="30">
        <v>0.04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 spans="1:25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 spans="1:25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 spans="1:25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 spans="12:12" x14ac:dyDescent="0.25">
      <c r="L17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7" sqref="A17"/>
    </sheetView>
  </sheetViews>
  <sheetFormatPr defaultRowHeight="15" x14ac:dyDescent="0.25"/>
  <cols>
    <col min="1" max="1" width="22" bestFit="1" customWidth="1"/>
    <col min="2" max="2" width="12.5703125" bestFit="1" customWidth="1"/>
    <col min="3" max="3" width="26.5703125" bestFit="1" customWidth="1"/>
    <col min="4" max="4" width="12.5703125" bestFit="1" customWidth="1"/>
  </cols>
  <sheetData>
    <row r="1" spans="1:4" x14ac:dyDescent="0.25">
      <c r="A1" s="5" t="s">
        <v>20</v>
      </c>
    </row>
    <row r="2" spans="1:4" x14ac:dyDescent="0.25">
      <c r="A2" s="6"/>
    </row>
    <row r="3" spans="1:4" x14ac:dyDescent="0.25">
      <c r="A3" s="10" t="s">
        <v>21</v>
      </c>
      <c r="B3" s="10" t="s">
        <v>30</v>
      </c>
      <c r="C3" s="10" t="s">
        <v>31</v>
      </c>
    </row>
    <row r="4" spans="1:4" x14ac:dyDescent="0.25">
      <c r="A4" s="7" t="s">
        <v>22</v>
      </c>
      <c r="B4" s="36">
        <v>10000</v>
      </c>
      <c r="C4" s="37">
        <v>3</v>
      </c>
      <c r="D4" s="38">
        <f>B4*C4</f>
        <v>30000</v>
      </c>
    </row>
    <row r="5" spans="1:4" x14ac:dyDescent="0.25">
      <c r="A5" s="7" t="s">
        <v>23</v>
      </c>
      <c r="B5" s="36">
        <v>5000</v>
      </c>
      <c r="C5" s="37">
        <v>10</v>
      </c>
      <c r="D5" s="38">
        <f t="shared" ref="D5:D7" si="0">B5*C5</f>
        <v>50000</v>
      </c>
    </row>
    <row r="6" spans="1:4" x14ac:dyDescent="0.25">
      <c r="A6" s="7" t="s">
        <v>24</v>
      </c>
      <c r="B6" s="36">
        <v>1000</v>
      </c>
      <c r="C6" s="37">
        <v>25</v>
      </c>
      <c r="D6" s="38">
        <f t="shared" si="0"/>
        <v>25000</v>
      </c>
    </row>
    <row r="7" spans="1:4" x14ac:dyDescent="0.25">
      <c r="A7" s="7" t="s">
        <v>25</v>
      </c>
      <c r="B7" s="36">
        <v>500</v>
      </c>
      <c r="C7" s="37">
        <v>50</v>
      </c>
      <c r="D7" s="38">
        <f t="shared" si="0"/>
        <v>25000</v>
      </c>
    </row>
    <row r="8" spans="1:4" x14ac:dyDescent="0.25">
      <c r="A8" s="7" t="s">
        <v>26</v>
      </c>
      <c r="B8" s="36">
        <v>100</v>
      </c>
      <c r="C8" s="30">
        <v>7.0000000000000007E-2</v>
      </c>
      <c r="D8" s="38">
        <f>B8*(C8*$D$11)</f>
        <v>7000</v>
      </c>
    </row>
    <row r="9" spans="1:4" x14ac:dyDescent="0.25">
      <c r="A9" s="7" t="s">
        <v>27</v>
      </c>
      <c r="B9" s="36">
        <v>50</v>
      </c>
      <c r="C9" s="30">
        <v>0.12</v>
      </c>
      <c r="D9" s="38">
        <f>B9*(C9*$D$11)</f>
        <v>6000</v>
      </c>
    </row>
    <row r="10" spans="1:4" x14ac:dyDescent="0.25">
      <c r="A10" s="6"/>
    </row>
    <row r="11" spans="1:4" x14ac:dyDescent="0.25">
      <c r="A11" s="7" t="s">
        <v>28</v>
      </c>
      <c r="D11" s="37">
        <v>1000</v>
      </c>
    </row>
    <row r="12" spans="1:4" x14ac:dyDescent="0.25">
      <c r="A12" s="6"/>
    </row>
    <row r="13" spans="1:4" x14ac:dyDescent="0.25">
      <c r="A13" s="7" t="s">
        <v>29</v>
      </c>
      <c r="D13" s="38">
        <f>SUM(D4:D9)</f>
        <v>143000</v>
      </c>
    </row>
    <row r="16" spans="1:4" x14ac:dyDescent="0.25">
      <c r="A16" t="s">
        <v>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opLeftCell="A7" workbookViewId="0">
      <selection activeCell="E7" sqref="E7"/>
    </sheetView>
  </sheetViews>
  <sheetFormatPr defaultRowHeight="15" x14ac:dyDescent="0.25"/>
  <cols>
    <col min="1" max="1" width="32.5703125" bestFit="1" customWidth="1"/>
    <col min="2" max="2" width="11.5703125" bestFit="1" customWidth="1"/>
    <col min="3" max="4" width="14.28515625" bestFit="1" customWidth="1"/>
    <col min="5" max="12" width="11.5703125" bestFit="1" customWidth="1"/>
  </cols>
  <sheetData>
    <row r="1" spans="1:14" x14ac:dyDescent="0.25">
      <c r="A1" s="5" t="s">
        <v>32</v>
      </c>
    </row>
    <row r="2" spans="1:14" x14ac:dyDescent="0.25">
      <c r="A2" s="6"/>
    </row>
    <row r="3" spans="1:14" x14ac:dyDescent="0.25">
      <c r="A3" s="9"/>
    </row>
    <row r="4" spans="1:14" x14ac:dyDescent="0.25">
      <c r="A4" s="7" t="s">
        <v>33</v>
      </c>
      <c r="B4" s="37">
        <v>140</v>
      </c>
      <c r="C4" s="37">
        <v>141</v>
      </c>
      <c r="D4" s="37">
        <v>142</v>
      </c>
      <c r="E4" s="37">
        <v>143</v>
      </c>
      <c r="F4" s="37">
        <v>144</v>
      </c>
      <c r="G4" s="37">
        <v>145</v>
      </c>
      <c r="H4" s="37">
        <v>146</v>
      </c>
      <c r="I4" s="37">
        <v>147</v>
      </c>
      <c r="J4" s="37">
        <v>148</v>
      </c>
      <c r="K4" s="37">
        <v>149</v>
      </c>
      <c r="L4" s="37">
        <v>150</v>
      </c>
      <c r="M4" s="4"/>
      <c r="N4" s="4"/>
    </row>
    <row r="5" spans="1:14" x14ac:dyDescent="0.25">
      <c r="A5" s="7" t="s">
        <v>34</v>
      </c>
      <c r="B5" s="37">
        <v>150</v>
      </c>
      <c r="C5" s="37">
        <v>150</v>
      </c>
      <c r="D5" s="37">
        <v>150</v>
      </c>
      <c r="E5" s="37">
        <v>150</v>
      </c>
      <c r="F5" s="37">
        <v>150</v>
      </c>
      <c r="G5" s="37">
        <v>150</v>
      </c>
      <c r="H5" s="37">
        <v>150</v>
      </c>
      <c r="I5" s="37">
        <v>150</v>
      </c>
      <c r="J5" s="37">
        <v>150</v>
      </c>
      <c r="K5" s="37">
        <v>150</v>
      </c>
      <c r="L5" s="37">
        <v>150</v>
      </c>
    </row>
    <row r="6" spans="1:14" x14ac:dyDescent="0.25">
      <c r="A6" s="7" t="s">
        <v>35</v>
      </c>
      <c r="B6" s="30">
        <v>0.12</v>
      </c>
      <c r="C6" s="30">
        <v>0.12</v>
      </c>
      <c r="D6" s="30">
        <v>0.12</v>
      </c>
      <c r="E6" s="30">
        <v>0.12</v>
      </c>
      <c r="F6" s="30">
        <v>0.12</v>
      </c>
      <c r="G6" s="30">
        <v>0.12</v>
      </c>
      <c r="H6" s="30">
        <v>0.12</v>
      </c>
      <c r="I6" s="30">
        <v>0.12</v>
      </c>
      <c r="J6" s="30">
        <v>0.12</v>
      </c>
      <c r="K6" s="30">
        <v>0.12</v>
      </c>
      <c r="L6" s="30">
        <v>0.12</v>
      </c>
    </row>
    <row r="7" spans="1:14" x14ac:dyDescent="0.25">
      <c r="A7" s="7"/>
    </row>
    <row r="8" spans="1:14" x14ac:dyDescent="0.25">
      <c r="A8" s="7" t="s">
        <v>36</v>
      </c>
      <c r="B8" s="37">
        <v>125</v>
      </c>
      <c r="C8" s="37">
        <v>125</v>
      </c>
      <c r="D8" s="37">
        <v>125</v>
      </c>
      <c r="E8" s="37">
        <v>125</v>
      </c>
      <c r="F8" s="37">
        <v>125</v>
      </c>
      <c r="G8" s="37">
        <v>125</v>
      </c>
      <c r="H8" s="37">
        <v>125</v>
      </c>
      <c r="I8" s="37">
        <v>125</v>
      </c>
      <c r="J8" s="37">
        <v>125</v>
      </c>
      <c r="K8" s="37">
        <v>125</v>
      </c>
      <c r="L8" s="37">
        <v>125</v>
      </c>
    </row>
    <row r="9" spans="1:14" x14ac:dyDescent="0.25">
      <c r="A9" s="7"/>
    </row>
    <row r="10" spans="1:14" x14ac:dyDescent="0.25">
      <c r="A10" s="7" t="s">
        <v>37</v>
      </c>
      <c r="B10" s="14">
        <v>250</v>
      </c>
      <c r="C10" s="14">
        <v>250</v>
      </c>
      <c r="D10" s="14">
        <v>250</v>
      </c>
      <c r="E10" s="14">
        <v>250</v>
      </c>
      <c r="F10" s="14">
        <v>250</v>
      </c>
      <c r="G10" s="14">
        <v>250</v>
      </c>
      <c r="H10" s="14">
        <v>250</v>
      </c>
      <c r="I10" s="14">
        <v>250</v>
      </c>
      <c r="J10" s="14">
        <v>250</v>
      </c>
      <c r="K10" s="14">
        <v>250</v>
      </c>
      <c r="L10" s="14">
        <v>250</v>
      </c>
    </row>
    <row r="11" spans="1:14" x14ac:dyDescent="0.25">
      <c r="A11" s="7" t="s">
        <v>38</v>
      </c>
      <c r="B11" s="14">
        <v>25</v>
      </c>
      <c r="C11" s="14">
        <v>25</v>
      </c>
      <c r="D11" s="14">
        <v>25</v>
      </c>
      <c r="E11" s="14">
        <v>25</v>
      </c>
      <c r="F11" s="14">
        <v>25</v>
      </c>
      <c r="G11" s="14">
        <v>25</v>
      </c>
      <c r="H11" s="14">
        <v>25</v>
      </c>
      <c r="I11" s="14">
        <v>25</v>
      </c>
      <c r="J11" s="14">
        <v>25</v>
      </c>
      <c r="K11" s="14">
        <v>25</v>
      </c>
      <c r="L11" s="14">
        <v>25</v>
      </c>
    </row>
    <row r="12" spans="1:14" x14ac:dyDescent="0.25">
      <c r="A12" s="7" t="s">
        <v>39</v>
      </c>
      <c r="B12" s="14">
        <v>125</v>
      </c>
      <c r="C12" s="14">
        <v>125</v>
      </c>
      <c r="D12" s="14">
        <v>125</v>
      </c>
      <c r="E12" s="14">
        <v>125</v>
      </c>
      <c r="F12" s="14">
        <v>125</v>
      </c>
      <c r="G12" s="14">
        <v>125</v>
      </c>
      <c r="H12" s="14">
        <v>125</v>
      </c>
      <c r="I12" s="14">
        <v>125</v>
      </c>
      <c r="J12" s="14">
        <v>125</v>
      </c>
      <c r="K12" s="14">
        <v>125</v>
      </c>
      <c r="L12" s="14">
        <v>125</v>
      </c>
    </row>
    <row r="13" spans="1:14" x14ac:dyDescent="0.25">
      <c r="A13" s="7"/>
      <c r="B13" s="7"/>
    </row>
    <row r="14" spans="1:14" x14ac:dyDescent="0.25">
      <c r="A14" s="7" t="s">
        <v>40</v>
      </c>
      <c r="B14">
        <f>MIN(B4,B5)</f>
        <v>140</v>
      </c>
      <c r="C14" s="4">
        <f t="shared" ref="C14:L14" si="0">MIN(C4,C5)</f>
        <v>141</v>
      </c>
      <c r="D14" s="4">
        <f t="shared" si="0"/>
        <v>142</v>
      </c>
      <c r="E14" s="4">
        <f t="shared" si="0"/>
        <v>143</v>
      </c>
      <c r="F14" s="4">
        <f t="shared" si="0"/>
        <v>144</v>
      </c>
      <c r="G14" s="4">
        <f t="shared" si="0"/>
        <v>145</v>
      </c>
      <c r="H14" s="4">
        <f t="shared" si="0"/>
        <v>146</v>
      </c>
      <c r="I14" s="4">
        <f t="shared" si="0"/>
        <v>147</v>
      </c>
      <c r="J14" s="4">
        <f t="shared" si="0"/>
        <v>148</v>
      </c>
      <c r="K14" s="4">
        <f t="shared" si="0"/>
        <v>149</v>
      </c>
      <c r="L14" s="4">
        <f t="shared" si="0"/>
        <v>150</v>
      </c>
      <c r="N14" s="4"/>
    </row>
    <row r="15" spans="1:14" x14ac:dyDescent="0.25">
      <c r="A15" s="7" t="s">
        <v>41</v>
      </c>
      <c r="B15">
        <f>B14-B16</f>
        <v>124</v>
      </c>
      <c r="C15" s="4">
        <f t="shared" ref="C15:L15" si="1">C14-C16</f>
        <v>125</v>
      </c>
      <c r="D15" s="4">
        <f t="shared" si="1"/>
        <v>125</v>
      </c>
      <c r="E15" s="4">
        <f t="shared" si="1"/>
        <v>126</v>
      </c>
      <c r="F15" s="4">
        <f t="shared" si="1"/>
        <v>127</v>
      </c>
      <c r="G15" s="4">
        <f t="shared" si="1"/>
        <v>128</v>
      </c>
      <c r="H15" s="4">
        <f t="shared" si="1"/>
        <v>129</v>
      </c>
      <c r="I15" s="4">
        <f t="shared" si="1"/>
        <v>130</v>
      </c>
      <c r="J15" s="4">
        <f t="shared" si="1"/>
        <v>131</v>
      </c>
      <c r="K15" s="4">
        <f t="shared" si="1"/>
        <v>132</v>
      </c>
      <c r="L15" s="4">
        <f t="shared" si="1"/>
        <v>132</v>
      </c>
    </row>
    <row r="16" spans="1:14" x14ac:dyDescent="0.25">
      <c r="A16" s="7" t="s">
        <v>42</v>
      </c>
      <c r="B16">
        <f>FLOOR(B14*B6,1)</f>
        <v>16</v>
      </c>
      <c r="C16" s="4">
        <f t="shared" ref="C16:L16" si="2">FLOOR(C14*C6,1)</f>
        <v>16</v>
      </c>
      <c r="D16" s="4">
        <f t="shared" si="2"/>
        <v>17</v>
      </c>
      <c r="E16" s="4">
        <f t="shared" si="2"/>
        <v>17</v>
      </c>
      <c r="F16" s="4">
        <f t="shared" si="2"/>
        <v>17</v>
      </c>
      <c r="G16" s="4">
        <f t="shared" si="2"/>
        <v>17</v>
      </c>
      <c r="H16" s="4">
        <f t="shared" si="2"/>
        <v>17</v>
      </c>
      <c r="I16" s="4">
        <f t="shared" si="2"/>
        <v>17</v>
      </c>
      <c r="J16" s="4">
        <f t="shared" si="2"/>
        <v>17</v>
      </c>
      <c r="K16" s="4">
        <f t="shared" si="2"/>
        <v>17</v>
      </c>
      <c r="L16" s="4">
        <f t="shared" si="2"/>
        <v>18</v>
      </c>
    </row>
    <row r="17" spans="1:12" x14ac:dyDescent="0.25">
      <c r="A17" s="7" t="s">
        <v>43</v>
      </c>
      <c r="B17">
        <f>MIN(B15,B8)</f>
        <v>124</v>
      </c>
      <c r="C17" s="4">
        <f t="shared" ref="C17:L17" si="3">MIN(C15,C8)</f>
        <v>125</v>
      </c>
      <c r="D17" s="4">
        <f t="shared" si="3"/>
        <v>125</v>
      </c>
      <c r="E17" s="4">
        <f t="shared" si="3"/>
        <v>125</v>
      </c>
      <c r="F17" s="4">
        <f t="shared" si="3"/>
        <v>125</v>
      </c>
      <c r="G17" s="4">
        <f t="shared" si="3"/>
        <v>125</v>
      </c>
      <c r="H17" s="4">
        <f t="shared" si="3"/>
        <v>125</v>
      </c>
      <c r="I17" s="4">
        <f t="shared" si="3"/>
        <v>125</v>
      </c>
      <c r="J17" s="4">
        <f t="shared" si="3"/>
        <v>125</v>
      </c>
      <c r="K17" s="4">
        <f t="shared" si="3"/>
        <v>125</v>
      </c>
      <c r="L17" s="4">
        <f t="shared" si="3"/>
        <v>125</v>
      </c>
    </row>
    <row r="18" spans="1:12" x14ac:dyDescent="0.25">
      <c r="A18" s="7" t="s">
        <v>44</v>
      </c>
      <c r="B18">
        <f>MAX(0,B15-B17)</f>
        <v>0</v>
      </c>
      <c r="C18" s="4">
        <f t="shared" ref="C18:L18" si="4">MAX(0,C15-C17)</f>
        <v>0</v>
      </c>
      <c r="D18" s="4">
        <f t="shared" si="4"/>
        <v>0</v>
      </c>
      <c r="E18" s="4">
        <f t="shared" si="4"/>
        <v>1</v>
      </c>
      <c r="F18" s="4">
        <f t="shared" si="4"/>
        <v>2</v>
      </c>
      <c r="G18" s="4">
        <f t="shared" si="4"/>
        <v>3</v>
      </c>
      <c r="H18" s="4">
        <f t="shared" si="4"/>
        <v>4</v>
      </c>
      <c r="I18" s="4">
        <f t="shared" si="4"/>
        <v>5</v>
      </c>
      <c r="J18" s="4">
        <f t="shared" si="4"/>
        <v>6</v>
      </c>
      <c r="K18" s="4">
        <f t="shared" si="4"/>
        <v>7</v>
      </c>
      <c r="L18" s="4">
        <f t="shared" si="4"/>
        <v>7</v>
      </c>
    </row>
    <row r="19" spans="1:12" x14ac:dyDescent="0.25">
      <c r="A19" s="7"/>
    </row>
    <row r="20" spans="1:12" x14ac:dyDescent="0.25">
      <c r="A20" s="7" t="s">
        <v>45</v>
      </c>
      <c r="B20" s="40">
        <f>(MIN(B15,B8)*B10)+(B16*B11)</f>
        <v>31400</v>
      </c>
      <c r="C20" s="40">
        <f t="shared" ref="C20:L20" si="5">(MIN(C15,C8)*C10)+(C16*C11)</f>
        <v>31650</v>
      </c>
      <c r="D20" s="40">
        <f t="shared" si="5"/>
        <v>31675</v>
      </c>
      <c r="E20" s="40">
        <f t="shared" si="5"/>
        <v>31675</v>
      </c>
      <c r="F20" s="40">
        <f t="shared" si="5"/>
        <v>31675</v>
      </c>
      <c r="G20" s="40">
        <f t="shared" si="5"/>
        <v>31675</v>
      </c>
      <c r="H20" s="40">
        <f t="shared" si="5"/>
        <v>31675</v>
      </c>
      <c r="I20" s="40">
        <f t="shared" si="5"/>
        <v>31675</v>
      </c>
      <c r="J20" s="40">
        <f t="shared" si="5"/>
        <v>31675</v>
      </c>
      <c r="K20" s="40">
        <f t="shared" si="5"/>
        <v>31675</v>
      </c>
      <c r="L20" s="40">
        <f t="shared" si="5"/>
        <v>31700</v>
      </c>
    </row>
    <row r="21" spans="1:12" x14ac:dyDescent="0.25">
      <c r="A21" s="7" t="s">
        <v>46</v>
      </c>
      <c r="B21" s="40">
        <f>B18*B12</f>
        <v>0</v>
      </c>
      <c r="C21" s="40">
        <f t="shared" ref="C21:L21" si="6">C18*C12</f>
        <v>0</v>
      </c>
      <c r="D21" s="40">
        <f t="shared" si="6"/>
        <v>0</v>
      </c>
      <c r="E21" s="40">
        <f t="shared" si="6"/>
        <v>125</v>
      </c>
      <c r="F21" s="40">
        <f t="shared" si="6"/>
        <v>250</v>
      </c>
      <c r="G21" s="40">
        <f t="shared" si="6"/>
        <v>375</v>
      </c>
      <c r="H21" s="40">
        <f t="shared" si="6"/>
        <v>500</v>
      </c>
      <c r="I21" s="40">
        <f t="shared" si="6"/>
        <v>625</v>
      </c>
      <c r="J21" s="40">
        <f t="shared" si="6"/>
        <v>750</v>
      </c>
      <c r="K21" s="40">
        <f t="shared" si="6"/>
        <v>875</v>
      </c>
      <c r="L21" s="40">
        <f t="shared" si="6"/>
        <v>875</v>
      </c>
    </row>
    <row r="22" spans="1:12" x14ac:dyDescent="0.25">
      <c r="A22" s="7" t="s">
        <v>47</v>
      </c>
      <c r="B22" s="40">
        <f>B20-B21</f>
        <v>31400</v>
      </c>
      <c r="C22" s="40">
        <f t="shared" ref="C22:L22" si="7">C20-C21</f>
        <v>31650</v>
      </c>
      <c r="D22" s="40">
        <f t="shared" si="7"/>
        <v>31675</v>
      </c>
      <c r="E22" s="40">
        <f t="shared" si="7"/>
        <v>31550</v>
      </c>
      <c r="F22" s="40">
        <f t="shared" si="7"/>
        <v>31425</v>
      </c>
      <c r="G22" s="40">
        <f t="shared" si="7"/>
        <v>31300</v>
      </c>
      <c r="H22" s="40">
        <f t="shared" si="7"/>
        <v>31175</v>
      </c>
      <c r="I22" s="40">
        <f t="shared" si="7"/>
        <v>31050</v>
      </c>
      <c r="J22" s="40">
        <f t="shared" si="7"/>
        <v>30925</v>
      </c>
      <c r="K22" s="40">
        <f t="shared" si="7"/>
        <v>30800</v>
      </c>
      <c r="L22" s="40">
        <f t="shared" si="7"/>
        <v>30825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60"/>
  <sheetViews>
    <sheetView topLeftCell="E10" zoomScale="90" zoomScaleNormal="90" workbookViewId="0">
      <selection activeCell="A19" sqref="A19"/>
    </sheetView>
  </sheetViews>
  <sheetFormatPr defaultColWidth="8.7109375" defaultRowHeight="15" x14ac:dyDescent="0.25"/>
  <cols>
    <col min="1" max="1" width="53.5703125" style="4" bestFit="1" customWidth="1"/>
    <col min="2" max="2" width="18.140625" style="4" bestFit="1" customWidth="1"/>
    <col min="3" max="3" width="11.140625" style="4" bestFit="1" customWidth="1"/>
    <col min="4" max="4" width="11.7109375" style="4" bestFit="1" customWidth="1"/>
    <col min="5" max="6" width="8.7109375" style="4"/>
    <col min="7" max="7" width="18.140625" style="4" customWidth="1"/>
    <col min="8" max="8" width="17.28515625" style="4" customWidth="1"/>
    <col min="9" max="9" width="17.5703125" style="4" customWidth="1"/>
    <col min="10" max="10" width="16.7109375" style="4" customWidth="1"/>
    <col min="11" max="11" width="12.28515625" style="4" customWidth="1"/>
    <col min="12" max="12" width="11.5703125" style="4" bestFit="1" customWidth="1"/>
    <col min="13" max="16384" width="8.7109375" style="4"/>
  </cols>
  <sheetData>
    <row r="1" spans="1:12" x14ac:dyDescent="0.25">
      <c r="A1" s="8" t="s">
        <v>48</v>
      </c>
      <c r="B1" s="50" t="s">
        <v>77</v>
      </c>
      <c r="C1" s="51"/>
      <c r="D1" s="52"/>
    </row>
    <row r="2" spans="1:12" x14ac:dyDescent="0.25">
      <c r="A2" s="9"/>
      <c r="B2" s="51"/>
      <c r="C2" s="51"/>
      <c r="D2" s="51"/>
      <c r="F2" s="4" t="s">
        <v>50</v>
      </c>
      <c r="G2" s="4" t="s">
        <v>34</v>
      </c>
      <c r="H2" s="4" t="s">
        <v>52</v>
      </c>
      <c r="I2" s="4" t="s">
        <v>53</v>
      </c>
      <c r="J2" s="4" t="s">
        <v>17</v>
      </c>
    </row>
    <row r="3" spans="1:12" x14ac:dyDescent="0.25">
      <c r="A3" s="8" t="s">
        <v>49</v>
      </c>
      <c r="B3" s="50" t="s">
        <v>78</v>
      </c>
      <c r="C3" s="51"/>
      <c r="D3" s="51"/>
      <c r="F3" s="74">
        <f t="shared" ref="F3:F9" si="0">+F4-100</f>
        <v>31</v>
      </c>
      <c r="G3" s="75">
        <f t="shared" ref="G3:G19" si="1">2500-(3*F3)</f>
        <v>2407</v>
      </c>
      <c r="H3" s="14">
        <f t="shared" ref="H3:H19" si="2">5000+(5*G3)</f>
        <v>17035</v>
      </c>
      <c r="I3" s="14">
        <f t="shared" ref="I3:I17" si="3">F3*G3</f>
        <v>74617</v>
      </c>
      <c r="J3" s="40">
        <f t="shared" ref="J3:J17" si="4">I3-H3</f>
        <v>57582</v>
      </c>
      <c r="K3" s="75">
        <v>0</v>
      </c>
    </row>
    <row r="4" spans="1:12" x14ac:dyDescent="0.25">
      <c r="A4" s="9" t="s">
        <v>72</v>
      </c>
      <c r="B4" s="51"/>
      <c r="C4" s="51"/>
      <c r="D4" s="51"/>
      <c r="F4" s="74">
        <f t="shared" si="0"/>
        <v>131</v>
      </c>
      <c r="G4" s="75">
        <f t="shared" si="1"/>
        <v>2107</v>
      </c>
      <c r="H4" s="14">
        <f t="shared" si="2"/>
        <v>15535</v>
      </c>
      <c r="I4" s="14">
        <f t="shared" si="3"/>
        <v>276017</v>
      </c>
      <c r="J4" s="40">
        <f t="shared" si="4"/>
        <v>260482</v>
      </c>
      <c r="K4" s="75">
        <v>0</v>
      </c>
    </row>
    <row r="5" spans="1:12" x14ac:dyDescent="0.25">
      <c r="A5" s="9" t="s">
        <v>76</v>
      </c>
      <c r="B5" s="53" t="s">
        <v>79</v>
      </c>
      <c r="C5" s="54">
        <v>419.16666637447304</v>
      </c>
      <c r="D5" s="51"/>
      <c r="F5" s="74">
        <f t="shared" si="0"/>
        <v>231</v>
      </c>
      <c r="G5" s="75">
        <f>2500-(3*F5)</f>
        <v>1807</v>
      </c>
      <c r="H5" s="14">
        <f t="shared" si="2"/>
        <v>14035</v>
      </c>
      <c r="I5" s="14">
        <f t="shared" si="3"/>
        <v>417417</v>
      </c>
      <c r="J5" s="40">
        <f t="shared" si="4"/>
        <v>403382</v>
      </c>
      <c r="K5" s="75">
        <v>0</v>
      </c>
    </row>
    <row r="6" spans="1:12" x14ac:dyDescent="0.25">
      <c r="A6" s="8" t="s">
        <v>51</v>
      </c>
      <c r="B6" s="55" t="s">
        <v>80</v>
      </c>
      <c r="C6" s="56">
        <v>5</v>
      </c>
      <c r="D6" s="51"/>
      <c r="F6" s="77">
        <f t="shared" si="0"/>
        <v>331</v>
      </c>
      <c r="G6" s="78">
        <f t="shared" si="1"/>
        <v>1507</v>
      </c>
      <c r="H6" s="79">
        <f t="shared" si="2"/>
        <v>12535</v>
      </c>
      <c r="I6" s="79">
        <f t="shared" si="3"/>
        <v>498817</v>
      </c>
      <c r="J6" s="76">
        <f t="shared" si="4"/>
        <v>486282</v>
      </c>
      <c r="K6" s="75">
        <v>0</v>
      </c>
    </row>
    <row r="7" spans="1:12" x14ac:dyDescent="0.25">
      <c r="A7" s="9" t="s">
        <v>73</v>
      </c>
      <c r="B7" s="55" t="s">
        <v>3</v>
      </c>
      <c r="C7" s="56">
        <v>5000</v>
      </c>
      <c r="D7" s="51"/>
      <c r="F7" s="77">
        <f t="shared" si="0"/>
        <v>431</v>
      </c>
      <c r="G7" s="78">
        <f t="shared" si="1"/>
        <v>1207</v>
      </c>
      <c r="H7" s="79">
        <f t="shared" si="2"/>
        <v>11035</v>
      </c>
      <c r="I7" s="79">
        <f t="shared" si="3"/>
        <v>520217</v>
      </c>
      <c r="J7" s="76">
        <f t="shared" si="4"/>
        <v>509182</v>
      </c>
      <c r="K7" s="75">
        <v>0</v>
      </c>
      <c r="L7" s="40"/>
    </row>
    <row r="8" spans="1:12" x14ac:dyDescent="0.25">
      <c r="A8" s="9"/>
      <c r="B8" s="57" t="s">
        <v>34</v>
      </c>
      <c r="C8" s="72">
        <f>2500-(3*C5)</f>
        <v>1242.500000876581</v>
      </c>
      <c r="D8" s="51"/>
      <c r="F8" s="77">
        <f t="shared" si="0"/>
        <v>531</v>
      </c>
      <c r="G8" s="78">
        <f t="shared" si="1"/>
        <v>907</v>
      </c>
      <c r="H8" s="79">
        <f t="shared" si="2"/>
        <v>9535</v>
      </c>
      <c r="I8" s="79">
        <f t="shared" si="3"/>
        <v>481617</v>
      </c>
      <c r="J8" s="76">
        <f t="shared" si="4"/>
        <v>472082</v>
      </c>
      <c r="K8" s="75">
        <v>0</v>
      </c>
      <c r="L8" s="40"/>
    </row>
    <row r="9" spans="1:12" x14ac:dyDescent="0.25">
      <c r="A9" s="8" t="s">
        <v>54</v>
      </c>
      <c r="B9" s="51"/>
      <c r="C9" s="51"/>
      <c r="D9" s="51"/>
      <c r="F9" s="74">
        <f t="shared" si="0"/>
        <v>631</v>
      </c>
      <c r="G9" s="75">
        <f t="shared" si="1"/>
        <v>607</v>
      </c>
      <c r="H9" s="14">
        <f t="shared" si="2"/>
        <v>8035</v>
      </c>
      <c r="I9" s="14">
        <f t="shared" si="3"/>
        <v>383017</v>
      </c>
      <c r="J9" s="40">
        <f t="shared" si="4"/>
        <v>374982</v>
      </c>
      <c r="K9" s="75">
        <v>0</v>
      </c>
    </row>
    <row r="10" spans="1:12" x14ac:dyDescent="0.25">
      <c r="A10" s="9" t="s">
        <v>87</v>
      </c>
      <c r="B10" s="51"/>
      <c r="C10" s="51"/>
      <c r="D10" s="51"/>
      <c r="F10" s="74">
        <f>+F11-100</f>
        <v>731</v>
      </c>
      <c r="G10" s="75">
        <f t="shared" si="1"/>
        <v>307</v>
      </c>
      <c r="H10" s="14">
        <f t="shared" si="2"/>
        <v>6535</v>
      </c>
      <c r="I10" s="14">
        <f t="shared" si="3"/>
        <v>224417</v>
      </c>
      <c r="J10" s="40">
        <f t="shared" si="4"/>
        <v>217882</v>
      </c>
      <c r="K10" s="75">
        <v>0</v>
      </c>
    </row>
    <row r="11" spans="1:12" x14ac:dyDescent="0.25">
      <c r="A11" s="8"/>
      <c r="B11" s="50" t="s">
        <v>81</v>
      </c>
      <c r="C11" s="51"/>
      <c r="D11" s="51"/>
      <c r="F11" s="74">
        <v>831</v>
      </c>
      <c r="G11" s="75">
        <f t="shared" si="1"/>
        <v>7</v>
      </c>
      <c r="H11" s="14">
        <f t="shared" si="2"/>
        <v>5035</v>
      </c>
      <c r="I11" s="14">
        <f t="shared" si="3"/>
        <v>5817</v>
      </c>
      <c r="J11" s="40">
        <f t="shared" si="4"/>
        <v>782</v>
      </c>
      <c r="K11" s="75">
        <v>0</v>
      </c>
    </row>
    <row r="12" spans="1:12" x14ac:dyDescent="0.25">
      <c r="A12" s="8" t="s">
        <v>55</v>
      </c>
      <c r="B12" s="51"/>
      <c r="C12" s="51"/>
      <c r="D12" s="51"/>
      <c r="F12" s="74">
        <f>+F11+100</f>
        <v>931</v>
      </c>
      <c r="G12" s="75">
        <f t="shared" si="1"/>
        <v>-293</v>
      </c>
      <c r="H12" s="14">
        <f t="shared" si="2"/>
        <v>3535</v>
      </c>
      <c r="I12" s="14">
        <f t="shared" si="3"/>
        <v>-272783</v>
      </c>
      <c r="J12" s="40">
        <f t="shared" si="4"/>
        <v>-276318</v>
      </c>
      <c r="K12" s="75">
        <v>0</v>
      </c>
    </row>
    <row r="13" spans="1:12" x14ac:dyDescent="0.25">
      <c r="A13" s="9" t="s">
        <v>88</v>
      </c>
      <c r="B13" s="58" t="s">
        <v>79</v>
      </c>
      <c r="C13" s="59">
        <f>C5</f>
        <v>419.16666637447304</v>
      </c>
      <c r="D13" s="60"/>
      <c r="F13" s="74">
        <f t="shared" ref="F13:F18" si="5">+F12+100</f>
        <v>1031</v>
      </c>
      <c r="G13" s="75">
        <f t="shared" si="1"/>
        <v>-593</v>
      </c>
      <c r="H13" s="14">
        <f t="shared" si="2"/>
        <v>2035</v>
      </c>
      <c r="I13" s="14">
        <f t="shared" si="3"/>
        <v>-611383</v>
      </c>
      <c r="J13" s="40">
        <f t="shared" si="4"/>
        <v>-613418</v>
      </c>
      <c r="K13" s="75">
        <v>0</v>
      </c>
    </row>
    <row r="14" spans="1:12" x14ac:dyDescent="0.25">
      <c r="A14" s="8"/>
      <c r="B14" s="61" t="s">
        <v>82</v>
      </c>
      <c r="C14" s="73">
        <f>C8</f>
        <v>1242.500000876581</v>
      </c>
      <c r="D14" s="63"/>
      <c r="F14" s="74">
        <f t="shared" si="5"/>
        <v>1131</v>
      </c>
      <c r="G14" s="75">
        <f t="shared" si="1"/>
        <v>-893</v>
      </c>
      <c r="H14" s="14">
        <f t="shared" si="2"/>
        <v>535</v>
      </c>
      <c r="I14" s="14">
        <f t="shared" si="3"/>
        <v>-1009983</v>
      </c>
      <c r="J14" s="40">
        <f t="shared" si="4"/>
        <v>-1010518</v>
      </c>
      <c r="K14" s="75">
        <v>0</v>
      </c>
    </row>
    <row r="15" spans="1:12" x14ac:dyDescent="0.25">
      <c r="A15" s="8" t="s">
        <v>56</v>
      </c>
      <c r="B15" s="61" t="s">
        <v>83</v>
      </c>
      <c r="C15" s="62"/>
      <c r="D15" s="64">
        <f>C13*C14</f>
        <v>520814.58333771629</v>
      </c>
      <c r="F15" s="74">
        <f t="shared" si="5"/>
        <v>1231</v>
      </c>
      <c r="G15" s="75">
        <f t="shared" si="1"/>
        <v>-1193</v>
      </c>
      <c r="H15" s="14">
        <f t="shared" si="2"/>
        <v>-965</v>
      </c>
      <c r="I15" s="14">
        <f t="shared" si="3"/>
        <v>-1468583</v>
      </c>
      <c r="J15" s="40">
        <f t="shared" si="4"/>
        <v>-1467618</v>
      </c>
      <c r="K15" s="75">
        <v>0</v>
      </c>
    </row>
    <row r="16" spans="1:12" x14ac:dyDescent="0.25">
      <c r="A16" s="9" t="s">
        <v>89</v>
      </c>
      <c r="B16" s="61"/>
      <c r="C16" s="62"/>
      <c r="D16" s="64"/>
      <c r="F16" s="74">
        <f t="shared" si="5"/>
        <v>1331</v>
      </c>
      <c r="G16" s="75">
        <f t="shared" si="1"/>
        <v>-1493</v>
      </c>
      <c r="H16" s="14">
        <f t="shared" si="2"/>
        <v>-2465</v>
      </c>
      <c r="I16" s="14">
        <f t="shared" si="3"/>
        <v>-1987183</v>
      </c>
      <c r="J16" s="40">
        <f t="shared" si="4"/>
        <v>-1984718</v>
      </c>
      <c r="K16" s="75">
        <v>0</v>
      </c>
    </row>
    <row r="17" spans="1:11" x14ac:dyDescent="0.25">
      <c r="A17" s="11"/>
      <c r="B17" s="61" t="s">
        <v>80</v>
      </c>
      <c r="C17" s="65">
        <f>C6</f>
        <v>5</v>
      </c>
      <c r="D17" s="63"/>
      <c r="F17" s="74">
        <f t="shared" si="5"/>
        <v>1431</v>
      </c>
      <c r="G17" s="75">
        <f t="shared" si="1"/>
        <v>-1793</v>
      </c>
      <c r="H17" s="14">
        <f t="shared" si="2"/>
        <v>-3965</v>
      </c>
      <c r="I17" s="14">
        <f t="shared" si="3"/>
        <v>-2565783</v>
      </c>
      <c r="J17" s="40">
        <f t="shared" si="4"/>
        <v>-2561818</v>
      </c>
      <c r="K17" s="75">
        <v>0</v>
      </c>
    </row>
    <row r="18" spans="1:11" x14ac:dyDescent="0.25">
      <c r="A18" s="11"/>
      <c r="B18" s="61" t="s">
        <v>84</v>
      </c>
      <c r="C18" s="73">
        <f>C8</f>
        <v>1242.500000876581</v>
      </c>
      <c r="D18" s="63"/>
      <c r="F18" s="74">
        <f t="shared" si="5"/>
        <v>1531</v>
      </c>
      <c r="G18" s="75">
        <f t="shared" si="1"/>
        <v>-2093</v>
      </c>
      <c r="H18" s="14">
        <f t="shared" si="2"/>
        <v>-5465</v>
      </c>
      <c r="I18" s="14">
        <f t="shared" ref="I18:I19" si="6">F18*G18</f>
        <v>-3204383</v>
      </c>
      <c r="J18" s="40">
        <f t="shared" ref="J18:J19" si="7">I18-H18</f>
        <v>-3198918</v>
      </c>
      <c r="K18" s="75">
        <v>0</v>
      </c>
    </row>
    <row r="19" spans="1:11" x14ac:dyDescent="0.25">
      <c r="A19" s="81" t="s">
        <v>92</v>
      </c>
      <c r="B19" s="61" t="s">
        <v>85</v>
      </c>
      <c r="C19" s="62"/>
      <c r="D19" s="64">
        <f>C17*C18</f>
        <v>6212.500004382905</v>
      </c>
      <c r="F19" s="74">
        <f t="shared" ref="F19" si="8">+F18+10</f>
        <v>1541</v>
      </c>
      <c r="G19" s="75">
        <f t="shared" si="1"/>
        <v>-2123</v>
      </c>
      <c r="H19" s="14">
        <f t="shared" si="2"/>
        <v>-5615</v>
      </c>
      <c r="I19" s="14">
        <f t="shared" si="6"/>
        <v>-3271543</v>
      </c>
      <c r="J19" s="40">
        <f t="shared" si="7"/>
        <v>-3265928</v>
      </c>
      <c r="K19" s="75">
        <v>0</v>
      </c>
    </row>
    <row r="20" spans="1:11" x14ac:dyDescent="0.25">
      <c r="B20" s="66" t="s">
        <v>3</v>
      </c>
      <c r="C20" s="67"/>
      <c r="D20" s="68">
        <f>C7</f>
        <v>5000</v>
      </c>
      <c r="F20" s="74"/>
      <c r="G20" s="75"/>
      <c r="H20" s="14"/>
      <c r="I20" s="14"/>
      <c r="J20" s="40"/>
      <c r="K20" s="40"/>
    </row>
    <row r="21" spans="1:11" x14ac:dyDescent="0.25">
      <c r="B21" s="51"/>
      <c r="C21" s="51"/>
      <c r="D21" s="51"/>
      <c r="I21" s="4" t="s">
        <v>50</v>
      </c>
      <c r="J21" s="40" t="s">
        <v>86</v>
      </c>
      <c r="K21" s="40"/>
    </row>
    <row r="22" spans="1:11" x14ac:dyDescent="0.25">
      <c r="B22" s="69" t="s">
        <v>86</v>
      </c>
      <c r="C22" s="70"/>
      <c r="D22" s="71">
        <f>D15-D19-D20</f>
        <v>509602.08333333337</v>
      </c>
      <c r="I22" s="14">
        <v>1</v>
      </c>
      <c r="J22" s="14">
        <f>D15-D19-D20</f>
        <v>509602.08333333337</v>
      </c>
    </row>
    <row r="23" spans="1:11" x14ac:dyDescent="0.25">
      <c r="I23" s="14">
        <v>2</v>
      </c>
      <c r="J23" s="14">
        <f t="dataTable" ref="J23:J860" dt2D="0" dtr="0" r1="C5"/>
        <v>-12482</v>
      </c>
    </row>
    <row r="24" spans="1:11" x14ac:dyDescent="0.25">
      <c r="I24" s="14">
        <v>3</v>
      </c>
      <c r="J24" s="14">
        <v>-9982</v>
      </c>
    </row>
    <row r="25" spans="1:11" x14ac:dyDescent="0.25">
      <c r="I25" s="14">
        <v>4</v>
      </c>
      <c r="J25" s="14">
        <v>-7488</v>
      </c>
    </row>
    <row r="26" spans="1:11" x14ac:dyDescent="0.25">
      <c r="I26" s="14">
        <v>5</v>
      </c>
      <c r="J26" s="14">
        <v>-5000</v>
      </c>
    </row>
    <row r="27" spans="1:11" x14ac:dyDescent="0.25">
      <c r="I27" s="14">
        <v>6</v>
      </c>
      <c r="J27" s="14">
        <v>-2518</v>
      </c>
    </row>
    <row r="28" spans="1:11" x14ac:dyDescent="0.25">
      <c r="I28" s="14">
        <v>7</v>
      </c>
      <c r="J28" s="14">
        <v>-42</v>
      </c>
    </row>
    <row r="29" spans="1:11" x14ac:dyDescent="0.25">
      <c r="I29" s="14">
        <v>8</v>
      </c>
      <c r="J29" s="14">
        <v>2428</v>
      </c>
    </row>
    <row r="30" spans="1:11" x14ac:dyDescent="0.25">
      <c r="I30" s="14">
        <v>9</v>
      </c>
      <c r="J30" s="14">
        <v>4892</v>
      </c>
    </row>
    <row r="31" spans="1:11" x14ac:dyDescent="0.25">
      <c r="I31" s="14">
        <v>10</v>
      </c>
      <c r="J31" s="14">
        <v>7350</v>
      </c>
    </row>
    <row r="32" spans="1:11" x14ac:dyDescent="0.25">
      <c r="I32" s="14">
        <v>11</v>
      </c>
      <c r="J32" s="14">
        <v>9802</v>
      </c>
    </row>
    <row r="33" spans="9:10" x14ac:dyDescent="0.25">
      <c r="I33" s="14">
        <v>12</v>
      </c>
      <c r="J33" s="14">
        <v>12248</v>
      </c>
    </row>
    <row r="34" spans="9:10" x14ac:dyDescent="0.25">
      <c r="I34" s="14">
        <v>13</v>
      </c>
      <c r="J34" s="14">
        <v>14688</v>
      </c>
    </row>
    <row r="35" spans="9:10" x14ac:dyDescent="0.25">
      <c r="I35" s="14">
        <v>14</v>
      </c>
      <c r="J35" s="14">
        <v>17122</v>
      </c>
    </row>
    <row r="36" spans="9:10" x14ac:dyDescent="0.25">
      <c r="I36" s="14">
        <v>15</v>
      </c>
      <c r="J36" s="14">
        <v>19550</v>
      </c>
    </row>
    <row r="37" spans="9:10" x14ac:dyDescent="0.25">
      <c r="I37" s="14">
        <v>16</v>
      </c>
      <c r="J37" s="14">
        <v>21972</v>
      </c>
    </row>
    <row r="38" spans="9:10" x14ac:dyDescent="0.25">
      <c r="I38" s="14">
        <v>17</v>
      </c>
      <c r="J38" s="14">
        <v>24388</v>
      </c>
    </row>
    <row r="39" spans="9:10" x14ac:dyDescent="0.25">
      <c r="I39" s="14">
        <v>18</v>
      </c>
      <c r="J39" s="14">
        <v>26798</v>
      </c>
    </row>
    <row r="40" spans="9:10" x14ac:dyDescent="0.25">
      <c r="I40" s="14">
        <v>19</v>
      </c>
      <c r="J40" s="14">
        <v>29202</v>
      </c>
    </row>
    <row r="41" spans="9:10" x14ac:dyDescent="0.25">
      <c r="I41" s="14">
        <v>20</v>
      </c>
      <c r="J41" s="14">
        <v>31600</v>
      </c>
    </row>
    <row r="42" spans="9:10" x14ac:dyDescent="0.25">
      <c r="I42" s="14">
        <v>21</v>
      </c>
      <c r="J42" s="14">
        <v>33992</v>
      </c>
    </row>
    <row r="43" spans="9:10" x14ac:dyDescent="0.25">
      <c r="I43" s="14">
        <v>22</v>
      </c>
      <c r="J43" s="14">
        <v>36378</v>
      </c>
    </row>
    <row r="44" spans="9:10" x14ac:dyDescent="0.25">
      <c r="I44" s="14">
        <v>23</v>
      </c>
      <c r="J44" s="14">
        <v>38758</v>
      </c>
    </row>
    <row r="45" spans="9:10" x14ac:dyDescent="0.25">
      <c r="I45" s="14">
        <v>24</v>
      </c>
      <c r="J45" s="14">
        <v>41132</v>
      </c>
    </row>
    <row r="46" spans="9:10" x14ac:dyDescent="0.25">
      <c r="I46" s="14">
        <v>25</v>
      </c>
      <c r="J46" s="14">
        <v>43500</v>
      </c>
    </row>
    <row r="47" spans="9:10" x14ac:dyDescent="0.25">
      <c r="I47" s="14">
        <v>26</v>
      </c>
      <c r="J47" s="14">
        <v>45862</v>
      </c>
    </row>
    <row r="48" spans="9:10" x14ac:dyDescent="0.25">
      <c r="I48" s="14">
        <v>27</v>
      </c>
      <c r="J48" s="14">
        <v>48218</v>
      </c>
    </row>
    <row r="49" spans="9:10" x14ac:dyDescent="0.25">
      <c r="I49" s="14">
        <v>28</v>
      </c>
      <c r="J49" s="14">
        <v>50568</v>
      </c>
    </row>
    <row r="50" spans="9:10" x14ac:dyDescent="0.25">
      <c r="I50" s="14">
        <v>29</v>
      </c>
      <c r="J50" s="14">
        <v>52912</v>
      </c>
    </row>
    <row r="51" spans="9:10" x14ac:dyDescent="0.25">
      <c r="I51" s="14">
        <v>30</v>
      </c>
      <c r="J51" s="14">
        <v>55250</v>
      </c>
    </row>
    <row r="52" spans="9:10" x14ac:dyDescent="0.25">
      <c r="I52" s="14">
        <v>31</v>
      </c>
      <c r="J52" s="14">
        <v>57582</v>
      </c>
    </row>
    <row r="53" spans="9:10" x14ac:dyDescent="0.25">
      <c r="I53" s="14">
        <v>32</v>
      </c>
      <c r="J53" s="14">
        <v>59908</v>
      </c>
    </row>
    <row r="54" spans="9:10" x14ac:dyDescent="0.25">
      <c r="I54" s="14">
        <v>33</v>
      </c>
      <c r="J54" s="14">
        <v>62228</v>
      </c>
    </row>
    <row r="55" spans="9:10" x14ac:dyDescent="0.25">
      <c r="I55" s="14">
        <v>34</v>
      </c>
      <c r="J55" s="14">
        <v>64542</v>
      </c>
    </row>
    <row r="56" spans="9:10" x14ac:dyDescent="0.25">
      <c r="I56" s="14">
        <v>35</v>
      </c>
      <c r="J56" s="14">
        <v>66850</v>
      </c>
    </row>
    <row r="57" spans="9:10" x14ac:dyDescent="0.25">
      <c r="I57" s="14">
        <v>36</v>
      </c>
      <c r="J57" s="14">
        <v>69152</v>
      </c>
    </row>
    <row r="58" spans="9:10" x14ac:dyDescent="0.25">
      <c r="I58" s="14">
        <v>37</v>
      </c>
      <c r="J58" s="14">
        <v>71448</v>
      </c>
    </row>
    <row r="59" spans="9:10" x14ac:dyDescent="0.25">
      <c r="I59" s="14">
        <v>38</v>
      </c>
      <c r="J59" s="14">
        <v>73738</v>
      </c>
    </row>
    <row r="60" spans="9:10" x14ac:dyDescent="0.25">
      <c r="I60" s="14">
        <v>39</v>
      </c>
      <c r="J60" s="14">
        <v>76022</v>
      </c>
    </row>
    <row r="61" spans="9:10" x14ac:dyDescent="0.25">
      <c r="I61" s="14">
        <v>40</v>
      </c>
      <c r="J61" s="14">
        <v>78300</v>
      </c>
    </row>
    <row r="62" spans="9:10" x14ac:dyDescent="0.25">
      <c r="I62" s="14">
        <v>41</v>
      </c>
      <c r="J62" s="14">
        <v>80572</v>
      </c>
    </row>
    <row r="63" spans="9:10" x14ac:dyDescent="0.25">
      <c r="I63" s="14">
        <v>42</v>
      </c>
      <c r="J63" s="14">
        <v>82838</v>
      </c>
    </row>
    <row r="64" spans="9:10" x14ac:dyDescent="0.25">
      <c r="I64" s="14">
        <v>43</v>
      </c>
      <c r="J64" s="14">
        <v>85098</v>
      </c>
    </row>
    <row r="65" spans="9:10" x14ac:dyDescent="0.25">
      <c r="I65" s="14">
        <v>44</v>
      </c>
      <c r="J65" s="14">
        <v>87352</v>
      </c>
    </row>
    <row r="66" spans="9:10" x14ac:dyDescent="0.25">
      <c r="I66" s="14">
        <v>45</v>
      </c>
      <c r="J66" s="14">
        <v>89600</v>
      </c>
    </row>
    <row r="67" spans="9:10" x14ac:dyDescent="0.25">
      <c r="I67" s="14">
        <v>46</v>
      </c>
      <c r="J67" s="14">
        <v>91842</v>
      </c>
    </row>
    <row r="68" spans="9:10" x14ac:dyDescent="0.25">
      <c r="I68" s="14">
        <v>47</v>
      </c>
      <c r="J68" s="14">
        <v>94078</v>
      </c>
    </row>
    <row r="69" spans="9:10" x14ac:dyDescent="0.25">
      <c r="I69" s="14">
        <v>48</v>
      </c>
      <c r="J69" s="14">
        <v>96308</v>
      </c>
    </row>
    <row r="70" spans="9:10" x14ac:dyDescent="0.25">
      <c r="I70" s="14">
        <v>49</v>
      </c>
      <c r="J70" s="14">
        <v>98532</v>
      </c>
    </row>
    <row r="71" spans="9:10" x14ac:dyDescent="0.25">
      <c r="I71" s="14">
        <v>50</v>
      </c>
      <c r="J71" s="14">
        <v>100750</v>
      </c>
    </row>
    <row r="72" spans="9:10" x14ac:dyDescent="0.25">
      <c r="I72" s="14">
        <v>51</v>
      </c>
      <c r="J72" s="14">
        <v>102962</v>
      </c>
    </row>
    <row r="73" spans="9:10" x14ac:dyDescent="0.25">
      <c r="I73" s="14">
        <v>52</v>
      </c>
      <c r="J73" s="14">
        <v>105168</v>
      </c>
    </row>
    <row r="74" spans="9:10" x14ac:dyDescent="0.25">
      <c r="I74" s="14">
        <v>53</v>
      </c>
      <c r="J74" s="14">
        <v>107368</v>
      </c>
    </row>
    <row r="75" spans="9:10" x14ac:dyDescent="0.25">
      <c r="I75" s="14">
        <v>54</v>
      </c>
      <c r="J75" s="14">
        <v>109562</v>
      </c>
    </row>
    <row r="76" spans="9:10" x14ac:dyDescent="0.25">
      <c r="I76" s="14">
        <v>55</v>
      </c>
      <c r="J76" s="14">
        <v>111750</v>
      </c>
    </row>
    <row r="77" spans="9:10" x14ac:dyDescent="0.25">
      <c r="I77" s="14">
        <v>56</v>
      </c>
      <c r="J77" s="14">
        <v>113932</v>
      </c>
    </row>
    <row r="78" spans="9:10" x14ac:dyDescent="0.25">
      <c r="I78" s="14">
        <v>57</v>
      </c>
      <c r="J78" s="14">
        <v>116108</v>
      </c>
    </row>
    <row r="79" spans="9:10" x14ac:dyDescent="0.25">
      <c r="I79" s="14">
        <v>58</v>
      </c>
      <c r="J79" s="14">
        <v>118278</v>
      </c>
    </row>
    <row r="80" spans="9:10" x14ac:dyDescent="0.25">
      <c r="I80" s="14">
        <v>59</v>
      </c>
      <c r="J80" s="14">
        <v>120442</v>
      </c>
    </row>
    <row r="81" spans="9:10" x14ac:dyDescent="0.25">
      <c r="I81" s="14">
        <v>60</v>
      </c>
      <c r="J81" s="14">
        <v>122600</v>
      </c>
    </row>
    <row r="82" spans="9:10" x14ac:dyDescent="0.25">
      <c r="I82" s="14">
        <v>61</v>
      </c>
      <c r="J82" s="14">
        <v>124752</v>
      </c>
    </row>
    <row r="83" spans="9:10" x14ac:dyDescent="0.25">
      <c r="I83" s="14">
        <v>62</v>
      </c>
      <c r="J83" s="14">
        <v>126898</v>
      </c>
    </row>
    <row r="84" spans="9:10" x14ac:dyDescent="0.25">
      <c r="I84" s="14">
        <v>63</v>
      </c>
      <c r="J84" s="14">
        <v>129038</v>
      </c>
    </row>
    <row r="85" spans="9:10" x14ac:dyDescent="0.25">
      <c r="I85" s="14">
        <v>64</v>
      </c>
      <c r="J85" s="14">
        <v>131172</v>
      </c>
    </row>
    <row r="86" spans="9:10" x14ac:dyDescent="0.25">
      <c r="I86" s="14">
        <v>65</v>
      </c>
      <c r="J86" s="14">
        <v>133300</v>
      </c>
    </row>
    <row r="87" spans="9:10" x14ac:dyDescent="0.25">
      <c r="I87" s="14">
        <v>66</v>
      </c>
      <c r="J87" s="14">
        <v>135422</v>
      </c>
    </row>
    <row r="88" spans="9:10" x14ac:dyDescent="0.25">
      <c r="I88" s="14">
        <v>67</v>
      </c>
      <c r="J88" s="14">
        <v>137538</v>
      </c>
    </row>
    <row r="89" spans="9:10" x14ac:dyDescent="0.25">
      <c r="I89" s="14">
        <v>68</v>
      </c>
      <c r="J89" s="14">
        <v>139648</v>
      </c>
    </row>
    <row r="90" spans="9:10" x14ac:dyDescent="0.25">
      <c r="I90" s="14">
        <v>69</v>
      </c>
      <c r="J90" s="14">
        <v>141752</v>
      </c>
    </row>
    <row r="91" spans="9:10" x14ac:dyDescent="0.25">
      <c r="I91" s="14">
        <v>70</v>
      </c>
      <c r="J91" s="14">
        <v>143850</v>
      </c>
    </row>
    <row r="92" spans="9:10" x14ac:dyDescent="0.25">
      <c r="I92" s="14">
        <v>71</v>
      </c>
      <c r="J92" s="14">
        <v>145942</v>
      </c>
    </row>
    <row r="93" spans="9:10" x14ac:dyDescent="0.25">
      <c r="I93" s="14">
        <v>72</v>
      </c>
      <c r="J93" s="14">
        <v>148028</v>
      </c>
    </row>
    <row r="94" spans="9:10" x14ac:dyDescent="0.25">
      <c r="I94" s="14">
        <v>73</v>
      </c>
      <c r="J94" s="14">
        <v>150108</v>
      </c>
    </row>
    <row r="95" spans="9:10" x14ac:dyDescent="0.25">
      <c r="I95" s="14">
        <v>74</v>
      </c>
      <c r="J95" s="14">
        <v>152182</v>
      </c>
    </row>
    <row r="96" spans="9:10" x14ac:dyDescent="0.25">
      <c r="I96" s="14">
        <v>75</v>
      </c>
      <c r="J96" s="14">
        <v>154250</v>
      </c>
    </row>
    <row r="97" spans="9:10" x14ac:dyDescent="0.25">
      <c r="I97" s="14">
        <v>76</v>
      </c>
      <c r="J97" s="14">
        <v>156312</v>
      </c>
    </row>
    <row r="98" spans="9:10" x14ac:dyDescent="0.25">
      <c r="I98" s="14">
        <v>77</v>
      </c>
      <c r="J98" s="14">
        <v>158368</v>
      </c>
    </row>
    <row r="99" spans="9:10" x14ac:dyDescent="0.25">
      <c r="I99" s="14">
        <v>78</v>
      </c>
      <c r="J99" s="14">
        <v>160418</v>
      </c>
    </row>
    <row r="100" spans="9:10" x14ac:dyDescent="0.25">
      <c r="I100" s="14">
        <v>79</v>
      </c>
      <c r="J100" s="14">
        <v>162462</v>
      </c>
    </row>
    <row r="101" spans="9:10" x14ac:dyDescent="0.25">
      <c r="I101" s="14">
        <v>80</v>
      </c>
      <c r="J101" s="14">
        <v>164500</v>
      </c>
    </row>
    <row r="102" spans="9:10" x14ac:dyDescent="0.25">
      <c r="I102" s="14">
        <v>81</v>
      </c>
      <c r="J102" s="14">
        <v>166532</v>
      </c>
    </row>
    <row r="103" spans="9:10" x14ac:dyDescent="0.25">
      <c r="I103" s="14">
        <v>82</v>
      </c>
      <c r="J103" s="14">
        <v>168558</v>
      </c>
    </row>
    <row r="104" spans="9:10" x14ac:dyDescent="0.25">
      <c r="I104" s="14">
        <v>83</v>
      </c>
      <c r="J104" s="14">
        <v>170578</v>
      </c>
    </row>
    <row r="105" spans="9:10" x14ac:dyDescent="0.25">
      <c r="I105" s="14">
        <v>84</v>
      </c>
      <c r="J105" s="14">
        <v>172592</v>
      </c>
    </row>
    <row r="106" spans="9:10" x14ac:dyDescent="0.25">
      <c r="I106" s="14">
        <v>85</v>
      </c>
      <c r="J106" s="14">
        <v>174600</v>
      </c>
    </row>
    <row r="107" spans="9:10" x14ac:dyDescent="0.25">
      <c r="I107" s="14">
        <v>86</v>
      </c>
      <c r="J107" s="14">
        <v>176602</v>
      </c>
    </row>
    <row r="108" spans="9:10" x14ac:dyDescent="0.25">
      <c r="I108" s="14">
        <v>87</v>
      </c>
      <c r="J108" s="14">
        <v>178598</v>
      </c>
    </row>
    <row r="109" spans="9:10" x14ac:dyDescent="0.25">
      <c r="I109" s="14">
        <v>88</v>
      </c>
      <c r="J109" s="14">
        <v>180588</v>
      </c>
    </row>
    <row r="110" spans="9:10" x14ac:dyDescent="0.25">
      <c r="I110" s="14">
        <v>89</v>
      </c>
      <c r="J110" s="14">
        <v>182572</v>
      </c>
    </row>
    <row r="111" spans="9:10" x14ac:dyDescent="0.25">
      <c r="I111" s="14">
        <v>90</v>
      </c>
      <c r="J111" s="14">
        <v>184550</v>
      </c>
    </row>
    <row r="112" spans="9:10" x14ac:dyDescent="0.25">
      <c r="I112" s="14">
        <v>91</v>
      </c>
      <c r="J112" s="14">
        <v>186522</v>
      </c>
    </row>
    <row r="113" spans="9:10" x14ac:dyDescent="0.25">
      <c r="I113" s="14">
        <v>92</v>
      </c>
      <c r="J113" s="14">
        <v>188488</v>
      </c>
    </row>
    <row r="114" spans="9:10" x14ac:dyDescent="0.25">
      <c r="I114" s="14">
        <v>93</v>
      </c>
      <c r="J114" s="14">
        <v>190448</v>
      </c>
    </row>
    <row r="115" spans="9:10" x14ac:dyDescent="0.25">
      <c r="I115" s="14">
        <v>94</v>
      </c>
      <c r="J115" s="14">
        <v>192402</v>
      </c>
    </row>
    <row r="116" spans="9:10" x14ac:dyDescent="0.25">
      <c r="I116" s="14">
        <v>95</v>
      </c>
      <c r="J116" s="14">
        <v>194350</v>
      </c>
    </row>
    <row r="117" spans="9:10" x14ac:dyDescent="0.25">
      <c r="I117" s="14">
        <v>96</v>
      </c>
      <c r="J117" s="14">
        <v>196292</v>
      </c>
    </row>
    <row r="118" spans="9:10" x14ac:dyDescent="0.25">
      <c r="I118" s="14">
        <v>97</v>
      </c>
      <c r="J118" s="14">
        <v>198228</v>
      </c>
    </row>
    <row r="119" spans="9:10" x14ac:dyDescent="0.25">
      <c r="I119" s="14">
        <v>98</v>
      </c>
      <c r="J119" s="14">
        <v>200158</v>
      </c>
    </row>
    <row r="120" spans="9:10" x14ac:dyDescent="0.25">
      <c r="I120" s="14">
        <v>99</v>
      </c>
      <c r="J120" s="14">
        <v>202082</v>
      </c>
    </row>
    <row r="121" spans="9:10" x14ac:dyDescent="0.25">
      <c r="I121" s="14">
        <v>100</v>
      </c>
      <c r="J121" s="14">
        <v>204000</v>
      </c>
    </row>
    <row r="122" spans="9:10" x14ac:dyDescent="0.25">
      <c r="I122" s="14">
        <v>101</v>
      </c>
      <c r="J122" s="14">
        <v>205912</v>
      </c>
    </row>
    <row r="123" spans="9:10" x14ac:dyDescent="0.25">
      <c r="I123" s="14">
        <v>102</v>
      </c>
      <c r="J123" s="14">
        <v>207818</v>
      </c>
    </row>
    <row r="124" spans="9:10" x14ac:dyDescent="0.25">
      <c r="I124" s="14">
        <v>103</v>
      </c>
      <c r="J124" s="14">
        <v>209718</v>
      </c>
    </row>
    <row r="125" spans="9:10" x14ac:dyDescent="0.25">
      <c r="I125" s="14">
        <v>104</v>
      </c>
      <c r="J125" s="14">
        <v>211612</v>
      </c>
    </row>
    <row r="126" spans="9:10" x14ac:dyDescent="0.25">
      <c r="I126" s="14">
        <v>105</v>
      </c>
      <c r="J126" s="14">
        <v>213500</v>
      </c>
    </row>
    <row r="127" spans="9:10" x14ac:dyDescent="0.25">
      <c r="I127" s="14">
        <v>106</v>
      </c>
      <c r="J127" s="14">
        <v>215382</v>
      </c>
    </row>
    <row r="128" spans="9:10" x14ac:dyDescent="0.25">
      <c r="I128" s="14">
        <v>107</v>
      </c>
      <c r="J128" s="14">
        <v>217258</v>
      </c>
    </row>
    <row r="129" spans="9:10" x14ac:dyDescent="0.25">
      <c r="I129" s="14">
        <v>108</v>
      </c>
      <c r="J129" s="14">
        <v>219128</v>
      </c>
    </row>
    <row r="130" spans="9:10" x14ac:dyDescent="0.25">
      <c r="I130" s="14">
        <v>109</v>
      </c>
      <c r="J130" s="14">
        <v>220992</v>
      </c>
    </row>
    <row r="131" spans="9:10" x14ac:dyDescent="0.25">
      <c r="I131" s="14">
        <v>110</v>
      </c>
      <c r="J131" s="14">
        <v>222850</v>
      </c>
    </row>
    <row r="132" spans="9:10" x14ac:dyDescent="0.25">
      <c r="I132" s="14">
        <v>111</v>
      </c>
      <c r="J132" s="14">
        <v>224702</v>
      </c>
    </row>
    <row r="133" spans="9:10" x14ac:dyDescent="0.25">
      <c r="I133" s="14">
        <v>112</v>
      </c>
      <c r="J133" s="14">
        <v>226548</v>
      </c>
    </row>
    <row r="134" spans="9:10" x14ac:dyDescent="0.25">
      <c r="I134" s="14">
        <v>113</v>
      </c>
      <c r="J134" s="14">
        <v>228388</v>
      </c>
    </row>
    <row r="135" spans="9:10" x14ac:dyDescent="0.25">
      <c r="I135" s="14">
        <v>114</v>
      </c>
      <c r="J135" s="14">
        <v>230222</v>
      </c>
    </row>
    <row r="136" spans="9:10" x14ac:dyDescent="0.25">
      <c r="I136" s="14">
        <v>115</v>
      </c>
      <c r="J136" s="14">
        <v>232050</v>
      </c>
    </row>
    <row r="137" spans="9:10" x14ac:dyDescent="0.25">
      <c r="I137" s="14">
        <v>116</v>
      </c>
      <c r="J137" s="14">
        <v>233872</v>
      </c>
    </row>
    <row r="138" spans="9:10" x14ac:dyDescent="0.25">
      <c r="I138" s="14">
        <v>117</v>
      </c>
      <c r="J138" s="14">
        <v>235688</v>
      </c>
    </row>
    <row r="139" spans="9:10" x14ac:dyDescent="0.25">
      <c r="I139" s="14">
        <v>118</v>
      </c>
      <c r="J139" s="14">
        <v>237498</v>
      </c>
    </row>
    <row r="140" spans="9:10" x14ac:dyDescent="0.25">
      <c r="I140" s="14">
        <v>119</v>
      </c>
      <c r="J140" s="14">
        <v>239302</v>
      </c>
    </row>
    <row r="141" spans="9:10" x14ac:dyDescent="0.25">
      <c r="I141" s="14">
        <v>120</v>
      </c>
      <c r="J141" s="14">
        <v>241100</v>
      </c>
    </row>
    <row r="142" spans="9:10" x14ac:dyDescent="0.25">
      <c r="I142" s="14">
        <v>121</v>
      </c>
      <c r="J142" s="14">
        <v>242892</v>
      </c>
    </row>
    <row r="143" spans="9:10" x14ac:dyDescent="0.25">
      <c r="I143" s="14">
        <v>122</v>
      </c>
      <c r="J143" s="14">
        <v>244678</v>
      </c>
    </row>
    <row r="144" spans="9:10" x14ac:dyDescent="0.25">
      <c r="I144" s="14">
        <v>123</v>
      </c>
      <c r="J144" s="14">
        <v>246458</v>
      </c>
    </row>
    <row r="145" spans="9:10" x14ac:dyDescent="0.25">
      <c r="I145" s="14">
        <v>124</v>
      </c>
      <c r="J145" s="14">
        <v>248232</v>
      </c>
    </row>
    <row r="146" spans="9:10" x14ac:dyDescent="0.25">
      <c r="I146" s="14">
        <v>125</v>
      </c>
      <c r="J146" s="14">
        <v>250000</v>
      </c>
    </row>
    <row r="147" spans="9:10" x14ac:dyDescent="0.25">
      <c r="I147" s="14">
        <v>126</v>
      </c>
      <c r="J147" s="14">
        <v>251762</v>
      </c>
    </row>
    <row r="148" spans="9:10" x14ac:dyDescent="0.25">
      <c r="I148" s="14">
        <v>127</v>
      </c>
      <c r="J148" s="14">
        <v>253518</v>
      </c>
    </row>
    <row r="149" spans="9:10" x14ac:dyDescent="0.25">
      <c r="I149" s="14">
        <v>128</v>
      </c>
      <c r="J149" s="14">
        <v>255268</v>
      </c>
    </row>
    <row r="150" spans="9:10" x14ac:dyDescent="0.25">
      <c r="I150" s="14">
        <v>129</v>
      </c>
      <c r="J150" s="14">
        <v>257012</v>
      </c>
    </row>
    <row r="151" spans="9:10" x14ac:dyDescent="0.25">
      <c r="I151" s="14">
        <v>130</v>
      </c>
      <c r="J151" s="14">
        <v>258750</v>
      </c>
    </row>
    <row r="152" spans="9:10" x14ac:dyDescent="0.25">
      <c r="I152" s="14">
        <v>131</v>
      </c>
      <c r="J152" s="14">
        <v>260482</v>
      </c>
    </row>
    <row r="153" spans="9:10" x14ac:dyDescent="0.25">
      <c r="I153" s="14">
        <v>132</v>
      </c>
      <c r="J153" s="14">
        <v>262208</v>
      </c>
    </row>
    <row r="154" spans="9:10" x14ac:dyDescent="0.25">
      <c r="I154" s="14">
        <v>133</v>
      </c>
      <c r="J154" s="14">
        <v>263928</v>
      </c>
    </row>
    <row r="155" spans="9:10" x14ac:dyDescent="0.25">
      <c r="I155" s="14">
        <v>134</v>
      </c>
      <c r="J155" s="14">
        <v>265642</v>
      </c>
    </row>
    <row r="156" spans="9:10" x14ac:dyDescent="0.25">
      <c r="I156" s="14">
        <v>135</v>
      </c>
      <c r="J156" s="14">
        <v>267350</v>
      </c>
    </row>
    <row r="157" spans="9:10" x14ac:dyDescent="0.25">
      <c r="I157" s="14">
        <v>136</v>
      </c>
      <c r="J157" s="14">
        <v>269052</v>
      </c>
    </row>
    <row r="158" spans="9:10" x14ac:dyDescent="0.25">
      <c r="I158" s="14">
        <v>137</v>
      </c>
      <c r="J158" s="14">
        <v>270748</v>
      </c>
    </row>
    <row r="159" spans="9:10" x14ac:dyDescent="0.25">
      <c r="I159" s="14">
        <v>138</v>
      </c>
      <c r="J159" s="14">
        <v>272438</v>
      </c>
    </row>
    <row r="160" spans="9:10" x14ac:dyDescent="0.25">
      <c r="I160" s="14">
        <v>139</v>
      </c>
      <c r="J160" s="14">
        <v>274122</v>
      </c>
    </row>
    <row r="161" spans="9:10" x14ac:dyDescent="0.25">
      <c r="I161" s="14">
        <v>140</v>
      </c>
      <c r="J161" s="14">
        <v>275800</v>
      </c>
    </row>
    <row r="162" spans="9:10" x14ac:dyDescent="0.25">
      <c r="I162" s="14">
        <v>141</v>
      </c>
      <c r="J162" s="14">
        <v>277472</v>
      </c>
    </row>
    <row r="163" spans="9:10" x14ac:dyDescent="0.25">
      <c r="I163" s="14">
        <v>142</v>
      </c>
      <c r="J163" s="14">
        <v>279138</v>
      </c>
    </row>
    <row r="164" spans="9:10" x14ac:dyDescent="0.25">
      <c r="I164" s="14">
        <v>143</v>
      </c>
      <c r="J164" s="14">
        <v>280798</v>
      </c>
    </row>
    <row r="165" spans="9:10" x14ac:dyDescent="0.25">
      <c r="I165" s="14">
        <v>144</v>
      </c>
      <c r="J165" s="14">
        <v>282452</v>
      </c>
    </row>
    <row r="166" spans="9:10" x14ac:dyDescent="0.25">
      <c r="I166" s="14">
        <v>145</v>
      </c>
      <c r="J166" s="14">
        <v>284100</v>
      </c>
    </row>
    <row r="167" spans="9:10" x14ac:dyDescent="0.25">
      <c r="I167" s="14">
        <v>146</v>
      </c>
      <c r="J167" s="14">
        <v>285742</v>
      </c>
    </row>
    <row r="168" spans="9:10" x14ac:dyDescent="0.25">
      <c r="I168" s="14">
        <v>147</v>
      </c>
      <c r="J168" s="14">
        <v>287378</v>
      </c>
    </row>
    <row r="169" spans="9:10" x14ac:dyDescent="0.25">
      <c r="I169" s="14">
        <v>148</v>
      </c>
      <c r="J169" s="14">
        <v>289008</v>
      </c>
    </row>
    <row r="170" spans="9:10" x14ac:dyDescent="0.25">
      <c r="I170" s="14">
        <v>149</v>
      </c>
      <c r="J170" s="14">
        <v>290632</v>
      </c>
    </row>
    <row r="171" spans="9:10" x14ac:dyDescent="0.25">
      <c r="I171" s="14">
        <v>150</v>
      </c>
      <c r="J171" s="14">
        <v>292250</v>
      </c>
    </row>
    <row r="172" spans="9:10" x14ac:dyDescent="0.25">
      <c r="I172" s="14">
        <v>151</v>
      </c>
      <c r="J172" s="14">
        <v>293862</v>
      </c>
    </row>
    <row r="173" spans="9:10" x14ac:dyDescent="0.25">
      <c r="I173" s="14">
        <v>152</v>
      </c>
      <c r="J173" s="14">
        <v>295468</v>
      </c>
    </row>
    <row r="174" spans="9:10" x14ac:dyDescent="0.25">
      <c r="I174" s="14">
        <v>153</v>
      </c>
      <c r="J174" s="14">
        <v>297068</v>
      </c>
    </row>
    <row r="175" spans="9:10" x14ac:dyDescent="0.25">
      <c r="I175" s="14">
        <v>154</v>
      </c>
      <c r="J175" s="14">
        <v>298662</v>
      </c>
    </row>
    <row r="176" spans="9:10" x14ac:dyDescent="0.25">
      <c r="I176" s="14">
        <v>155</v>
      </c>
      <c r="J176" s="14">
        <v>300250</v>
      </c>
    </row>
    <row r="177" spans="9:10" x14ac:dyDescent="0.25">
      <c r="I177" s="14">
        <v>156</v>
      </c>
      <c r="J177" s="14">
        <v>301832</v>
      </c>
    </row>
    <row r="178" spans="9:10" x14ac:dyDescent="0.25">
      <c r="I178" s="14">
        <v>157</v>
      </c>
      <c r="J178" s="14">
        <v>303408</v>
      </c>
    </row>
    <row r="179" spans="9:10" x14ac:dyDescent="0.25">
      <c r="I179" s="14">
        <v>158</v>
      </c>
      <c r="J179" s="14">
        <v>304978</v>
      </c>
    </row>
    <row r="180" spans="9:10" x14ac:dyDescent="0.25">
      <c r="I180" s="14">
        <v>159</v>
      </c>
      <c r="J180" s="14">
        <v>306542</v>
      </c>
    </row>
    <row r="181" spans="9:10" x14ac:dyDescent="0.25">
      <c r="I181" s="14">
        <v>160</v>
      </c>
      <c r="J181" s="14">
        <v>308100</v>
      </c>
    </row>
    <row r="182" spans="9:10" x14ac:dyDescent="0.25">
      <c r="I182" s="14">
        <v>161</v>
      </c>
      <c r="J182" s="14">
        <v>309652</v>
      </c>
    </row>
    <row r="183" spans="9:10" x14ac:dyDescent="0.25">
      <c r="I183" s="14">
        <v>162</v>
      </c>
      <c r="J183" s="14">
        <v>311198</v>
      </c>
    </row>
    <row r="184" spans="9:10" x14ac:dyDescent="0.25">
      <c r="I184" s="14">
        <v>163</v>
      </c>
      <c r="J184" s="14">
        <v>312738</v>
      </c>
    </row>
    <row r="185" spans="9:10" x14ac:dyDescent="0.25">
      <c r="I185" s="14">
        <v>164</v>
      </c>
      <c r="J185" s="14">
        <v>314272</v>
      </c>
    </row>
    <row r="186" spans="9:10" x14ac:dyDescent="0.25">
      <c r="I186" s="14">
        <v>165</v>
      </c>
      <c r="J186" s="14">
        <v>315800</v>
      </c>
    </row>
    <row r="187" spans="9:10" x14ac:dyDescent="0.25">
      <c r="I187" s="14">
        <v>166</v>
      </c>
      <c r="J187" s="14">
        <v>317322</v>
      </c>
    </row>
    <row r="188" spans="9:10" x14ac:dyDescent="0.25">
      <c r="I188" s="14">
        <v>167</v>
      </c>
      <c r="J188" s="14">
        <v>318838</v>
      </c>
    </row>
    <row r="189" spans="9:10" x14ac:dyDescent="0.25">
      <c r="I189" s="14">
        <v>168</v>
      </c>
      <c r="J189" s="14">
        <v>320348</v>
      </c>
    </row>
    <row r="190" spans="9:10" x14ac:dyDescent="0.25">
      <c r="I190" s="14">
        <v>169</v>
      </c>
      <c r="J190" s="14">
        <v>321852</v>
      </c>
    </row>
    <row r="191" spans="9:10" x14ac:dyDescent="0.25">
      <c r="I191" s="14">
        <v>170</v>
      </c>
      <c r="J191" s="14">
        <v>323350</v>
      </c>
    </row>
    <row r="192" spans="9:10" x14ac:dyDescent="0.25">
      <c r="I192" s="14">
        <v>171</v>
      </c>
      <c r="J192" s="14">
        <v>324842</v>
      </c>
    </row>
    <row r="193" spans="9:10" x14ac:dyDescent="0.25">
      <c r="I193" s="14">
        <v>172</v>
      </c>
      <c r="J193" s="14">
        <v>326328</v>
      </c>
    </row>
    <row r="194" spans="9:10" x14ac:dyDescent="0.25">
      <c r="I194" s="14">
        <v>173</v>
      </c>
      <c r="J194" s="14">
        <v>327808</v>
      </c>
    </row>
    <row r="195" spans="9:10" x14ac:dyDescent="0.25">
      <c r="I195" s="14">
        <v>174</v>
      </c>
      <c r="J195" s="14">
        <v>329282</v>
      </c>
    </row>
    <row r="196" spans="9:10" x14ac:dyDescent="0.25">
      <c r="I196" s="14">
        <v>175</v>
      </c>
      <c r="J196" s="14">
        <v>330750</v>
      </c>
    </row>
    <row r="197" spans="9:10" x14ac:dyDescent="0.25">
      <c r="I197" s="14">
        <v>176</v>
      </c>
      <c r="J197" s="14">
        <v>332212</v>
      </c>
    </row>
    <row r="198" spans="9:10" x14ac:dyDescent="0.25">
      <c r="I198" s="14">
        <v>177</v>
      </c>
      <c r="J198" s="14">
        <v>333668</v>
      </c>
    </row>
    <row r="199" spans="9:10" x14ac:dyDescent="0.25">
      <c r="I199" s="14">
        <v>178</v>
      </c>
      <c r="J199" s="14">
        <v>335118</v>
      </c>
    </row>
    <row r="200" spans="9:10" x14ac:dyDescent="0.25">
      <c r="I200" s="14">
        <v>179</v>
      </c>
      <c r="J200" s="14">
        <v>336562</v>
      </c>
    </row>
    <row r="201" spans="9:10" x14ac:dyDescent="0.25">
      <c r="I201" s="14">
        <v>180</v>
      </c>
      <c r="J201" s="14">
        <v>338000</v>
      </c>
    </row>
    <row r="202" spans="9:10" x14ac:dyDescent="0.25">
      <c r="I202" s="14">
        <v>181</v>
      </c>
      <c r="J202" s="14">
        <v>339432</v>
      </c>
    </row>
    <row r="203" spans="9:10" x14ac:dyDescent="0.25">
      <c r="I203" s="14">
        <v>182</v>
      </c>
      <c r="J203" s="14">
        <v>340858</v>
      </c>
    </row>
    <row r="204" spans="9:10" x14ac:dyDescent="0.25">
      <c r="I204" s="14">
        <v>183</v>
      </c>
      <c r="J204" s="14">
        <v>342278</v>
      </c>
    </row>
    <row r="205" spans="9:10" x14ac:dyDescent="0.25">
      <c r="I205" s="14">
        <v>184</v>
      </c>
      <c r="J205" s="14">
        <v>343692</v>
      </c>
    </row>
    <row r="206" spans="9:10" x14ac:dyDescent="0.25">
      <c r="I206" s="14">
        <v>185</v>
      </c>
      <c r="J206" s="14">
        <v>345100</v>
      </c>
    </row>
    <row r="207" spans="9:10" x14ac:dyDescent="0.25">
      <c r="I207" s="14">
        <v>186</v>
      </c>
      <c r="J207" s="14">
        <v>346502</v>
      </c>
    </row>
    <row r="208" spans="9:10" x14ac:dyDescent="0.25">
      <c r="I208" s="14">
        <v>187</v>
      </c>
      <c r="J208" s="14">
        <v>347898</v>
      </c>
    </row>
    <row r="209" spans="9:10" x14ac:dyDescent="0.25">
      <c r="I209" s="14">
        <v>188</v>
      </c>
      <c r="J209" s="14">
        <v>349288</v>
      </c>
    </row>
    <row r="210" spans="9:10" x14ac:dyDescent="0.25">
      <c r="I210" s="14">
        <v>189</v>
      </c>
      <c r="J210" s="14">
        <v>350672</v>
      </c>
    </row>
    <row r="211" spans="9:10" x14ac:dyDescent="0.25">
      <c r="I211" s="14">
        <v>190</v>
      </c>
      <c r="J211" s="14">
        <v>352050</v>
      </c>
    </row>
    <row r="212" spans="9:10" x14ac:dyDescent="0.25">
      <c r="I212" s="14">
        <v>191</v>
      </c>
      <c r="J212" s="14">
        <v>353422</v>
      </c>
    </row>
    <row r="213" spans="9:10" x14ac:dyDescent="0.25">
      <c r="I213" s="14">
        <v>192</v>
      </c>
      <c r="J213" s="14">
        <v>354788</v>
      </c>
    </row>
    <row r="214" spans="9:10" x14ac:dyDescent="0.25">
      <c r="I214" s="14">
        <v>193</v>
      </c>
      <c r="J214" s="14">
        <v>356148</v>
      </c>
    </row>
    <row r="215" spans="9:10" x14ac:dyDescent="0.25">
      <c r="I215" s="14">
        <v>194</v>
      </c>
      <c r="J215" s="14">
        <v>357502</v>
      </c>
    </row>
    <row r="216" spans="9:10" x14ac:dyDescent="0.25">
      <c r="I216" s="14">
        <v>195</v>
      </c>
      <c r="J216" s="14">
        <v>358850</v>
      </c>
    </row>
    <row r="217" spans="9:10" x14ac:dyDescent="0.25">
      <c r="I217" s="14">
        <v>196</v>
      </c>
      <c r="J217" s="14">
        <v>360192</v>
      </c>
    </row>
    <row r="218" spans="9:10" x14ac:dyDescent="0.25">
      <c r="I218" s="14">
        <v>197</v>
      </c>
      <c r="J218" s="14">
        <v>361528</v>
      </c>
    </row>
    <row r="219" spans="9:10" x14ac:dyDescent="0.25">
      <c r="I219" s="14">
        <v>198</v>
      </c>
      <c r="J219" s="14">
        <v>362858</v>
      </c>
    </row>
    <row r="220" spans="9:10" x14ac:dyDescent="0.25">
      <c r="I220" s="14">
        <v>199</v>
      </c>
      <c r="J220" s="14">
        <v>364182</v>
      </c>
    </row>
    <row r="221" spans="9:10" x14ac:dyDescent="0.25">
      <c r="I221" s="14">
        <v>200</v>
      </c>
      <c r="J221" s="14">
        <v>365500</v>
      </c>
    </row>
    <row r="222" spans="9:10" x14ac:dyDescent="0.25">
      <c r="I222" s="14">
        <v>201</v>
      </c>
      <c r="J222" s="14">
        <v>366812</v>
      </c>
    </row>
    <row r="223" spans="9:10" x14ac:dyDescent="0.25">
      <c r="I223" s="14">
        <v>202</v>
      </c>
      <c r="J223" s="14">
        <v>368118</v>
      </c>
    </row>
    <row r="224" spans="9:10" x14ac:dyDescent="0.25">
      <c r="I224" s="14">
        <v>203</v>
      </c>
      <c r="J224" s="14">
        <v>369418</v>
      </c>
    </row>
    <row r="225" spans="9:10" x14ac:dyDescent="0.25">
      <c r="I225" s="14">
        <v>204</v>
      </c>
      <c r="J225" s="14">
        <v>370712</v>
      </c>
    </row>
    <row r="226" spans="9:10" x14ac:dyDescent="0.25">
      <c r="I226" s="14">
        <v>205</v>
      </c>
      <c r="J226" s="14">
        <v>372000</v>
      </c>
    </row>
    <row r="227" spans="9:10" x14ac:dyDescent="0.25">
      <c r="I227" s="14">
        <v>206</v>
      </c>
      <c r="J227" s="14">
        <v>373282</v>
      </c>
    </row>
    <row r="228" spans="9:10" x14ac:dyDescent="0.25">
      <c r="I228" s="14">
        <v>207</v>
      </c>
      <c r="J228" s="14">
        <v>374558</v>
      </c>
    </row>
    <row r="229" spans="9:10" x14ac:dyDescent="0.25">
      <c r="I229" s="14">
        <v>208</v>
      </c>
      <c r="J229" s="14">
        <v>375828</v>
      </c>
    </row>
    <row r="230" spans="9:10" x14ac:dyDescent="0.25">
      <c r="I230" s="14">
        <v>209</v>
      </c>
      <c r="J230" s="14">
        <v>377092</v>
      </c>
    </row>
    <row r="231" spans="9:10" x14ac:dyDescent="0.25">
      <c r="I231" s="14">
        <v>210</v>
      </c>
      <c r="J231" s="14">
        <v>378350</v>
      </c>
    </row>
    <row r="232" spans="9:10" x14ac:dyDescent="0.25">
      <c r="I232" s="14">
        <v>211</v>
      </c>
      <c r="J232" s="14">
        <v>379602</v>
      </c>
    </row>
    <row r="233" spans="9:10" x14ac:dyDescent="0.25">
      <c r="I233" s="14">
        <v>212</v>
      </c>
      <c r="J233" s="14">
        <v>380848</v>
      </c>
    </row>
    <row r="234" spans="9:10" x14ac:dyDescent="0.25">
      <c r="I234" s="14">
        <v>213</v>
      </c>
      <c r="J234" s="14">
        <v>382088</v>
      </c>
    </row>
    <row r="235" spans="9:10" x14ac:dyDescent="0.25">
      <c r="I235" s="14">
        <v>214</v>
      </c>
      <c r="J235" s="14">
        <v>383322</v>
      </c>
    </row>
    <row r="236" spans="9:10" x14ac:dyDescent="0.25">
      <c r="I236" s="14">
        <v>215</v>
      </c>
      <c r="J236" s="14">
        <v>384550</v>
      </c>
    </row>
    <row r="237" spans="9:10" x14ac:dyDescent="0.25">
      <c r="I237" s="14">
        <v>216</v>
      </c>
      <c r="J237" s="14">
        <v>385772</v>
      </c>
    </row>
    <row r="238" spans="9:10" x14ac:dyDescent="0.25">
      <c r="I238" s="14">
        <v>217</v>
      </c>
      <c r="J238" s="14">
        <v>386988</v>
      </c>
    </row>
    <row r="239" spans="9:10" x14ac:dyDescent="0.25">
      <c r="I239" s="14">
        <v>218</v>
      </c>
      <c r="J239" s="14">
        <v>388198</v>
      </c>
    </row>
    <row r="240" spans="9:10" x14ac:dyDescent="0.25">
      <c r="I240" s="14">
        <v>219</v>
      </c>
      <c r="J240" s="14">
        <v>389402</v>
      </c>
    </row>
    <row r="241" spans="9:10" x14ac:dyDescent="0.25">
      <c r="I241" s="14">
        <v>220</v>
      </c>
      <c r="J241" s="14">
        <v>390600</v>
      </c>
    </row>
    <row r="242" spans="9:10" x14ac:dyDescent="0.25">
      <c r="I242" s="14">
        <v>221</v>
      </c>
      <c r="J242" s="14">
        <v>391792</v>
      </c>
    </row>
    <row r="243" spans="9:10" x14ac:dyDescent="0.25">
      <c r="I243" s="14">
        <v>222</v>
      </c>
      <c r="J243" s="14">
        <v>392978</v>
      </c>
    </row>
    <row r="244" spans="9:10" x14ac:dyDescent="0.25">
      <c r="I244" s="14">
        <v>223</v>
      </c>
      <c r="J244" s="14">
        <v>394158</v>
      </c>
    </row>
    <row r="245" spans="9:10" x14ac:dyDescent="0.25">
      <c r="I245" s="14">
        <v>224</v>
      </c>
      <c r="J245" s="14">
        <v>395332</v>
      </c>
    </row>
    <row r="246" spans="9:10" x14ac:dyDescent="0.25">
      <c r="I246" s="14">
        <v>225</v>
      </c>
      <c r="J246" s="14">
        <v>396500</v>
      </c>
    </row>
    <row r="247" spans="9:10" x14ac:dyDescent="0.25">
      <c r="I247" s="14">
        <v>226</v>
      </c>
      <c r="J247" s="14">
        <v>397662</v>
      </c>
    </row>
    <row r="248" spans="9:10" x14ac:dyDescent="0.25">
      <c r="I248" s="14">
        <v>227</v>
      </c>
      <c r="J248" s="14">
        <v>398818</v>
      </c>
    </row>
    <row r="249" spans="9:10" x14ac:dyDescent="0.25">
      <c r="I249" s="14">
        <v>228</v>
      </c>
      <c r="J249" s="14">
        <v>399968</v>
      </c>
    </row>
    <row r="250" spans="9:10" x14ac:dyDescent="0.25">
      <c r="I250" s="14">
        <v>229</v>
      </c>
      <c r="J250" s="14">
        <v>401112</v>
      </c>
    </row>
    <row r="251" spans="9:10" x14ac:dyDescent="0.25">
      <c r="I251" s="14">
        <v>230</v>
      </c>
      <c r="J251" s="14">
        <v>402250</v>
      </c>
    </row>
    <row r="252" spans="9:10" x14ac:dyDescent="0.25">
      <c r="I252" s="14">
        <v>231</v>
      </c>
      <c r="J252" s="14">
        <v>403382</v>
      </c>
    </row>
    <row r="253" spans="9:10" x14ac:dyDescent="0.25">
      <c r="I253" s="14">
        <v>232</v>
      </c>
      <c r="J253" s="14">
        <v>404508</v>
      </c>
    </row>
    <row r="254" spans="9:10" x14ac:dyDescent="0.25">
      <c r="I254" s="14">
        <v>233</v>
      </c>
      <c r="J254" s="14">
        <v>405628</v>
      </c>
    </row>
    <row r="255" spans="9:10" x14ac:dyDescent="0.25">
      <c r="I255" s="14">
        <v>234</v>
      </c>
      <c r="J255" s="14">
        <v>406742</v>
      </c>
    </row>
    <row r="256" spans="9:10" x14ac:dyDescent="0.25">
      <c r="I256" s="14">
        <v>235</v>
      </c>
      <c r="J256" s="14">
        <v>407850</v>
      </c>
    </row>
    <row r="257" spans="9:10" x14ac:dyDescent="0.25">
      <c r="I257" s="14">
        <v>236</v>
      </c>
      <c r="J257" s="14">
        <v>408952</v>
      </c>
    </row>
    <row r="258" spans="9:10" x14ac:dyDescent="0.25">
      <c r="I258" s="14">
        <v>237</v>
      </c>
      <c r="J258" s="14">
        <v>410048</v>
      </c>
    </row>
    <row r="259" spans="9:10" x14ac:dyDescent="0.25">
      <c r="I259" s="14">
        <v>238</v>
      </c>
      <c r="J259" s="14">
        <v>411138</v>
      </c>
    </row>
    <row r="260" spans="9:10" x14ac:dyDescent="0.25">
      <c r="I260" s="14">
        <v>239</v>
      </c>
      <c r="J260" s="14">
        <v>412222</v>
      </c>
    </row>
    <row r="261" spans="9:10" x14ac:dyDescent="0.25">
      <c r="I261" s="14">
        <v>240</v>
      </c>
      <c r="J261" s="14">
        <v>413300</v>
      </c>
    </row>
    <row r="262" spans="9:10" x14ac:dyDescent="0.25">
      <c r="I262" s="14">
        <v>241</v>
      </c>
      <c r="J262" s="14">
        <v>414372</v>
      </c>
    </row>
    <row r="263" spans="9:10" x14ac:dyDescent="0.25">
      <c r="I263" s="14">
        <v>242</v>
      </c>
      <c r="J263" s="14">
        <v>415438</v>
      </c>
    </row>
    <row r="264" spans="9:10" x14ac:dyDescent="0.25">
      <c r="I264" s="14">
        <v>243</v>
      </c>
      <c r="J264" s="14">
        <v>416498</v>
      </c>
    </row>
    <row r="265" spans="9:10" x14ac:dyDescent="0.25">
      <c r="I265" s="14">
        <v>244</v>
      </c>
      <c r="J265" s="14">
        <v>417552</v>
      </c>
    </row>
    <row r="266" spans="9:10" x14ac:dyDescent="0.25">
      <c r="I266" s="14">
        <v>245</v>
      </c>
      <c r="J266" s="14">
        <v>418600</v>
      </c>
    </row>
    <row r="267" spans="9:10" x14ac:dyDescent="0.25">
      <c r="I267" s="14">
        <v>246</v>
      </c>
      <c r="J267" s="14">
        <v>419642</v>
      </c>
    </row>
    <row r="268" spans="9:10" x14ac:dyDescent="0.25">
      <c r="I268" s="14">
        <v>247</v>
      </c>
      <c r="J268" s="14">
        <v>420678</v>
      </c>
    </row>
    <row r="269" spans="9:10" x14ac:dyDescent="0.25">
      <c r="I269" s="14">
        <v>248</v>
      </c>
      <c r="J269" s="14">
        <v>421708</v>
      </c>
    </row>
    <row r="270" spans="9:10" x14ac:dyDescent="0.25">
      <c r="I270" s="14">
        <v>249</v>
      </c>
      <c r="J270" s="14">
        <v>422732</v>
      </c>
    </row>
    <row r="271" spans="9:10" x14ac:dyDescent="0.25">
      <c r="I271" s="14">
        <v>250</v>
      </c>
      <c r="J271" s="14">
        <v>423750</v>
      </c>
    </row>
    <row r="272" spans="9:10" x14ac:dyDescent="0.25">
      <c r="I272" s="14">
        <v>251</v>
      </c>
      <c r="J272" s="14">
        <v>424762</v>
      </c>
    </row>
    <row r="273" spans="9:10" x14ac:dyDescent="0.25">
      <c r="I273" s="14">
        <v>252</v>
      </c>
      <c r="J273" s="14">
        <v>425768</v>
      </c>
    </row>
    <row r="274" spans="9:10" x14ac:dyDescent="0.25">
      <c r="I274" s="14">
        <v>253</v>
      </c>
      <c r="J274" s="14">
        <v>426768</v>
      </c>
    </row>
    <row r="275" spans="9:10" x14ac:dyDescent="0.25">
      <c r="I275" s="14">
        <v>254</v>
      </c>
      <c r="J275" s="14">
        <v>427762</v>
      </c>
    </row>
    <row r="276" spans="9:10" x14ac:dyDescent="0.25">
      <c r="I276" s="14">
        <v>255</v>
      </c>
      <c r="J276" s="14">
        <v>428750</v>
      </c>
    </row>
    <row r="277" spans="9:10" x14ac:dyDescent="0.25">
      <c r="I277" s="14">
        <v>256</v>
      </c>
      <c r="J277" s="14">
        <v>429732</v>
      </c>
    </row>
    <row r="278" spans="9:10" x14ac:dyDescent="0.25">
      <c r="I278" s="14">
        <v>257</v>
      </c>
      <c r="J278" s="14">
        <v>430708</v>
      </c>
    </row>
    <row r="279" spans="9:10" x14ac:dyDescent="0.25">
      <c r="I279" s="14">
        <v>258</v>
      </c>
      <c r="J279" s="14">
        <v>431678</v>
      </c>
    </row>
    <row r="280" spans="9:10" x14ac:dyDescent="0.25">
      <c r="I280" s="14">
        <v>259</v>
      </c>
      <c r="J280" s="14">
        <v>432642</v>
      </c>
    </row>
    <row r="281" spans="9:10" x14ac:dyDescent="0.25">
      <c r="I281" s="14">
        <v>260</v>
      </c>
      <c r="J281" s="14">
        <v>433600</v>
      </c>
    </row>
    <row r="282" spans="9:10" x14ac:dyDescent="0.25">
      <c r="I282" s="14">
        <v>261</v>
      </c>
      <c r="J282" s="14">
        <v>434552</v>
      </c>
    </row>
    <row r="283" spans="9:10" x14ac:dyDescent="0.25">
      <c r="I283" s="14">
        <v>262</v>
      </c>
      <c r="J283" s="14">
        <v>435498</v>
      </c>
    </row>
    <row r="284" spans="9:10" x14ac:dyDescent="0.25">
      <c r="I284" s="14">
        <v>263</v>
      </c>
      <c r="J284" s="14">
        <v>436438</v>
      </c>
    </row>
    <row r="285" spans="9:10" x14ac:dyDescent="0.25">
      <c r="I285" s="14">
        <v>264</v>
      </c>
      <c r="J285" s="14">
        <v>437372</v>
      </c>
    </row>
    <row r="286" spans="9:10" x14ac:dyDescent="0.25">
      <c r="I286" s="14">
        <v>265</v>
      </c>
      <c r="J286" s="14">
        <v>438300</v>
      </c>
    </row>
    <row r="287" spans="9:10" x14ac:dyDescent="0.25">
      <c r="I287" s="14">
        <v>266</v>
      </c>
      <c r="J287" s="14">
        <v>439222</v>
      </c>
    </row>
    <row r="288" spans="9:10" x14ac:dyDescent="0.25">
      <c r="I288" s="14">
        <v>267</v>
      </c>
      <c r="J288" s="14">
        <v>440138</v>
      </c>
    </row>
    <row r="289" spans="9:10" x14ac:dyDescent="0.25">
      <c r="I289" s="14">
        <v>268</v>
      </c>
      <c r="J289" s="14">
        <v>441048</v>
      </c>
    </row>
    <row r="290" spans="9:10" x14ac:dyDescent="0.25">
      <c r="I290" s="14">
        <v>269</v>
      </c>
      <c r="J290" s="14">
        <v>441952</v>
      </c>
    </row>
    <row r="291" spans="9:10" x14ac:dyDescent="0.25">
      <c r="I291" s="14">
        <v>270</v>
      </c>
      <c r="J291" s="14">
        <v>442850</v>
      </c>
    </row>
    <row r="292" spans="9:10" x14ac:dyDescent="0.25">
      <c r="I292" s="14">
        <v>271</v>
      </c>
      <c r="J292" s="14">
        <v>443742</v>
      </c>
    </row>
    <row r="293" spans="9:10" x14ac:dyDescent="0.25">
      <c r="I293" s="14">
        <v>272</v>
      </c>
      <c r="J293" s="14">
        <v>444628</v>
      </c>
    </row>
    <row r="294" spans="9:10" x14ac:dyDescent="0.25">
      <c r="I294" s="14">
        <v>273</v>
      </c>
      <c r="J294" s="14">
        <v>445508</v>
      </c>
    </row>
    <row r="295" spans="9:10" x14ac:dyDescent="0.25">
      <c r="I295" s="14">
        <v>274</v>
      </c>
      <c r="J295" s="14">
        <v>446382</v>
      </c>
    </row>
    <row r="296" spans="9:10" x14ac:dyDescent="0.25">
      <c r="I296" s="14">
        <v>275</v>
      </c>
      <c r="J296" s="14">
        <v>447250</v>
      </c>
    </row>
    <row r="297" spans="9:10" x14ac:dyDescent="0.25">
      <c r="I297" s="14">
        <v>276</v>
      </c>
      <c r="J297" s="14">
        <v>448112</v>
      </c>
    </row>
    <row r="298" spans="9:10" x14ac:dyDescent="0.25">
      <c r="I298" s="14">
        <v>277</v>
      </c>
      <c r="J298" s="14">
        <v>448968</v>
      </c>
    </row>
    <row r="299" spans="9:10" x14ac:dyDescent="0.25">
      <c r="I299" s="14">
        <v>278</v>
      </c>
      <c r="J299" s="14">
        <v>449818</v>
      </c>
    </row>
    <row r="300" spans="9:10" x14ac:dyDescent="0.25">
      <c r="I300" s="14">
        <v>279</v>
      </c>
      <c r="J300" s="14">
        <v>450662</v>
      </c>
    </row>
    <row r="301" spans="9:10" x14ac:dyDescent="0.25">
      <c r="I301" s="14">
        <v>280</v>
      </c>
      <c r="J301" s="14">
        <v>451500</v>
      </c>
    </row>
    <row r="302" spans="9:10" x14ac:dyDescent="0.25">
      <c r="I302" s="14">
        <v>281</v>
      </c>
      <c r="J302" s="14">
        <v>452332</v>
      </c>
    </row>
    <row r="303" spans="9:10" x14ac:dyDescent="0.25">
      <c r="I303" s="14">
        <v>282</v>
      </c>
      <c r="J303" s="14">
        <v>453158</v>
      </c>
    </row>
    <row r="304" spans="9:10" x14ac:dyDescent="0.25">
      <c r="I304" s="14">
        <v>283</v>
      </c>
      <c r="J304" s="14">
        <v>453978</v>
      </c>
    </row>
    <row r="305" spans="9:10" x14ac:dyDescent="0.25">
      <c r="I305" s="14">
        <v>284</v>
      </c>
      <c r="J305" s="14">
        <v>454792</v>
      </c>
    </row>
    <row r="306" spans="9:10" x14ac:dyDescent="0.25">
      <c r="I306" s="14">
        <v>285</v>
      </c>
      <c r="J306" s="14">
        <v>455600</v>
      </c>
    </row>
    <row r="307" spans="9:10" x14ac:dyDescent="0.25">
      <c r="I307" s="14">
        <v>286</v>
      </c>
      <c r="J307" s="14">
        <v>456402</v>
      </c>
    </row>
    <row r="308" spans="9:10" x14ac:dyDescent="0.25">
      <c r="I308" s="14">
        <v>287</v>
      </c>
      <c r="J308" s="14">
        <v>457198</v>
      </c>
    </row>
    <row r="309" spans="9:10" x14ac:dyDescent="0.25">
      <c r="I309" s="14">
        <v>288</v>
      </c>
      <c r="J309" s="14">
        <v>457988</v>
      </c>
    </row>
    <row r="310" spans="9:10" x14ac:dyDescent="0.25">
      <c r="I310" s="14">
        <v>289</v>
      </c>
      <c r="J310" s="14">
        <v>458772</v>
      </c>
    </row>
    <row r="311" spans="9:10" x14ac:dyDescent="0.25">
      <c r="I311" s="14">
        <v>290</v>
      </c>
      <c r="J311" s="14">
        <v>459550</v>
      </c>
    </row>
    <row r="312" spans="9:10" x14ac:dyDescent="0.25">
      <c r="I312" s="14">
        <v>291</v>
      </c>
      <c r="J312" s="14">
        <v>460322</v>
      </c>
    </row>
    <row r="313" spans="9:10" x14ac:dyDescent="0.25">
      <c r="I313" s="14">
        <v>292</v>
      </c>
      <c r="J313" s="14">
        <v>461088</v>
      </c>
    </row>
    <row r="314" spans="9:10" x14ac:dyDescent="0.25">
      <c r="I314" s="14">
        <v>293</v>
      </c>
      <c r="J314" s="14">
        <v>461848</v>
      </c>
    </row>
    <row r="315" spans="9:10" x14ac:dyDescent="0.25">
      <c r="I315" s="14">
        <v>294</v>
      </c>
      <c r="J315" s="14">
        <v>462602</v>
      </c>
    </row>
    <row r="316" spans="9:10" x14ac:dyDescent="0.25">
      <c r="I316" s="14">
        <v>295</v>
      </c>
      <c r="J316" s="14">
        <v>463350</v>
      </c>
    </row>
    <row r="317" spans="9:10" x14ac:dyDescent="0.25">
      <c r="I317" s="14">
        <v>296</v>
      </c>
      <c r="J317" s="14">
        <v>464092</v>
      </c>
    </row>
    <row r="318" spans="9:10" x14ac:dyDescent="0.25">
      <c r="I318" s="14">
        <v>297</v>
      </c>
      <c r="J318" s="14">
        <v>464828</v>
      </c>
    </row>
    <row r="319" spans="9:10" x14ac:dyDescent="0.25">
      <c r="I319" s="14">
        <v>298</v>
      </c>
      <c r="J319" s="14">
        <v>465558</v>
      </c>
    </row>
    <row r="320" spans="9:10" x14ac:dyDescent="0.25">
      <c r="I320" s="14">
        <v>299</v>
      </c>
      <c r="J320" s="14">
        <v>466282</v>
      </c>
    </row>
    <row r="321" spans="9:10" x14ac:dyDescent="0.25">
      <c r="I321" s="14">
        <v>300</v>
      </c>
      <c r="J321" s="14">
        <v>467000</v>
      </c>
    </row>
    <row r="322" spans="9:10" x14ac:dyDescent="0.25">
      <c r="I322" s="14">
        <v>301</v>
      </c>
      <c r="J322" s="14">
        <v>467712</v>
      </c>
    </row>
    <row r="323" spans="9:10" x14ac:dyDescent="0.25">
      <c r="I323" s="14">
        <v>302</v>
      </c>
      <c r="J323" s="14">
        <v>468418</v>
      </c>
    </row>
    <row r="324" spans="9:10" x14ac:dyDescent="0.25">
      <c r="I324" s="14">
        <v>303</v>
      </c>
      <c r="J324" s="14">
        <v>469118</v>
      </c>
    </row>
    <row r="325" spans="9:10" x14ac:dyDescent="0.25">
      <c r="I325" s="14">
        <v>304</v>
      </c>
      <c r="J325" s="14">
        <v>469812</v>
      </c>
    </row>
    <row r="326" spans="9:10" x14ac:dyDescent="0.25">
      <c r="I326" s="14">
        <v>305</v>
      </c>
      <c r="J326" s="14">
        <v>470500</v>
      </c>
    </row>
    <row r="327" spans="9:10" x14ac:dyDescent="0.25">
      <c r="I327" s="14">
        <v>306</v>
      </c>
      <c r="J327" s="14">
        <v>471182</v>
      </c>
    </row>
    <row r="328" spans="9:10" x14ac:dyDescent="0.25">
      <c r="I328" s="14">
        <v>307</v>
      </c>
      <c r="J328" s="14">
        <v>471858</v>
      </c>
    </row>
    <row r="329" spans="9:10" x14ac:dyDescent="0.25">
      <c r="I329" s="14">
        <v>308</v>
      </c>
      <c r="J329" s="14">
        <v>472528</v>
      </c>
    </row>
    <row r="330" spans="9:10" x14ac:dyDescent="0.25">
      <c r="I330" s="14">
        <v>309</v>
      </c>
      <c r="J330" s="14">
        <v>473192</v>
      </c>
    </row>
    <row r="331" spans="9:10" x14ac:dyDescent="0.25">
      <c r="I331" s="14">
        <v>310</v>
      </c>
      <c r="J331" s="14">
        <v>473850</v>
      </c>
    </row>
    <row r="332" spans="9:10" x14ac:dyDescent="0.25">
      <c r="I332" s="14">
        <v>311</v>
      </c>
      <c r="J332" s="14">
        <v>474502</v>
      </c>
    </row>
    <row r="333" spans="9:10" x14ac:dyDescent="0.25">
      <c r="I333" s="14">
        <v>312</v>
      </c>
      <c r="J333" s="14">
        <v>475148</v>
      </c>
    </row>
    <row r="334" spans="9:10" x14ac:dyDescent="0.25">
      <c r="I334" s="14">
        <v>313</v>
      </c>
      <c r="J334" s="14">
        <v>475788</v>
      </c>
    </row>
    <row r="335" spans="9:10" x14ac:dyDescent="0.25">
      <c r="I335" s="14">
        <v>314</v>
      </c>
      <c r="J335" s="14">
        <v>476422</v>
      </c>
    </row>
    <row r="336" spans="9:10" x14ac:dyDescent="0.25">
      <c r="I336" s="14">
        <v>315</v>
      </c>
      <c r="J336" s="14">
        <v>477050</v>
      </c>
    </row>
    <row r="337" spans="9:10" x14ac:dyDescent="0.25">
      <c r="I337" s="14">
        <v>316</v>
      </c>
      <c r="J337" s="14">
        <v>477672</v>
      </c>
    </row>
    <row r="338" spans="9:10" x14ac:dyDescent="0.25">
      <c r="I338" s="14">
        <v>317</v>
      </c>
      <c r="J338" s="14">
        <v>478288</v>
      </c>
    </row>
    <row r="339" spans="9:10" x14ac:dyDescent="0.25">
      <c r="I339" s="14">
        <v>318</v>
      </c>
      <c r="J339" s="14">
        <v>478898</v>
      </c>
    </row>
    <row r="340" spans="9:10" x14ac:dyDescent="0.25">
      <c r="I340" s="14">
        <v>319</v>
      </c>
      <c r="J340" s="14">
        <v>479502</v>
      </c>
    </row>
    <row r="341" spans="9:10" x14ac:dyDescent="0.25">
      <c r="I341" s="14">
        <v>320</v>
      </c>
      <c r="J341" s="14">
        <v>480100</v>
      </c>
    </row>
    <row r="342" spans="9:10" x14ac:dyDescent="0.25">
      <c r="I342" s="14">
        <v>321</v>
      </c>
      <c r="J342" s="14">
        <v>480692</v>
      </c>
    </row>
    <row r="343" spans="9:10" x14ac:dyDescent="0.25">
      <c r="I343" s="14">
        <v>322</v>
      </c>
      <c r="J343" s="14">
        <v>481278</v>
      </c>
    </row>
    <row r="344" spans="9:10" x14ac:dyDescent="0.25">
      <c r="I344" s="14">
        <v>323</v>
      </c>
      <c r="J344" s="14">
        <v>481858</v>
      </c>
    </row>
    <row r="345" spans="9:10" x14ac:dyDescent="0.25">
      <c r="I345" s="14">
        <v>324</v>
      </c>
      <c r="J345" s="14">
        <v>482432</v>
      </c>
    </row>
    <row r="346" spans="9:10" x14ac:dyDescent="0.25">
      <c r="I346" s="14">
        <v>325</v>
      </c>
      <c r="J346" s="14">
        <v>483000</v>
      </c>
    </row>
    <row r="347" spans="9:10" x14ac:dyDescent="0.25">
      <c r="I347" s="14">
        <v>326</v>
      </c>
      <c r="J347" s="14">
        <v>483562</v>
      </c>
    </row>
    <row r="348" spans="9:10" x14ac:dyDescent="0.25">
      <c r="I348" s="14">
        <v>327</v>
      </c>
      <c r="J348" s="14">
        <v>484118</v>
      </c>
    </row>
    <row r="349" spans="9:10" x14ac:dyDescent="0.25">
      <c r="I349" s="14">
        <v>328</v>
      </c>
      <c r="J349" s="14">
        <v>484668</v>
      </c>
    </row>
    <row r="350" spans="9:10" x14ac:dyDescent="0.25">
      <c r="I350" s="14">
        <v>329</v>
      </c>
      <c r="J350" s="14">
        <v>485212</v>
      </c>
    </row>
    <row r="351" spans="9:10" x14ac:dyDescent="0.25">
      <c r="I351" s="14">
        <v>330</v>
      </c>
      <c r="J351" s="14">
        <v>485750</v>
      </c>
    </row>
    <row r="352" spans="9:10" x14ac:dyDescent="0.25">
      <c r="I352" s="14">
        <v>331</v>
      </c>
      <c r="J352" s="14">
        <v>486282</v>
      </c>
    </row>
    <row r="353" spans="9:10" x14ac:dyDescent="0.25">
      <c r="I353" s="14">
        <v>332</v>
      </c>
      <c r="J353" s="14">
        <v>486808</v>
      </c>
    </row>
    <row r="354" spans="9:10" x14ac:dyDescent="0.25">
      <c r="I354" s="14">
        <v>333</v>
      </c>
      <c r="J354" s="14">
        <v>487328</v>
      </c>
    </row>
    <row r="355" spans="9:10" x14ac:dyDescent="0.25">
      <c r="I355" s="14">
        <v>334</v>
      </c>
      <c r="J355" s="14">
        <v>487842</v>
      </c>
    </row>
    <row r="356" spans="9:10" x14ac:dyDescent="0.25">
      <c r="I356" s="14">
        <v>335</v>
      </c>
      <c r="J356" s="14">
        <v>488350</v>
      </c>
    </row>
    <row r="357" spans="9:10" x14ac:dyDescent="0.25">
      <c r="I357" s="14">
        <v>336</v>
      </c>
      <c r="J357" s="14">
        <v>488852</v>
      </c>
    </row>
    <row r="358" spans="9:10" x14ac:dyDescent="0.25">
      <c r="I358" s="14">
        <v>337</v>
      </c>
      <c r="J358" s="14">
        <v>489348</v>
      </c>
    </row>
    <row r="359" spans="9:10" x14ac:dyDescent="0.25">
      <c r="I359" s="14">
        <v>338</v>
      </c>
      <c r="J359" s="14">
        <v>489838</v>
      </c>
    </row>
    <row r="360" spans="9:10" x14ac:dyDescent="0.25">
      <c r="I360" s="14">
        <v>339</v>
      </c>
      <c r="J360" s="14">
        <v>490322</v>
      </c>
    </row>
    <row r="361" spans="9:10" x14ac:dyDescent="0.25">
      <c r="I361" s="14">
        <v>340</v>
      </c>
      <c r="J361" s="14">
        <v>490800</v>
      </c>
    </row>
    <row r="362" spans="9:10" x14ac:dyDescent="0.25">
      <c r="I362" s="14">
        <v>341</v>
      </c>
      <c r="J362" s="14">
        <v>491272</v>
      </c>
    </row>
    <row r="363" spans="9:10" x14ac:dyDescent="0.25">
      <c r="I363" s="14">
        <v>342</v>
      </c>
      <c r="J363" s="14">
        <v>491738</v>
      </c>
    </row>
    <row r="364" spans="9:10" x14ac:dyDescent="0.25">
      <c r="I364" s="14">
        <v>343</v>
      </c>
      <c r="J364" s="14">
        <v>492198</v>
      </c>
    </row>
    <row r="365" spans="9:10" x14ac:dyDescent="0.25">
      <c r="I365" s="14">
        <v>344</v>
      </c>
      <c r="J365" s="14">
        <v>492652</v>
      </c>
    </row>
    <row r="366" spans="9:10" x14ac:dyDescent="0.25">
      <c r="I366" s="14">
        <v>345</v>
      </c>
      <c r="J366" s="14">
        <v>493100</v>
      </c>
    </row>
    <row r="367" spans="9:10" x14ac:dyDescent="0.25">
      <c r="I367" s="14">
        <v>346</v>
      </c>
      <c r="J367" s="14">
        <v>493542</v>
      </c>
    </row>
    <row r="368" spans="9:10" x14ac:dyDescent="0.25">
      <c r="I368" s="14">
        <v>347</v>
      </c>
      <c r="J368" s="14">
        <v>493978</v>
      </c>
    </row>
    <row r="369" spans="9:10" x14ac:dyDescent="0.25">
      <c r="I369" s="14">
        <v>348</v>
      </c>
      <c r="J369" s="14">
        <v>494408</v>
      </c>
    </row>
    <row r="370" spans="9:10" x14ac:dyDescent="0.25">
      <c r="I370" s="14">
        <v>349</v>
      </c>
      <c r="J370" s="14">
        <v>494832</v>
      </c>
    </row>
    <row r="371" spans="9:10" x14ac:dyDescent="0.25">
      <c r="I371" s="14">
        <v>350</v>
      </c>
      <c r="J371" s="14">
        <v>495250</v>
      </c>
    </row>
    <row r="372" spans="9:10" x14ac:dyDescent="0.25">
      <c r="I372" s="14">
        <v>351</v>
      </c>
      <c r="J372" s="14">
        <v>495662</v>
      </c>
    </row>
    <row r="373" spans="9:10" x14ac:dyDescent="0.25">
      <c r="I373" s="14">
        <v>352</v>
      </c>
      <c r="J373" s="14">
        <v>496068</v>
      </c>
    </row>
    <row r="374" spans="9:10" x14ac:dyDescent="0.25">
      <c r="I374" s="14">
        <v>353</v>
      </c>
      <c r="J374" s="14">
        <v>496468</v>
      </c>
    </row>
    <row r="375" spans="9:10" x14ac:dyDescent="0.25">
      <c r="I375" s="14">
        <v>354</v>
      </c>
      <c r="J375" s="14">
        <v>496862</v>
      </c>
    </row>
    <row r="376" spans="9:10" x14ac:dyDescent="0.25">
      <c r="I376" s="14">
        <v>355</v>
      </c>
      <c r="J376" s="14">
        <v>497250</v>
      </c>
    </row>
    <row r="377" spans="9:10" x14ac:dyDescent="0.25">
      <c r="I377" s="14">
        <v>356</v>
      </c>
      <c r="J377" s="14">
        <v>497632</v>
      </c>
    </row>
    <row r="378" spans="9:10" x14ac:dyDescent="0.25">
      <c r="I378" s="14">
        <v>357</v>
      </c>
      <c r="J378" s="14">
        <v>498008</v>
      </c>
    </row>
    <row r="379" spans="9:10" x14ac:dyDescent="0.25">
      <c r="I379" s="14">
        <v>358</v>
      </c>
      <c r="J379" s="14">
        <v>498378</v>
      </c>
    </row>
    <row r="380" spans="9:10" x14ac:dyDescent="0.25">
      <c r="I380" s="14">
        <v>359</v>
      </c>
      <c r="J380" s="14">
        <v>498742</v>
      </c>
    </row>
    <row r="381" spans="9:10" x14ac:dyDescent="0.25">
      <c r="I381" s="14">
        <v>360</v>
      </c>
      <c r="J381" s="14">
        <v>499100</v>
      </c>
    </row>
    <row r="382" spans="9:10" x14ac:dyDescent="0.25">
      <c r="I382" s="14">
        <v>361</v>
      </c>
      <c r="J382" s="14">
        <v>499452</v>
      </c>
    </row>
    <row r="383" spans="9:10" x14ac:dyDescent="0.25">
      <c r="I383" s="14">
        <v>362</v>
      </c>
      <c r="J383" s="14">
        <v>499798</v>
      </c>
    </row>
    <row r="384" spans="9:10" x14ac:dyDescent="0.25">
      <c r="I384" s="14">
        <v>363</v>
      </c>
      <c r="J384" s="14">
        <v>500138</v>
      </c>
    </row>
    <row r="385" spans="9:10" x14ac:dyDescent="0.25">
      <c r="I385" s="14">
        <v>364</v>
      </c>
      <c r="J385" s="14">
        <v>500472</v>
      </c>
    </row>
    <row r="386" spans="9:10" x14ac:dyDescent="0.25">
      <c r="I386" s="14">
        <v>365</v>
      </c>
      <c r="J386" s="14">
        <v>500800</v>
      </c>
    </row>
    <row r="387" spans="9:10" x14ac:dyDescent="0.25">
      <c r="I387" s="14">
        <v>366</v>
      </c>
      <c r="J387" s="14">
        <v>501122</v>
      </c>
    </row>
    <row r="388" spans="9:10" x14ac:dyDescent="0.25">
      <c r="I388" s="14">
        <v>367</v>
      </c>
      <c r="J388" s="14">
        <v>501438</v>
      </c>
    </row>
    <row r="389" spans="9:10" x14ac:dyDescent="0.25">
      <c r="I389" s="14">
        <v>368</v>
      </c>
      <c r="J389" s="14">
        <v>501748</v>
      </c>
    </row>
    <row r="390" spans="9:10" x14ac:dyDescent="0.25">
      <c r="I390" s="14">
        <v>369</v>
      </c>
      <c r="J390" s="14">
        <v>502052</v>
      </c>
    </row>
    <row r="391" spans="9:10" x14ac:dyDescent="0.25">
      <c r="I391" s="14">
        <v>370</v>
      </c>
      <c r="J391" s="14">
        <v>502350</v>
      </c>
    </row>
    <row r="392" spans="9:10" x14ac:dyDescent="0.25">
      <c r="I392" s="14">
        <v>371</v>
      </c>
      <c r="J392" s="14">
        <v>502642</v>
      </c>
    </row>
    <row r="393" spans="9:10" x14ac:dyDescent="0.25">
      <c r="I393" s="14">
        <v>372</v>
      </c>
      <c r="J393" s="14">
        <v>502928</v>
      </c>
    </row>
    <row r="394" spans="9:10" x14ac:dyDescent="0.25">
      <c r="I394" s="14">
        <v>373</v>
      </c>
      <c r="J394" s="14">
        <v>503208</v>
      </c>
    </row>
    <row r="395" spans="9:10" x14ac:dyDescent="0.25">
      <c r="I395" s="14">
        <v>374</v>
      </c>
      <c r="J395" s="14">
        <v>503482</v>
      </c>
    </row>
    <row r="396" spans="9:10" x14ac:dyDescent="0.25">
      <c r="I396" s="14">
        <v>375</v>
      </c>
      <c r="J396" s="14">
        <v>503750</v>
      </c>
    </row>
    <row r="397" spans="9:10" x14ac:dyDescent="0.25">
      <c r="I397" s="14">
        <v>376</v>
      </c>
      <c r="J397" s="14">
        <v>504012</v>
      </c>
    </row>
    <row r="398" spans="9:10" x14ac:dyDescent="0.25">
      <c r="I398" s="14">
        <v>377</v>
      </c>
      <c r="J398" s="14">
        <v>504268</v>
      </c>
    </row>
    <row r="399" spans="9:10" x14ac:dyDescent="0.25">
      <c r="I399" s="14">
        <v>378</v>
      </c>
      <c r="J399" s="14">
        <v>504518</v>
      </c>
    </row>
    <row r="400" spans="9:10" x14ac:dyDescent="0.25">
      <c r="I400" s="14">
        <v>379</v>
      </c>
      <c r="J400" s="14">
        <v>504762</v>
      </c>
    </row>
    <row r="401" spans="9:10" x14ac:dyDescent="0.25">
      <c r="I401" s="14">
        <v>380</v>
      </c>
      <c r="J401" s="14">
        <v>505000</v>
      </c>
    </row>
    <row r="402" spans="9:10" x14ac:dyDescent="0.25">
      <c r="I402" s="14">
        <v>381</v>
      </c>
      <c r="J402" s="14">
        <v>505232</v>
      </c>
    </row>
    <row r="403" spans="9:10" x14ac:dyDescent="0.25">
      <c r="I403" s="14">
        <v>382</v>
      </c>
      <c r="J403" s="14">
        <v>505458</v>
      </c>
    </row>
    <row r="404" spans="9:10" x14ac:dyDescent="0.25">
      <c r="I404" s="14">
        <v>383</v>
      </c>
      <c r="J404" s="14">
        <v>505678</v>
      </c>
    </row>
    <row r="405" spans="9:10" x14ac:dyDescent="0.25">
      <c r="I405" s="14">
        <v>384</v>
      </c>
      <c r="J405" s="14">
        <v>505892</v>
      </c>
    </row>
    <row r="406" spans="9:10" x14ac:dyDescent="0.25">
      <c r="I406" s="14">
        <v>385</v>
      </c>
      <c r="J406" s="14">
        <v>506100</v>
      </c>
    </row>
    <row r="407" spans="9:10" x14ac:dyDescent="0.25">
      <c r="I407" s="14">
        <v>386</v>
      </c>
      <c r="J407" s="14">
        <v>506302</v>
      </c>
    </row>
    <row r="408" spans="9:10" x14ac:dyDescent="0.25">
      <c r="I408" s="14">
        <v>387</v>
      </c>
      <c r="J408" s="14">
        <v>506498</v>
      </c>
    </row>
    <row r="409" spans="9:10" x14ac:dyDescent="0.25">
      <c r="I409" s="14">
        <v>388</v>
      </c>
      <c r="J409" s="14">
        <v>506688</v>
      </c>
    </row>
    <row r="410" spans="9:10" x14ac:dyDescent="0.25">
      <c r="I410" s="14">
        <v>389</v>
      </c>
      <c r="J410" s="14">
        <v>506872</v>
      </c>
    </row>
    <row r="411" spans="9:10" x14ac:dyDescent="0.25">
      <c r="I411" s="14">
        <v>390</v>
      </c>
      <c r="J411" s="14">
        <v>507050</v>
      </c>
    </row>
    <row r="412" spans="9:10" x14ac:dyDescent="0.25">
      <c r="I412" s="14">
        <v>391</v>
      </c>
      <c r="J412" s="14">
        <v>507222</v>
      </c>
    </row>
    <row r="413" spans="9:10" x14ac:dyDescent="0.25">
      <c r="I413" s="14">
        <v>392</v>
      </c>
      <c r="J413" s="14">
        <v>507388</v>
      </c>
    </row>
    <row r="414" spans="9:10" x14ac:dyDescent="0.25">
      <c r="I414" s="14">
        <v>393</v>
      </c>
      <c r="J414" s="14">
        <v>507548</v>
      </c>
    </row>
    <row r="415" spans="9:10" x14ac:dyDescent="0.25">
      <c r="I415" s="14">
        <v>394</v>
      </c>
      <c r="J415" s="14">
        <v>507702</v>
      </c>
    </row>
    <row r="416" spans="9:10" x14ac:dyDescent="0.25">
      <c r="I416" s="14">
        <v>395</v>
      </c>
      <c r="J416" s="14">
        <v>507850</v>
      </c>
    </row>
    <row r="417" spans="9:10" x14ac:dyDescent="0.25">
      <c r="I417" s="14">
        <v>396</v>
      </c>
      <c r="J417" s="14">
        <v>507992</v>
      </c>
    </row>
    <row r="418" spans="9:10" x14ac:dyDescent="0.25">
      <c r="I418" s="14">
        <v>397</v>
      </c>
      <c r="J418" s="14">
        <v>508128</v>
      </c>
    </row>
    <row r="419" spans="9:10" x14ac:dyDescent="0.25">
      <c r="I419" s="14">
        <v>398</v>
      </c>
      <c r="J419" s="14">
        <v>508258</v>
      </c>
    </row>
    <row r="420" spans="9:10" x14ac:dyDescent="0.25">
      <c r="I420" s="14">
        <v>399</v>
      </c>
      <c r="J420" s="14">
        <v>508382</v>
      </c>
    </row>
    <row r="421" spans="9:10" x14ac:dyDescent="0.25">
      <c r="I421" s="14">
        <v>400</v>
      </c>
      <c r="J421" s="14">
        <v>508500</v>
      </c>
    </row>
    <row r="422" spans="9:10" x14ac:dyDescent="0.25">
      <c r="I422" s="14">
        <v>401</v>
      </c>
      <c r="J422" s="14">
        <v>508612</v>
      </c>
    </row>
    <row r="423" spans="9:10" x14ac:dyDescent="0.25">
      <c r="I423" s="14">
        <v>402</v>
      </c>
      <c r="J423" s="14">
        <v>508718</v>
      </c>
    </row>
    <row r="424" spans="9:10" x14ac:dyDescent="0.25">
      <c r="I424" s="14">
        <v>403</v>
      </c>
      <c r="J424" s="14">
        <v>508818</v>
      </c>
    </row>
    <row r="425" spans="9:10" x14ac:dyDescent="0.25">
      <c r="I425" s="14">
        <v>404</v>
      </c>
      <c r="J425" s="14">
        <v>508912</v>
      </c>
    </row>
    <row r="426" spans="9:10" x14ac:dyDescent="0.25">
      <c r="I426" s="14">
        <v>405</v>
      </c>
      <c r="J426" s="14">
        <v>509000</v>
      </c>
    </row>
    <row r="427" spans="9:10" x14ac:dyDescent="0.25">
      <c r="I427" s="14">
        <v>406</v>
      </c>
      <c r="J427" s="14">
        <v>509082</v>
      </c>
    </row>
    <row r="428" spans="9:10" x14ac:dyDescent="0.25">
      <c r="I428" s="14">
        <v>407</v>
      </c>
      <c r="J428" s="14">
        <v>509158</v>
      </c>
    </row>
    <row r="429" spans="9:10" x14ac:dyDescent="0.25">
      <c r="I429" s="14">
        <v>408</v>
      </c>
      <c r="J429" s="14">
        <v>509228</v>
      </c>
    </row>
    <row r="430" spans="9:10" x14ac:dyDescent="0.25">
      <c r="I430" s="14">
        <v>409</v>
      </c>
      <c r="J430" s="14">
        <v>509292</v>
      </c>
    </row>
    <row r="431" spans="9:10" x14ac:dyDescent="0.25">
      <c r="I431" s="14">
        <v>410</v>
      </c>
      <c r="J431" s="14">
        <v>509350</v>
      </c>
    </row>
    <row r="432" spans="9:10" x14ac:dyDescent="0.25">
      <c r="I432" s="14">
        <v>411</v>
      </c>
      <c r="J432" s="14">
        <v>509402</v>
      </c>
    </row>
    <row r="433" spans="9:10" x14ac:dyDescent="0.25">
      <c r="I433" s="14">
        <v>412</v>
      </c>
      <c r="J433" s="14">
        <v>509448</v>
      </c>
    </row>
    <row r="434" spans="9:10" x14ac:dyDescent="0.25">
      <c r="I434" s="14">
        <v>413</v>
      </c>
      <c r="J434" s="14">
        <v>509488</v>
      </c>
    </row>
    <row r="435" spans="9:10" x14ac:dyDescent="0.25">
      <c r="I435" s="14">
        <v>414</v>
      </c>
      <c r="J435" s="14">
        <v>509522</v>
      </c>
    </row>
    <row r="436" spans="9:10" x14ac:dyDescent="0.25">
      <c r="I436" s="14">
        <v>415</v>
      </c>
      <c r="J436" s="14">
        <v>509550</v>
      </c>
    </row>
    <row r="437" spans="9:10" x14ac:dyDescent="0.25">
      <c r="I437" s="14">
        <v>416</v>
      </c>
      <c r="J437" s="14">
        <v>509572</v>
      </c>
    </row>
    <row r="438" spans="9:10" x14ac:dyDescent="0.25">
      <c r="I438" s="14">
        <v>417</v>
      </c>
      <c r="J438" s="14">
        <v>509588</v>
      </c>
    </row>
    <row r="439" spans="9:10" x14ac:dyDescent="0.25">
      <c r="I439" s="14">
        <v>418</v>
      </c>
      <c r="J439" s="14">
        <v>509598</v>
      </c>
    </row>
    <row r="440" spans="9:10" x14ac:dyDescent="0.25">
      <c r="I440" s="14">
        <v>419</v>
      </c>
      <c r="J440" s="14">
        <v>509602</v>
      </c>
    </row>
    <row r="441" spans="9:10" x14ac:dyDescent="0.25">
      <c r="I441" s="14">
        <v>420</v>
      </c>
      <c r="J441" s="14">
        <v>509600</v>
      </c>
    </row>
    <row r="442" spans="9:10" x14ac:dyDescent="0.25">
      <c r="I442" s="14">
        <v>421</v>
      </c>
      <c r="J442" s="14">
        <v>509592</v>
      </c>
    </row>
    <row r="443" spans="9:10" x14ac:dyDescent="0.25">
      <c r="I443" s="14">
        <v>422</v>
      </c>
      <c r="J443" s="14">
        <v>509578</v>
      </c>
    </row>
    <row r="444" spans="9:10" x14ac:dyDescent="0.25">
      <c r="I444" s="14">
        <v>423</v>
      </c>
      <c r="J444" s="14">
        <v>509558</v>
      </c>
    </row>
    <row r="445" spans="9:10" x14ac:dyDescent="0.25">
      <c r="I445" s="14">
        <v>424</v>
      </c>
      <c r="J445" s="14">
        <v>509532</v>
      </c>
    </row>
    <row r="446" spans="9:10" x14ac:dyDescent="0.25">
      <c r="I446" s="14">
        <v>425</v>
      </c>
      <c r="J446" s="14">
        <v>509500</v>
      </c>
    </row>
    <row r="447" spans="9:10" x14ac:dyDescent="0.25">
      <c r="I447" s="14">
        <v>426</v>
      </c>
      <c r="J447" s="14">
        <v>509462</v>
      </c>
    </row>
    <row r="448" spans="9:10" x14ac:dyDescent="0.25">
      <c r="I448" s="14">
        <v>427</v>
      </c>
      <c r="J448" s="14">
        <v>509418</v>
      </c>
    </row>
    <row r="449" spans="9:10" x14ac:dyDescent="0.25">
      <c r="I449" s="14">
        <v>428</v>
      </c>
      <c r="J449" s="14">
        <v>509368</v>
      </c>
    </row>
    <row r="450" spans="9:10" x14ac:dyDescent="0.25">
      <c r="I450" s="14">
        <v>429</v>
      </c>
      <c r="J450" s="14">
        <v>509312</v>
      </c>
    </row>
    <row r="451" spans="9:10" x14ac:dyDescent="0.25">
      <c r="I451" s="14">
        <v>430</v>
      </c>
      <c r="J451" s="14">
        <v>509250</v>
      </c>
    </row>
    <row r="452" spans="9:10" x14ac:dyDescent="0.25">
      <c r="I452" s="14">
        <v>431</v>
      </c>
      <c r="J452" s="14">
        <v>509182</v>
      </c>
    </row>
    <row r="453" spans="9:10" x14ac:dyDescent="0.25">
      <c r="I453" s="14">
        <v>432</v>
      </c>
      <c r="J453" s="14">
        <v>509108</v>
      </c>
    </row>
    <row r="454" spans="9:10" x14ac:dyDescent="0.25">
      <c r="I454" s="14">
        <v>433</v>
      </c>
      <c r="J454" s="14">
        <v>509028</v>
      </c>
    </row>
    <row r="455" spans="9:10" x14ac:dyDescent="0.25">
      <c r="I455" s="14">
        <v>434</v>
      </c>
      <c r="J455" s="14">
        <v>508942</v>
      </c>
    </row>
    <row r="456" spans="9:10" x14ac:dyDescent="0.25">
      <c r="I456" s="14">
        <v>435</v>
      </c>
      <c r="J456" s="14">
        <v>508850</v>
      </c>
    </row>
    <row r="457" spans="9:10" x14ac:dyDescent="0.25">
      <c r="I457" s="14">
        <v>436</v>
      </c>
      <c r="J457" s="14">
        <v>508752</v>
      </c>
    </row>
    <row r="458" spans="9:10" x14ac:dyDescent="0.25">
      <c r="I458" s="14">
        <v>437</v>
      </c>
      <c r="J458" s="14">
        <v>508648</v>
      </c>
    </row>
    <row r="459" spans="9:10" x14ac:dyDescent="0.25">
      <c r="I459" s="14">
        <v>438</v>
      </c>
      <c r="J459" s="14">
        <v>508538</v>
      </c>
    </row>
    <row r="460" spans="9:10" x14ac:dyDescent="0.25">
      <c r="I460" s="14">
        <v>439</v>
      </c>
      <c r="J460" s="14">
        <v>508422</v>
      </c>
    </row>
    <row r="461" spans="9:10" x14ac:dyDescent="0.25">
      <c r="I461" s="14">
        <v>440</v>
      </c>
      <c r="J461" s="14">
        <v>508300</v>
      </c>
    </row>
    <row r="462" spans="9:10" x14ac:dyDescent="0.25">
      <c r="I462" s="14">
        <v>441</v>
      </c>
      <c r="J462" s="14">
        <v>508172</v>
      </c>
    </row>
    <row r="463" spans="9:10" x14ac:dyDescent="0.25">
      <c r="I463" s="14">
        <v>442</v>
      </c>
      <c r="J463" s="14">
        <v>508038</v>
      </c>
    </row>
    <row r="464" spans="9:10" x14ac:dyDescent="0.25">
      <c r="I464" s="14">
        <v>443</v>
      </c>
      <c r="J464" s="14">
        <v>507898</v>
      </c>
    </row>
    <row r="465" spans="9:10" x14ac:dyDescent="0.25">
      <c r="I465" s="14">
        <v>444</v>
      </c>
      <c r="J465" s="14">
        <v>507752</v>
      </c>
    </row>
    <row r="466" spans="9:10" x14ac:dyDescent="0.25">
      <c r="I466" s="14">
        <v>445</v>
      </c>
      <c r="J466" s="14">
        <v>507600</v>
      </c>
    </row>
    <row r="467" spans="9:10" x14ac:dyDescent="0.25">
      <c r="I467" s="14">
        <v>446</v>
      </c>
      <c r="J467" s="14">
        <v>507442</v>
      </c>
    </row>
    <row r="468" spans="9:10" x14ac:dyDescent="0.25">
      <c r="I468" s="14">
        <v>447</v>
      </c>
      <c r="J468" s="14">
        <v>507278</v>
      </c>
    </row>
    <row r="469" spans="9:10" x14ac:dyDescent="0.25">
      <c r="I469" s="14">
        <v>448</v>
      </c>
      <c r="J469" s="14">
        <v>507108</v>
      </c>
    </row>
    <row r="470" spans="9:10" x14ac:dyDescent="0.25">
      <c r="I470" s="14">
        <v>449</v>
      </c>
      <c r="J470" s="14">
        <v>506932</v>
      </c>
    </row>
    <row r="471" spans="9:10" x14ac:dyDescent="0.25">
      <c r="I471" s="14">
        <v>450</v>
      </c>
      <c r="J471" s="14">
        <v>506750</v>
      </c>
    </row>
    <row r="472" spans="9:10" x14ac:dyDescent="0.25">
      <c r="I472" s="14">
        <v>451</v>
      </c>
      <c r="J472" s="14">
        <v>506562</v>
      </c>
    </row>
    <row r="473" spans="9:10" x14ac:dyDescent="0.25">
      <c r="I473" s="14">
        <v>452</v>
      </c>
      <c r="J473" s="14">
        <v>506368</v>
      </c>
    </row>
    <row r="474" spans="9:10" x14ac:dyDescent="0.25">
      <c r="I474" s="14">
        <v>453</v>
      </c>
      <c r="J474" s="14">
        <v>506168</v>
      </c>
    </row>
    <row r="475" spans="9:10" x14ac:dyDescent="0.25">
      <c r="I475" s="14">
        <v>454</v>
      </c>
      <c r="J475" s="14">
        <v>505962</v>
      </c>
    </row>
    <row r="476" spans="9:10" x14ac:dyDescent="0.25">
      <c r="I476" s="14">
        <v>455</v>
      </c>
      <c r="J476" s="14">
        <v>505750</v>
      </c>
    </row>
    <row r="477" spans="9:10" x14ac:dyDescent="0.25">
      <c r="I477" s="14">
        <v>456</v>
      </c>
      <c r="J477" s="14">
        <v>505532</v>
      </c>
    </row>
    <row r="478" spans="9:10" x14ac:dyDescent="0.25">
      <c r="I478" s="14">
        <v>457</v>
      </c>
      <c r="J478" s="14">
        <v>505308</v>
      </c>
    </row>
    <row r="479" spans="9:10" x14ac:dyDescent="0.25">
      <c r="I479" s="14">
        <v>458</v>
      </c>
      <c r="J479" s="14">
        <v>505078</v>
      </c>
    </row>
    <row r="480" spans="9:10" x14ac:dyDescent="0.25">
      <c r="I480" s="14">
        <v>459</v>
      </c>
      <c r="J480" s="14">
        <v>504842</v>
      </c>
    </row>
    <row r="481" spans="9:10" x14ac:dyDescent="0.25">
      <c r="I481" s="14">
        <v>460</v>
      </c>
      <c r="J481" s="14">
        <v>504600</v>
      </c>
    </row>
    <row r="482" spans="9:10" x14ac:dyDescent="0.25">
      <c r="I482" s="14">
        <v>461</v>
      </c>
      <c r="J482" s="14">
        <v>504352</v>
      </c>
    </row>
    <row r="483" spans="9:10" x14ac:dyDescent="0.25">
      <c r="I483" s="14">
        <v>462</v>
      </c>
      <c r="J483" s="14">
        <v>504098</v>
      </c>
    </row>
    <row r="484" spans="9:10" x14ac:dyDescent="0.25">
      <c r="I484" s="14">
        <v>463</v>
      </c>
      <c r="J484" s="14">
        <v>503838</v>
      </c>
    </row>
    <row r="485" spans="9:10" x14ac:dyDescent="0.25">
      <c r="I485" s="14">
        <v>464</v>
      </c>
      <c r="J485" s="14">
        <v>503572</v>
      </c>
    </row>
    <row r="486" spans="9:10" x14ac:dyDescent="0.25">
      <c r="I486" s="14">
        <v>465</v>
      </c>
      <c r="J486" s="14">
        <v>503300</v>
      </c>
    </row>
    <row r="487" spans="9:10" x14ac:dyDescent="0.25">
      <c r="I487" s="14">
        <v>466</v>
      </c>
      <c r="J487" s="14">
        <v>503022</v>
      </c>
    </row>
    <row r="488" spans="9:10" x14ac:dyDescent="0.25">
      <c r="I488" s="14">
        <v>467</v>
      </c>
      <c r="J488" s="14">
        <v>502738</v>
      </c>
    </row>
    <row r="489" spans="9:10" x14ac:dyDescent="0.25">
      <c r="I489" s="14">
        <v>468</v>
      </c>
      <c r="J489" s="14">
        <v>502448</v>
      </c>
    </row>
    <row r="490" spans="9:10" x14ac:dyDescent="0.25">
      <c r="I490" s="14">
        <v>469</v>
      </c>
      <c r="J490" s="14">
        <v>502152</v>
      </c>
    </row>
    <row r="491" spans="9:10" x14ac:dyDescent="0.25">
      <c r="I491" s="14">
        <v>470</v>
      </c>
      <c r="J491" s="14">
        <v>501850</v>
      </c>
    </row>
    <row r="492" spans="9:10" x14ac:dyDescent="0.25">
      <c r="I492" s="14">
        <v>471</v>
      </c>
      <c r="J492" s="14">
        <v>501542</v>
      </c>
    </row>
    <row r="493" spans="9:10" x14ac:dyDescent="0.25">
      <c r="I493" s="14">
        <v>472</v>
      </c>
      <c r="J493" s="14">
        <v>501228</v>
      </c>
    </row>
    <row r="494" spans="9:10" x14ac:dyDescent="0.25">
      <c r="I494" s="14">
        <v>473</v>
      </c>
      <c r="J494" s="14">
        <v>500908</v>
      </c>
    </row>
    <row r="495" spans="9:10" x14ac:dyDescent="0.25">
      <c r="I495" s="14">
        <v>474</v>
      </c>
      <c r="J495" s="14">
        <v>500582</v>
      </c>
    </row>
    <row r="496" spans="9:10" x14ac:dyDescent="0.25">
      <c r="I496" s="14">
        <v>475</v>
      </c>
      <c r="J496" s="14">
        <v>500250</v>
      </c>
    </row>
    <row r="497" spans="9:10" x14ac:dyDescent="0.25">
      <c r="I497" s="14">
        <v>476</v>
      </c>
      <c r="J497" s="14">
        <v>499912</v>
      </c>
    </row>
    <row r="498" spans="9:10" x14ac:dyDescent="0.25">
      <c r="I498" s="14">
        <v>477</v>
      </c>
      <c r="J498" s="14">
        <v>499568</v>
      </c>
    </row>
    <row r="499" spans="9:10" x14ac:dyDescent="0.25">
      <c r="I499" s="14">
        <v>478</v>
      </c>
      <c r="J499" s="14">
        <v>499218</v>
      </c>
    </row>
    <row r="500" spans="9:10" x14ac:dyDescent="0.25">
      <c r="I500" s="14">
        <v>479</v>
      </c>
      <c r="J500" s="14">
        <v>498862</v>
      </c>
    </row>
    <row r="501" spans="9:10" x14ac:dyDescent="0.25">
      <c r="I501" s="14">
        <v>480</v>
      </c>
      <c r="J501" s="14">
        <v>498500</v>
      </c>
    </row>
    <row r="502" spans="9:10" x14ac:dyDescent="0.25">
      <c r="I502" s="14">
        <v>481</v>
      </c>
      <c r="J502" s="14">
        <v>498132</v>
      </c>
    </row>
    <row r="503" spans="9:10" x14ac:dyDescent="0.25">
      <c r="I503" s="14">
        <v>482</v>
      </c>
      <c r="J503" s="14">
        <v>497758</v>
      </c>
    </row>
    <row r="504" spans="9:10" x14ac:dyDescent="0.25">
      <c r="I504" s="14">
        <v>483</v>
      </c>
      <c r="J504" s="14">
        <v>497378</v>
      </c>
    </row>
    <row r="505" spans="9:10" x14ac:dyDescent="0.25">
      <c r="I505" s="14">
        <v>484</v>
      </c>
      <c r="J505" s="14">
        <v>496992</v>
      </c>
    </row>
    <row r="506" spans="9:10" x14ac:dyDescent="0.25">
      <c r="I506" s="14">
        <v>485</v>
      </c>
      <c r="J506" s="14">
        <v>496600</v>
      </c>
    </row>
    <row r="507" spans="9:10" x14ac:dyDescent="0.25">
      <c r="I507" s="14">
        <v>486</v>
      </c>
      <c r="J507" s="14">
        <v>496202</v>
      </c>
    </row>
    <row r="508" spans="9:10" x14ac:dyDescent="0.25">
      <c r="I508" s="14">
        <v>487</v>
      </c>
      <c r="J508" s="14">
        <v>495798</v>
      </c>
    </row>
    <row r="509" spans="9:10" x14ac:dyDescent="0.25">
      <c r="I509" s="14">
        <v>488</v>
      </c>
      <c r="J509" s="14">
        <v>495388</v>
      </c>
    </row>
    <row r="510" spans="9:10" x14ac:dyDescent="0.25">
      <c r="I510" s="14">
        <v>489</v>
      </c>
      <c r="J510" s="14">
        <v>494972</v>
      </c>
    </row>
    <row r="511" spans="9:10" x14ac:dyDescent="0.25">
      <c r="I511" s="14">
        <v>490</v>
      </c>
      <c r="J511" s="14">
        <v>494550</v>
      </c>
    </row>
    <row r="512" spans="9:10" x14ac:dyDescent="0.25">
      <c r="I512" s="14">
        <v>491</v>
      </c>
      <c r="J512" s="14">
        <v>494122</v>
      </c>
    </row>
    <row r="513" spans="9:10" x14ac:dyDescent="0.25">
      <c r="I513" s="14">
        <v>492</v>
      </c>
      <c r="J513" s="14">
        <v>493688</v>
      </c>
    </row>
    <row r="514" spans="9:10" x14ac:dyDescent="0.25">
      <c r="I514" s="14">
        <v>493</v>
      </c>
      <c r="J514" s="14">
        <v>493248</v>
      </c>
    </row>
    <row r="515" spans="9:10" x14ac:dyDescent="0.25">
      <c r="I515" s="14">
        <v>494</v>
      </c>
      <c r="J515" s="14">
        <v>492802</v>
      </c>
    </row>
    <row r="516" spans="9:10" x14ac:dyDescent="0.25">
      <c r="I516" s="14">
        <v>495</v>
      </c>
      <c r="J516" s="14">
        <v>492350</v>
      </c>
    </row>
    <row r="517" spans="9:10" x14ac:dyDescent="0.25">
      <c r="I517" s="14">
        <v>496</v>
      </c>
      <c r="J517" s="14">
        <v>491892</v>
      </c>
    </row>
    <row r="518" spans="9:10" x14ac:dyDescent="0.25">
      <c r="I518" s="14">
        <v>497</v>
      </c>
      <c r="J518" s="14">
        <v>491428</v>
      </c>
    </row>
    <row r="519" spans="9:10" x14ac:dyDescent="0.25">
      <c r="I519" s="14">
        <v>498</v>
      </c>
      <c r="J519" s="14">
        <v>490958</v>
      </c>
    </row>
    <row r="520" spans="9:10" x14ac:dyDescent="0.25">
      <c r="I520" s="14">
        <v>499</v>
      </c>
      <c r="J520" s="14">
        <v>490482</v>
      </c>
    </row>
    <row r="521" spans="9:10" x14ac:dyDescent="0.25">
      <c r="I521" s="14">
        <v>500</v>
      </c>
      <c r="J521" s="14">
        <v>490000</v>
      </c>
    </row>
    <row r="522" spans="9:10" x14ac:dyDescent="0.25">
      <c r="I522" s="14">
        <v>501</v>
      </c>
      <c r="J522" s="14">
        <v>489512</v>
      </c>
    </row>
    <row r="523" spans="9:10" x14ac:dyDescent="0.25">
      <c r="I523" s="14">
        <v>502</v>
      </c>
      <c r="J523" s="14">
        <v>489018</v>
      </c>
    </row>
    <row r="524" spans="9:10" x14ac:dyDescent="0.25">
      <c r="I524" s="14">
        <v>503</v>
      </c>
      <c r="J524" s="14">
        <v>488518</v>
      </c>
    </row>
    <row r="525" spans="9:10" x14ac:dyDescent="0.25">
      <c r="I525" s="14">
        <v>504</v>
      </c>
      <c r="J525" s="14">
        <v>488012</v>
      </c>
    </row>
    <row r="526" spans="9:10" x14ac:dyDescent="0.25">
      <c r="I526" s="14">
        <v>505</v>
      </c>
      <c r="J526" s="14">
        <v>487500</v>
      </c>
    </row>
    <row r="527" spans="9:10" x14ac:dyDescent="0.25">
      <c r="I527" s="14">
        <v>506</v>
      </c>
      <c r="J527" s="14">
        <v>486982</v>
      </c>
    </row>
    <row r="528" spans="9:10" x14ac:dyDescent="0.25">
      <c r="I528" s="14">
        <v>507</v>
      </c>
      <c r="J528" s="14">
        <v>486458</v>
      </c>
    </row>
    <row r="529" spans="9:10" x14ac:dyDescent="0.25">
      <c r="I529" s="14">
        <v>508</v>
      </c>
      <c r="J529" s="14">
        <v>485928</v>
      </c>
    </row>
    <row r="530" spans="9:10" x14ac:dyDescent="0.25">
      <c r="I530" s="14">
        <v>509</v>
      </c>
      <c r="J530" s="14">
        <v>485392</v>
      </c>
    </row>
    <row r="531" spans="9:10" x14ac:dyDescent="0.25">
      <c r="I531" s="14">
        <v>510</v>
      </c>
      <c r="J531" s="14">
        <v>484850</v>
      </c>
    </row>
    <row r="532" spans="9:10" x14ac:dyDescent="0.25">
      <c r="I532" s="14">
        <v>511</v>
      </c>
      <c r="J532" s="14">
        <v>484302</v>
      </c>
    </row>
    <row r="533" spans="9:10" x14ac:dyDescent="0.25">
      <c r="I533" s="14">
        <v>512</v>
      </c>
      <c r="J533" s="14">
        <v>483748</v>
      </c>
    </row>
    <row r="534" spans="9:10" x14ac:dyDescent="0.25">
      <c r="I534" s="14">
        <v>513</v>
      </c>
      <c r="J534" s="14">
        <v>483188</v>
      </c>
    </row>
    <row r="535" spans="9:10" x14ac:dyDescent="0.25">
      <c r="I535" s="14">
        <v>514</v>
      </c>
      <c r="J535" s="14">
        <v>482622</v>
      </c>
    </row>
    <row r="536" spans="9:10" x14ac:dyDescent="0.25">
      <c r="I536" s="14">
        <v>515</v>
      </c>
      <c r="J536" s="14">
        <v>482050</v>
      </c>
    </row>
    <row r="537" spans="9:10" x14ac:dyDescent="0.25">
      <c r="I537" s="14">
        <v>516</v>
      </c>
      <c r="J537" s="14">
        <v>481472</v>
      </c>
    </row>
    <row r="538" spans="9:10" x14ac:dyDescent="0.25">
      <c r="I538" s="14">
        <v>517</v>
      </c>
      <c r="J538" s="14">
        <v>480888</v>
      </c>
    </row>
    <row r="539" spans="9:10" x14ac:dyDescent="0.25">
      <c r="I539" s="14">
        <v>518</v>
      </c>
      <c r="J539" s="14">
        <v>480298</v>
      </c>
    </row>
    <row r="540" spans="9:10" x14ac:dyDescent="0.25">
      <c r="I540" s="14">
        <v>519</v>
      </c>
      <c r="J540" s="14">
        <v>479702</v>
      </c>
    </row>
    <row r="541" spans="9:10" x14ac:dyDescent="0.25">
      <c r="I541" s="14">
        <v>520</v>
      </c>
      <c r="J541" s="14">
        <v>479100</v>
      </c>
    </row>
    <row r="542" spans="9:10" x14ac:dyDescent="0.25">
      <c r="I542" s="14">
        <v>521</v>
      </c>
      <c r="J542" s="14">
        <v>478492</v>
      </c>
    </row>
    <row r="543" spans="9:10" x14ac:dyDescent="0.25">
      <c r="I543" s="14">
        <v>522</v>
      </c>
      <c r="J543" s="14">
        <v>477878</v>
      </c>
    </row>
    <row r="544" spans="9:10" x14ac:dyDescent="0.25">
      <c r="I544" s="14">
        <v>523</v>
      </c>
      <c r="J544" s="14">
        <v>477258</v>
      </c>
    </row>
    <row r="545" spans="9:10" x14ac:dyDescent="0.25">
      <c r="I545" s="14">
        <v>524</v>
      </c>
      <c r="J545" s="14">
        <v>476632</v>
      </c>
    </row>
    <row r="546" spans="9:10" x14ac:dyDescent="0.25">
      <c r="I546" s="14">
        <v>525</v>
      </c>
      <c r="J546" s="14">
        <v>476000</v>
      </c>
    </row>
    <row r="547" spans="9:10" x14ac:dyDescent="0.25">
      <c r="I547" s="14">
        <v>526</v>
      </c>
      <c r="J547" s="14">
        <v>475362</v>
      </c>
    </row>
    <row r="548" spans="9:10" x14ac:dyDescent="0.25">
      <c r="I548" s="14">
        <v>527</v>
      </c>
      <c r="J548" s="14">
        <v>474718</v>
      </c>
    </row>
    <row r="549" spans="9:10" x14ac:dyDescent="0.25">
      <c r="I549" s="14">
        <v>528</v>
      </c>
      <c r="J549" s="14">
        <v>474068</v>
      </c>
    </row>
    <row r="550" spans="9:10" x14ac:dyDescent="0.25">
      <c r="I550" s="14">
        <v>529</v>
      </c>
      <c r="J550" s="14">
        <v>473412</v>
      </c>
    </row>
    <row r="551" spans="9:10" x14ac:dyDescent="0.25">
      <c r="I551" s="14">
        <v>530</v>
      </c>
      <c r="J551" s="14">
        <v>472750</v>
      </c>
    </row>
    <row r="552" spans="9:10" x14ac:dyDescent="0.25">
      <c r="I552" s="14">
        <v>531</v>
      </c>
      <c r="J552" s="14">
        <v>472082</v>
      </c>
    </row>
    <row r="553" spans="9:10" x14ac:dyDescent="0.25">
      <c r="I553" s="14">
        <v>532</v>
      </c>
      <c r="J553" s="14">
        <v>471408</v>
      </c>
    </row>
    <row r="554" spans="9:10" x14ac:dyDescent="0.25">
      <c r="I554" s="14">
        <v>533</v>
      </c>
      <c r="J554" s="14">
        <v>470728</v>
      </c>
    </row>
    <row r="555" spans="9:10" x14ac:dyDescent="0.25">
      <c r="I555" s="14">
        <v>534</v>
      </c>
      <c r="J555" s="14">
        <v>470042</v>
      </c>
    </row>
    <row r="556" spans="9:10" x14ac:dyDescent="0.25">
      <c r="I556" s="14">
        <v>535</v>
      </c>
      <c r="J556" s="14">
        <v>469350</v>
      </c>
    </row>
    <row r="557" spans="9:10" x14ac:dyDescent="0.25">
      <c r="I557" s="14">
        <v>536</v>
      </c>
      <c r="J557" s="14">
        <v>468652</v>
      </c>
    </row>
    <row r="558" spans="9:10" x14ac:dyDescent="0.25">
      <c r="I558" s="14">
        <v>537</v>
      </c>
      <c r="J558" s="14">
        <v>467948</v>
      </c>
    </row>
    <row r="559" spans="9:10" x14ac:dyDescent="0.25">
      <c r="I559" s="14">
        <v>538</v>
      </c>
      <c r="J559" s="14">
        <v>467238</v>
      </c>
    </row>
    <row r="560" spans="9:10" x14ac:dyDescent="0.25">
      <c r="I560" s="14">
        <v>539</v>
      </c>
      <c r="J560" s="14">
        <v>466522</v>
      </c>
    </row>
    <row r="561" spans="9:10" x14ac:dyDescent="0.25">
      <c r="I561" s="14">
        <v>540</v>
      </c>
      <c r="J561" s="14">
        <v>465800</v>
      </c>
    </row>
    <row r="562" spans="9:10" x14ac:dyDescent="0.25">
      <c r="I562" s="14">
        <v>541</v>
      </c>
      <c r="J562" s="14">
        <v>465072</v>
      </c>
    </row>
    <row r="563" spans="9:10" x14ac:dyDescent="0.25">
      <c r="I563" s="14">
        <v>542</v>
      </c>
      <c r="J563" s="14">
        <v>464338</v>
      </c>
    </row>
    <row r="564" spans="9:10" x14ac:dyDescent="0.25">
      <c r="I564" s="14">
        <v>543</v>
      </c>
      <c r="J564" s="14">
        <v>463598</v>
      </c>
    </row>
    <row r="565" spans="9:10" x14ac:dyDescent="0.25">
      <c r="I565" s="14">
        <v>544</v>
      </c>
      <c r="J565" s="14">
        <v>462852</v>
      </c>
    </row>
    <row r="566" spans="9:10" x14ac:dyDescent="0.25">
      <c r="I566" s="14">
        <v>545</v>
      </c>
      <c r="J566" s="14">
        <v>462100</v>
      </c>
    </row>
    <row r="567" spans="9:10" x14ac:dyDescent="0.25">
      <c r="I567" s="14">
        <v>546</v>
      </c>
      <c r="J567" s="14">
        <v>461342</v>
      </c>
    </row>
    <row r="568" spans="9:10" x14ac:dyDescent="0.25">
      <c r="I568" s="14">
        <v>547</v>
      </c>
      <c r="J568" s="14">
        <v>460578</v>
      </c>
    </row>
    <row r="569" spans="9:10" x14ac:dyDescent="0.25">
      <c r="I569" s="14">
        <v>548</v>
      </c>
      <c r="J569" s="14">
        <v>459808</v>
      </c>
    </row>
    <row r="570" spans="9:10" x14ac:dyDescent="0.25">
      <c r="I570" s="14">
        <v>549</v>
      </c>
      <c r="J570" s="14">
        <v>459032</v>
      </c>
    </row>
    <row r="571" spans="9:10" x14ac:dyDescent="0.25">
      <c r="I571" s="14">
        <v>550</v>
      </c>
      <c r="J571" s="14">
        <v>458250</v>
      </c>
    </row>
    <row r="572" spans="9:10" x14ac:dyDescent="0.25">
      <c r="I572" s="14">
        <v>551</v>
      </c>
      <c r="J572" s="14">
        <v>457462</v>
      </c>
    </row>
    <row r="573" spans="9:10" x14ac:dyDescent="0.25">
      <c r="I573" s="14">
        <v>552</v>
      </c>
      <c r="J573" s="14">
        <v>456668</v>
      </c>
    </row>
    <row r="574" spans="9:10" x14ac:dyDescent="0.25">
      <c r="I574" s="14">
        <v>553</v>
      </c>
      <c r="J574" s="14">
        <v>455868</v>
      </c>
    </row>
    <row r="575" spans="9:10" x14ac:dyDescent="0.25">
      <c r="I575" s="14">
        <v>554</v>
      </c>
      <c r="J575" s="14">
        <v>455062</v>
      </c>
    </row>
    <row r="576" spans="9:10" x14ac:dyDescent="0.25">
      <c r="I576" s="14">
        <v>555</v>
      </c>
      <c r="J576" s="14">
        <v>454250</v>
      </c>
    </row>
    <row r="577" spans="9:10" x14ac:dyDescent="0.25">
      <c r="I577" s="14">
        <v>556</v>
      </c>
      <c r="J577" s="14">
        <v>453432</v>
      </c>
    </row>
    <row r="578" spans="9:10" x14ac:dyDescent="0.25">
      <c r="I578" s="14">
        <v>557</v>
      </c>
      <c r="J578" s="14">
        <v>452608</v>
      </c>
    </row>
    <row r="579" spans="9:10" x14ac:dyDescent="0.25">
      <c r="I579" s="14">
        <v>558</v>
      </c>
      <c r="J579" s="14">
        <v>451778</v>
      </c>
    </row>
    <row r="580" spans="9:10" x14ac:dyDescent="0.25">
      <c r="I580" s="14">
        <v>559</v>
      </c>
      <c r="J580" s="14">
        <v>450942</v>
      </c>
    </row>
    <row r="581" spans="9:10" x14ac:dyDescent="0.25">
      <c r="I581" s="14">
        <v>560</v>
      </c>
      <c r="J581" s="14">
        <v>450100</v>
      </c>
    </row>
    <row r="582" spans="9:10" x14ac:dyDescent="0.25">
      <c r="I582" s="14">
        <v>561</v>
      </c>
      <c r="J582" s="14">
        <v>449252</v>
      </c>
    </row>
    <row r="583" spans="9:10" x14ac:dyDescent="0.25">
      <c r="I583" s="14">
        <v>562</v>
      </c>
      <c r="J583" s="14">
        <v>448398</v>
      </c>
    </row>
    <row r="584" spans="9:10" x14ac:dyDescent="0.25">
      <c r="I584" s="14">
        <v>563</v>
      </c>
      <c r="J584" s="14">
        <v>447538</v>
      </c>
    </row>
    <row r="585" spans="9:10" x14ac:dyDescent="0.25">
      <c r="I585" s="14">
        <v>564</v>
      </c>
      <c r="J585" s="14">
        <v>446672</v>
      </c>
    </row>
    <row r="586" spans="9:10" x14ac:dyDescent="0.25">
      <c r="I586" s="14">
        <v>565</v>
      </c>
      <c r="J586" s="14">
        <v>445800</v>
      </c>
    </row>
    <row r="587" spans="9:10" x14ac:dyDescent="0.25">
      <c r="I587" s="14">
        <v>566</v>
      </c>
      <c r="J587" s="14">
        <v>444922</v>
      </c>
    </row>
    <row r="588" spans="9:10" x14ac:dyDescent="0.25">
      <c r="I588" s="14">
        <v>567</v>
      </c>
      <c r="J588" s="14">
        <v>444038</v>
      </c>
    </row>
    <row r="589" spans="9:10" x14ac:dyDescent="0.25">
      <c r="I589" s="14">
        <v>568</v>
      </c>
      <c r="J589" s="14">
        <v>443148</v>
      </c>
    </row>
    <row r="590" spans="9:10" x14ac:dyDescent="0.25">
      <c r="I590" s="14">
        <v>569</v>
      </c>
      <c r="J590" s="14">
        <v>442252</v>
      </c>
    </row>
    <row r="591" spans="9:10" x14ac:dyDescent="0.25">
      <c r="I591" s="14">
        <v>570</v>
      </c>
      <c r="J591" s="14">
        <v>441350</v>
      </c>
    </row>
    <row r="592" spans="9:10" x14ac:dyDescent="0.25">
      <c r="I592" s="14">
        <v>571</v>
      </c>
      <c r="J592" s="14">
        <v>440442</v>
      </c>
    </row>
    <row r="593" spans="9:10" x14ac:dyDescent="0.25">
      <c r="I593" s="14">
        <v>572</v>
      </c>
      <c r="J593" s="14">
        <v>439528</v>
      </c>
    </row>
    <row r="594" spans="9:10" x14ac:dyDescent="0.25">
      <c r="I594" s="14">
        <v>573</v>
      </c>
      <c r="J594" s="14">
        <v>438608</v>
      </c>
    </row>
    <row r="595" spans="9:10" x14ac:dyDescent="0.25">
      <c r="I595" s="14">
        <v>574</v>
      </c>
      <c r="J595" s="14">
        <v>437682</v>
      </c>
    </row>
    <row r="596" spans="9:10" x14ac:dyDescent="0.25">
      <c r="I596" s="14">
        <v>575</v>
      </c>
      <c r="J596" s="14">
        <v>436750</v>
      </c>
    </row>
    <row r="597" spans="9:10" x14ac:dyDescent="0.25">
      <c r="I597" s="14">
        <v>576</v>
      </c>
      <c r="J597" s="14">
        <v>435812</v>
      </c>
    </row>
    <row r="598" spans="9:10" x14ac:dyDescent="0.25">
      <c r="I598" s="14">
        <v>577</v>
      </c>
      <c r="J598" s="14">
        <v>434868</v>
      </c>
    </row>
    <row r="599" spans="9:10" x14ac:dyDescent="0.25">
      <c r="I599" s="14">
        <v>578</v>
      </c>
      <c r="J599" s="14">
        <v>433918</v>
      </c>
    </row>
    <row r="600" spans="9:10" x14ac:dyDescent="0.25">
      <c r="I600" s="14">
        <v>579</v>
      </c>
      <c r="J600" s="14">
        <v>432962</v>
      </c>
    </row>
    <row r="601" spans="9:10" x14ac:dyDescent="0.25">
      <c r="I601" s="14">
        <v>580</v>
      </c>
      <c r="J601" s="14">
        <v>432000</v>
      </c>
    </row>
    <row r="602" spans="9:10" x14ac:dyDescent="0.25">
      <c r="I602" s="14">
        <v>581</v>
      </c>
      <c r="J602" s="14">
        <v>431032</v>
      </c>
    </row>
    <row r="603" spans="9:10" x14ac:dyDescent="0.25">
      <c r="I603" s="14">
        <v>582</v>
      </c>
      <c r="J603" s="14">
        <v>430058</v>
      </c>
    </row>
    <row r="604" spans="9:10" x14ac:dyDescent="0.25">
      <c r="I604" s="14">
        <v>583</v>
      </c>
      <c r="J604" s="14">
        <v>429078</v>
      </c>
    </row>
    <row r="605" spans="9:10" x14ac:dyDescent="0.25">
      <c r="I605" s="14">
        <v>584</v>
      </c>
      <c r="J605" s="14">
        <v>428092</v>
      </c>
    </row>
    <row r="606" spans="9:10" x14ac:dyDescent="0.25">
      <c r="I606" s="14">
        <v>585</v>
      </c>
      <c r="J606" s="14">
        <v>427100</v>
      </c>
    </row>
    <row r="607" spans="9:10" x14ac:dyDescent="0.25">
      <c r="I607" s="14">
        <v>586</v>
      </c>
      <c r="J607" s="14">
        <v>426102</v>
      </c>
    </row>
    <row r="608" spans="9:10" x14ac:dyDescent="0.25">
      <c r="I608" s="14">
        <v>587</v>
      </c>
      <c r="J608" s="14">
        <v>425098</v>
      </c>
    </row>
    <row r="609" spans="9:10" x14ac:dyDescent="0.25">
      <c r="I609" s="14">
        <v>588</v>
      </c>
      <c r="J609" s="14">
        <v>424088</v>
      </c>
    </row>
    <row r="610" spans="9:10" x14ac:dyDescent="0.25">
      <c r="I610" s="14">
        <v>589</v>
      </c>
      <c r="J610" s="14">
        <v>423072</v>
      </c>
    </row>
    <row r="611" spans="9:10" x14ac:dyDescent="0.25">
      <c r="I611" s="14">
        <v>590</v>
      </c>
      <c r="J611" s="14">
        <v>422050</v>
      </c>
    </row>
    <row r="612" spans="9:10" x14ac:dyDescent="0.25">
      <c r="I612" s="14">
        <v>591</v>
      </c>
      <c r="J612" s="14">
        <v>421022</v>
      </c>
    </row>
    <row r="613" spans="9:10" x14ac:dyDescent="0.25">
      <c r="I613" s="14">
        <v>592</v>
      </c>
      <c r="J613" s="14">
        <v>419988</v>
      </c>
    </row>
    <row r="614" spans="9:10" x14ac:dyDescent="0.25">
      <c r="I614" s="14">
        <v>593</v>
      </c>
      <c r="J614" s="14">
        <v>418948</v>
      </c>
    </row>
    <row r="615" spans="9:10" x14ac:dyDescent="0.25">
      <c r="I615" s="14">
        <v>594</v>
      </c>
      <c r="J615" s="14">
        <v>417902</v>
      </c>
    </row>
    <row r="616" spans="9:10" x14ac:dyDescent="0.25">
      <c r="I616" s="14">
        <v>595</v>
      </c>
      <c r="J616" s="14">
        <v>416850</v>
      </c>
    </row>
    <row r="617" spans="9:10" x14ac:dyDescent="0.25">
      <c r="I617" s="14">
        <v>596</v>
      </c>
      <c r="J617" s="14">
        <v>415792</v>
      </c>
    </row>
    <row r="618" spans="9:10" x14ac:dyDescent="0.25">
      <c r="I618" s="14">
        <v>597</v>
      </c>
      <c r="J618" s="14">
        <v>414728</v>
      </c>
    </row>
    <row r="619" spans="9:10" x14ac:dyDescent="0.25">
      <c r="I619" s="14">
        <v>598</v>
      </c>
      <c r="J619" s="14">
        <v>413658</v>
      </c>
    </row>
    <row r="620" spans="9:10" x14ac:dyDescent="0.25">
      <c r="I620" s="14">
        <v>599</v>
      </c>
      <c r="J620" s="14">
        <v>412582</v>
      </c>
    </row>
    <row r="621" spans="9:10" x14ac:dyDescent="0.25">
      <c r="I621" s="14">
        <v>600</v>
      </c>
      <c r="J621" s="14">
        <v>411500</v>
      </c>
    </row>
    <row r="622" spans="9:10" x14ac:dyDescent="0.25">
      <c r="I622" s="14">
        <v>601</v>
      </c>
      <c r="J622" s="14">
        <v>410412</v>
      </c>
    </row>
    <row r="623" spans="9:10" x14ac:dyDescent="0.25">
      <c r="I623" s="14">
        <v>602</v>
      </c>
      <c r="J623" s="14">
        <v>409318</v>
      </c>
    </row>
    <row r="624" spans="9:10" x14ac:dyDescent="0.25">
      <c r="I624" s="14">
        <v>603</v>
      </c>
      <c r="J624" s="14">
        <v>408218</v>
      </c>
    </row>
    <row r="625" spans="9:10" x14ac:dyDescent="0.25">
      <c r="I625" s="14">
        <v>604</v>
      </c>
      <c r="J625" s="14">
        <v>407112</v>
      </c>
    </row>
    <row r="626" spans="9:10" x14ac:dyDescent="0.25">
      <c r="I626" s="14">
        <v>605</v>
      </c>
      <c r="J626" s="14">
        <v>406000</v>
      </c>
    </row>
    <row r="627" spans="9:10" x14ac:dyDescent="0.25">
      <c r="I627" s="14">
        <v>606</v>
      </c>
      <c r="J627" s="14">
        <v>404882</v>
      </c>
    </row>
    <row r="628" spans="9:10" x14ac:dyDescent="0.25">
      <c r="I628" s="14">
        <v>607</v>
      </c>
      <c r="J628" s="14">
        <v>403758</v>
      </c>
    </row>
    <row r="629" spans="9:10" x14ac:dyDescent="0.25">
      <c r="I629" s="14">
        <v>608</v>
      </c>
      <c r="J629" s="14">
        <v>402628</v>
      </c>
    </row>
    <row r="630" spans="9:10" x14ac:dyDescent="0.25">
      <c r="I630" s="14">
        <v>609</v>
      </c>
      <c r="J630" s="14">
        <v>401492</v>
      </c>
    </row>
    <row r="631" spans="9:10" x14ac:dyDescent="0.25">
      <c r="I631" s="14">
        <v>610</v>
      </c>
      <c r="J631" s="14">
        <v>400350</v>
      </c>
    </row>
    <row r="632" spans="9:10" x14ac:dyDescent="0.25">
      <c r="I632" s="14">
        <v>611</v>
      </c>
      <c r="J632" s="14">
        <v>399202</v>
      </c>
    </row>
    <row r="633" spans="9:10" x14ac:dyDescent="0.25">
      <c r="I633" s="14">
        <v>612</v>
      </c>
      <c r="J633" s="14">
        <v>398048</v>
      </c>
    </row>
    <row r="634" spans="9:10" x14ac:dyDescent="0.25">
      <c r="I634" s="14">
        <v>613</v>
      </c>
      <c r="J634" s="14">
        <v>396888</v>
      </c>
    </row>
    <row r="635" spans="9:10" x14ac:dyDescent="0.25">
      <c r="I635" s="14">
        <v>614</v>
      </c>
      <c r="J635" s="14">
        <v>395722</v>
      </c>
    </row>
    <row r="636" spans="9:10" x14ac:dyDescent="0.25">
      <c r="I636" s="14">
        <v>615</v>
      </c>
      <c r="J636" s="14">
        <v>394550</v>
      </c>
    </row>
    <row r="637" spans="9:10" x14ac:dyDescent="0.25">
      <c r="I637" s="14">
        <v>616</v>
      </c>
      <c r="J637" s="14">
        <v>393372</v>
      </c>
    </row>
    <row r="638" spans="9:10" x14ac:dyDescent="0.25">
      <c r="I638" s="14">
        <v>617</v>
      </c>
      <c r="J638" s="14">
        <v>392188</v>
      </c>
    </row>
    <row r="639" spans="9:10" x14ac:dyDescent="0.25">
      <c r="I639" s="14">
        <v>618</v>
      </c>
      <c r="J639" s="14">
        <v>390998</v>
      </c>
    </row>
    <row r="640" spans="9:10" x14ac:dyDescent="0.25">
      <c r="I640" s="14">
        <v>619</v>
      </c>
      <c r="J640" s="14">
        <v>389802</v>
      </c>
    </row>
    <row r="641" spans="9:10" x14ac:dyDescent="0.25">
      <c r="I641" s="14">
        <v>620</v>
      </c>
      <c r="J641" s="14">
        <v>388600</v>
      </c>
    </row>
    <row r="642" spans="9:10" x14ac:dyDescent="0.25">
      <c r="I642" s="14">
        <v>621</v>
      </c>
      <c r="J642" s="14">
        <v>387392</v>
      </c>
    </row>
    <row r="643" spans="9:10" x14ac:dyDescent="0.25">
      <c r="I643" s="14">
        <v>622</v>
      </c>
      <c r="J643" s="14">
        <v>386178</v>
      </c>
    </row>
    <row r="644" spans="9:10" x14ac:dyDescent="0.25">
      <c r="I644" s="14">
        <v>623</v>
      </c>
      <c r="J644" s="14">
        <v>384958</v>
      </c>
    </row>
    <row r="645" spans="9:10" x14ac:dyDescent="0.25">
      <c r="I645" s="14">
        <v>624</v>
      </c>
      <c r="J645" s="14">
        <v>383732</v>
      </c>
    </row>
    <row r="646" spans="9:10" x14ac:dyDescent="0.25">
      <c r="I646" s="14">
        <v>625</v>
      </c>
      <c r="J646" s="14">
        <v>382500</v>
      </c>
    </row>
    <row r="647" spans="9:10" x14ac:dyDescent="0.25">
      <c r="I647" s="14">
        <v>626</v>
      </c>
      <c r="J647" s="14">
        <v>381262</v>
      </c>
    </row>
    <row r="648" spans="9:10" x14ac:dyDescent="0.25">
      <c r="I648" s="14">
        <v>627</v>
      </c>
      <c r="J648" s="14">
        <v>380018</v>
      </c>
    </row>
    <row r="649" spans="9:10" x14ac:dyDescent="0.25">
      <c r="I649" s="14">
        <v>628</v>
      </c>
      <c r="J649" s="14">
        <v>378768</v>
      </c>
    </row>
    <row r="650" spans="9:10" x14ac:dyDescent="0.25">
      <c r="I650" s="14">
        <v>629</v>
      </c>
      <c r="J650" s="14">
        <v>377512</v>
      </c>
    </row>
    <row r="651" spans="9:10" x14ac:dyDescent="0.25">
      <c r="I651" s="14">
        <v>630</v>
      </c>
      <c r="J651" s="14">
        <v>376250</v>
      </c>
    </row>
    <row r="652" spans="9:10" x14ac:dyDescent="0.25">
      <c r="I652" s="14">
        <v>631</v>
      </c>
      <c r="J652" s="14">
        <v>374982</v>
      </c>
    </row>
    <row r="653" spans="9:10" x14ac:dyDescent="0.25">
      <c r="I653" s="14">
        <v>632</v>
      </c>
      <c r="J653" s="14">
        <v>373708</v>
      </c>
    </row>
    <row r="654" spans="9:10" x14ac:dyDescent="0.25">
      <c r="I654" s="14">
        <v>633</v>
      </c>
      <c r="J654" s="14">
        <v>372428</v>
      </c>
    </row>
    <row r="655" spans="9:10" x14ac:dyDescent="0.25">
      <c r="I655" s="14">
        <v>634</v>
      </c>
      <c r="J655" s="14">
        <v>371142</v>
      </c>
    </row>
    <row r="656" spans="9:10" x14ac:dyDescent="0.25">
      <c r="I656" s="14">
        <v>635</v>
      </c>
      <c r="J656" s="14">
        <v>369850</v>
      </c>
    </row>
    <row r="657" spans="9:10" x14ac:dyDescent="0.25">
      <c r="I657" s="14">
        <v>636</v>
      </c>
      <c r="J657" s="14">
        <v>368552</v>
      </c>
    </row>
    <row r="658" spans="9:10" x14ac:dyDescent="0.25">
      <c r="I658" s="14">
        <v>637</v>
      </c>
      <c r="J658" s="14">
        <v>367248</v>
      </c>
    </row>
    <row r="659" spans="9:10" x14ac:dyDescent="0.25">
      <c r="I659" s="14">
        <v>638</v>
      </c>
      <c r="J659" s="14">
        <v>365938</v>
      </c>
    </row>
    <row r="660" spans="9:10" x14ac:dyDescent="0.25">
      <c r="I660" s="14">
        <v>639</v>
      </c>
      <c r="J660" s="14">
        <v>364622</v>
      </c>
    </row>
    <row r="661" spans="9:10" x14ac:dyDescent="0.25">
      <c r="I661" s="14">
        <v>640</v>
      </c>
      <c r="J661" s="14">
        <v>363300</v>
      </c>
    </row>
    <row r="662" spans="9:10" x14ac:dyDescent="0.25">
      <c r="I662" s="14">
        <v>641</v>
      </c>
      <c r="J662" s="14">
        <v>361972</v>
      </c>
    </row>
    <row r="663" spans="9:10" x14ac:dyDescent="0.25">
      <c r="I663" s="14">
        <v>642</v>
      </c>
      <c r="J663" s="14">
        <v>360638</v>
      </c>
    </row>
    <row r="664" spans="9:10" x14ac:dyDescent="0.25">
      <c r="I664" s="14">
        <v>643</v>
      </c>
      <c r="J664" s="14">
        <v>359298</v>
      </c>
    </row>
    <row r="665" spans="9:10" x14ac:dyDescent="0.25">
      <c r="I665" s="14">
        <v>644</v>
      </c>
      <c r="J665" s="14">
        <v>357952</v>
      </c>
    </row>
    <row r="666" spans="9:10" x14ac:dyDescent="0.25">
      <c r="I666" s="14">
        <v>645</v>
      </c>
      <c r="J666" s="14">
        <v>356600</v>
      </c>
    </row>
    <row r="667" spans="9:10" x14ac:dyDescent="0.25">
      <c r="I667" s="14">
        <v>646</v>
      </c>
      <c r="J667" s="14">
        <v>355242</v>
      </c>
    </row>
    <row r="668" spans="9:10" x14ac:dyDescent="0.25">
      <c r="I668" s="14">
        <v>647</v>
      </c>
      <c r="J668" s="14">
        <v>353878</v>
      </c>
    </row>
    <row r="669" spans="9:10" x14ac:dyDescent="0.25">
      <c r="I669" s="14">
        <v>648</v>
      </c>
      <c r="J669" s="14">
        <v>352508</v>
      </c>
    </row>
    <row r="670" spans="9:10" x14ac:dyDescent="0.25">
      <c r="I670" s="14">
        <v>649</v>
      </c>
      <c r="J670" s="14">
        <v>351132</v>
      </c>
    </row>
    <row r="671" spans="9:10" x14ac:dyDescent="0.25">
      <c r="I671" s="14">
        <v>650</v>
      </c>
      <c r="J671" s="14">
        <v>349750</v>
      </c>
    </row>
    <row r="672" spans="9:10" x14ac:dyDescent="0.25">
      <c r="I672" s="14">
        <v>651</v>
      </c>
      <c r="J672" s="14">
        <v>348362</v>
      </c>
    </row>
    <row r="673" spans="9:10" x14ac:dyDescent="0.25">
      <c r="I673" s="14">
        <v>652</v>
      </c>
      <c r="J673" s="14">
        <v>346968</v>
      </c>
    </row>
    <row r="674" spans="9:10" x14ac:dyDescent="0.25">
      <c r="I674" s="14">
        <v>653</v>
      </c>
      <c r="J674" s="14">
        <v>345568</v>
      </c>
    </row>
    <row r="675" spans="9:10" x14ac:dyDescent="0.25">
      <c r="I675" s="14">
        <v>654</v>
      </c>
      <c r="J675" s="14">
        <v>344162</v>
      </c>
    </row>
    <row r="676" spans="9:10" x14ac:dyDescent="0.25">
      <c r="I676" s="14">
        <v>655</v>
      </c>
      <c r="J676" s="14">
        <v>342750</v>
      </c>
    </row>
    <row r="677" spans="9:10" x14ac:dyDescent="0.25">
      <c r="I677" s="14">
        <v>656</v>
      </c>
      <c r="J677" s="14">
        <v>341332</v>
      </c>
    </row>
    <row r="678" spans="9:10" x14ac:dyDescent="0.25">
      <c r="I678" s="14">
        <v>657</v>
      </c>
      <c r="J678" s="14">
        <v>339908</v>
      </c>
    </row>
    <row r="679" spans="9:10" x14ac:dyDescent="0.25">
      <c r="I679" s="14">
        <v>658</v>
      </c>
      <c r="J679" s="14">
        <v>338478</v>
      </c>
    </row>
    <row r="680" spans="9:10" x14ac:dyDescent="0.25">
      <c r="I680" s="14">
        <v>659</v>
      </c>
      <c r="J680" s="14">
        <v>337042</v>
      </c>
    </row>
    <row r="681" spans="9:10" x14ac:dyDescent="0.25">
      <c r="I681" s="14">
        <v>660</v>
      </c>
      <c r="J681" s="14">
        <v>335600</v>
      </c>
    </row>
    <row r="682" spans="9:10" x14ac:dyDescent="0.25">
      <c r="I682" s="14">
        <v>661</v>
      </c>
      <c r="J682" s="14">
        <v>334152</v>
      </c>
    </row>
    <row r="683" spans="9:10" x14ac:dyDescent="0.25">
      <c r="I683" s="14">
        <v>662</v>
      </c>
      <c r="J683" s="14">
        <v>332698</v>
      </c>
    </row>
    <row r="684" spans="9:10" x14ac:dyDescent="0.25">
      <c r="I684" s="14">
        <v>663</v>
      </c>
      <c r="J684" s="14">
        <v>331238</v>
      </c>
    </row>
    <row r="685" spans="9:10" x14ac:dyDescent="0.25">
      <c r="I685" s="14">
        <v>664</v>
      </c>
      <c r="J685" s="14">
        <v>329772</v>
      </c>
    </row>
    <row r="686" spans="9:10" x14ac:dyDescent="0.25">
      <c r="I686" s="14">
        <v>665</v>
      </c>
      <c r="J686" s="14">
        <v>328300</v>
      </c>
    </row>
    <row r="687" spans="9:10" x14ac:dyDescent="0.25">
      <c r="I687" s="14">
        <v>666</v>
      </c>
      <c r="J687" s="14">
        <v>326822</v>
      </c>
    </row>
    <row r="688" spans="9:10" x14ac:dyDescent="0.25">
      <c r="I688" s="14">
        <v>667</v>
      </c>
      <c r="J688" s="14">
        <v>325338</v>
      </c>
    </row>
    <row r="689" spans="9:10" x14ac:dyDescent="0.25">
      <c r="I689" s="14">
        <v>668</v>
      </c>
      <c r="J689" s="14">
        <v>323848</v>
      </c>
    </row>
    <row r="690" spans="9:10" x14ac:dyDescent="0.25">
      <c r="I690" s="14">
        <v>669</v>
      </c>
      <c r="J690" s="14">
        <v>322352</v>
      </c>
    </row>
    <row r="691" spans="9:10" x14ac:dyDescent="0.25">
      <c r="I691" s="14">
        <v>670</v>
      </c>
      <c r="J691" s="14">
        <v>320850</v>
      </c>
    </row>
    <row r="692" spans="9:10" x14ac:dyDescent="0.25">
      <c r="I692" s="14">
        <v>671</v>
      </c>
      <c r="J692" s="14">
        <v>319342</v>
      </c>
    </row>
    <row r="693" spans="9:10" x14ac:dyDescent="0.25">
      <c r="I693" s="14">
        <v>672</v>
      </c>
      <c r="J693" s="14">
        <v>317828</v>
      </c>
    </row>
    <row r="694" spans="9:10" x14ac:dyDescent="0.25">
      <c r="I694" s="14">
        <v>673</v>
      </c>
      <c r="J694" s="14">
        <v>316308</v>
      </c>
    </row>
    <row r="695" spans="9:10" x14ac:dyDescent="0.25">
      <c r="I695" s="14">
        <v>674</v>
      </c>
      <c r="J695" s="14">
        <v>314782</v>
      </c>
    </row>
    <row r="696" spans="9:10" x14ac:dyDescent="0.25">
      <c r="I696" s="14">
        <v>675</v>
      </c>
      <c r="J696" s="14">
        <v>313250</v>
      </c>
    </row>
    <row r="697" spans="9:10" x14ac:dyDescent="0.25">
      <c r="I697" s="14">
        <v>676</v>
      </c>
      <c r="J697" s="14">
        <v>311712</v>
      </c>
    </row>
    <row r="698" spans="9:10" x14ac:dyDescent="0.25">
      <c r="I698" s="14">
        <v>677</v>
      </c>
      <c r="J698" s="14">
        <v>310168</v>
      </c>
    </row>
    <row r="699" spans="9:10" x14ac:dyDescent="0.25">
      <c r="I699" s="14">
        <v>678</v>
      </c>
      <c r="J699" s="14">
        <v>308618</v>
      </c>
    </row>
    <row r="700" spans="9:10" x14ac:dyDescent="0.25">
      <c r="I700" s="14">
        <v>679</v>
      </c>
      <c r="J700" s="14">
        <v>307062</v>
      </c>
    </row>
    <row r="701" spans="9:10" x14ac:dyDescent="0.25">
      <c r="I701" s="14">
        <v>680</v>
      </c>
      <c r="J701" s="14">
        <v>305500</v>
      </c>
    </row>
    <row r="702" spans="9:10" x14ac:dyDescent="0.25">
      <c r="I702" s="14">
        <v>681</v>
      </c>
      <c r="J702" s="14">
        <v>303932</v>
      </c>
    </row>
    <row r="703" spans="9:10" x14ac:dyDescent="0.25">
      <c r="I703" s="14">
        <v>682</v>
      </c>
      <c r="J703" s="14">
        <v>302358</v>
      </c>
    </row>
    <row r="704" spans="9:10" x14ac:dyDescent="0.25">
      <c r="I704" s="14">
        <v>683</v>
      </c>
      <c r="J704" s="14">
        <v>300778</v>
      </c>
    </row>
    <row r="705" spans="9:10" x14ac:dyDescent="0.25">
      <c r="I705" s="14">
        <v>684</v>
      </c>
      <c r="J705" s="14">
        <v>299192</v>
      </c>
    </row>
    <row r="706" spans="9:10" x14ac:dyDescent="0.25">
      <c r="I706" s="14">
        <v>685</v>
      </c>
      <c r="J706" s="14">
        <v>297600</v>
      </c>
    </row>
    <row r="707" spans="9:10" x14ac:dyDescent="0.25">
      <c r="I707" s="14">
        <v>686</v>
      </c>
      <c r="J707" s="14">
        <v>296002</v>
      </c>
    </row>
    <row r="708" spans="9:10" x14ac:dyDescent="0.25">
      <c r="I708" s="14">
        <v>687</v>
      </c>
      <c r="J708" s="14">
        <v>294398</v>
      </c>
    </row>
    <row r="709" spans="9:10" x14ac:dyDescent="0.25">
      <c r="I709" s="14">
        <v>688</v>
      </c>
      <c r="J709" s="14">
        <v>292788</v>
      </c>
    </row>
    <row r="710" spans="9:10" x14ac:dyDescent="0.25">
      <c r="I710" s="14">
        <v>689</v>
      </c>
      <c r="J710" s="14">
        <v>291172</v>
      </c>
    </row>
    <row r="711" spans="9:10" x14ac:dyDescent="0.25">
      <c r="I711" s="14">
        <v>690</v>
      </c>
      <c r="J711" s="14">
        <v>289550</v>
      </c>
    </row>
    <row r="712" spans="9:10" x14ac:dyDescent="0.25">
      <c r="I712" s="14">
        <v>691</v>
      </c>
      <c r="J712" s="14">
        <v>287922</v>
      </c>
    </row>
    <row r="713" spans="9:10" x14ac:dyDescent="0.25">
      <c r="I713" s="14">
        <v>692</v>
      </c>
      <c r="J713" s="14">
        <v>286288</v>
      </c>
    </row>
    <row r="714" spans="9:10" x14ac:dyDescent="0.25">
      <c r="I714" s="14">
        <v>693</v>
      </c>
      <c r="J714" s="14">
        <v>284648</v>
      </c>
    </row>
    <row r="715" spans="9:10" x14ac:dyDescent="0.25">
      <c r="I715" s="14">
        <v>694</v>
      </c>
      <c r="J715" s="14">
        <v>283002</v>
      </c>
    </row>
    <row r="716" spans="9:10" x14ac:dyDescent="0.25">
      <c r="I716" s="14">
        <v>695</v>
      </c>
      <c r="J716" s="14">
        <v>281350</v>
      </c>
    </row>
    <row r="717" spans="9:10" x14ac:dyDescent="0.25">
      <c r="I717" s="14">
        <v>696</v>
      </c>
      <c r="J717" s="14">
        <v>279692</v>
      </c>
    </row>
    <row r="718" spans="9:10" x14ac:dyDescent="0.25">
      <c r="I718" s="14">
        <v>697</v>
      </c>
      <c r="J718" s="14">
        <v>278028</v>
      </c>
    </row>
    <row r="719" spans="9:10" x14ac:dyDescent="0.25">
      <c r="I719" s="14">
        <v>698</v>
      </c>
      <c r="J719" s="14">
        <v>276358</v>
      </c>
    </row>
    <row r="720" spans="9:10" x14ac:dyDescent="0.25">
      <c r="I720" s="14">
        <v>699</v>
      </c>
      <c r="J720" s="14">
        <v>274682</v>
      </c>
    </row>
    <row r="721" spans="9:10" x14ac:dyDescent="0.25">
      <c r="I721" s="14">
        <v>700</v>
      </c>
      <c r="J721" s="14">
        <v>273000</v>
      </c>
    </row>
    <row r="722" spans="9:10" x14ac:dyDescent="0.25">
      <c r="I722" s="14">
        <v>701</v>
      </c>
      <c r="J722" s="14">
        <v>271312</v>
      </c>
    </row>
    <row r="723" spans="9:10" x14ac:dyDescent="0.25">
      <c r="I723" s="14">
        <v>702</v>
      </c>
      <c r="J723" s="14">
        <v>269618</v>
      </c>
    </row>
    <row r="724" spans="9:10" x14ac:dyDescent="0.25">
      <c r="I724" s="14">
        <v>703</v>
      </c>
      <c r="J724" s="14">
        <v>267918</v>
      </c>
    </row>
    <row r="725" spans="9:10" x14ac:dyDescent="0.25">
      <c r="I725" s="14">
        <v>704</v>
      </c>
      <c r="J725" s="14">
        <v>266212</v>
      </c>
    </row>
    <row r="726" spans="9:10" x14ac:dyDescent="0.25">
      <c r="I726" s="14">
        <v>705</v>
      </c>
      <c r="J726" s="14">
        <v>264500</v>
      </c>
    </row>
    <row r="727" spans="9:10" x14ac:dyDescent="0.25">
      <c r="I727" s="14">
        <v>706</v>
      </c>
      <c r="J727" s="14">
        <v>262782</v>
      </c>
    </row>
    <row r="728" spans="9:10" x14ac:dyDescent="0.25">
      <c r="I728" s="14">
        <v>707</v>
      </c>
      <c r="J728" s="14">
        <v>261058</v>
      </c>
    </row>
    <row r="729" spans="9:10" x14ac:dyDescent="0.25">
      <c r="I729" s="14">
        <v>708</v>
      </c>
      <c r="J729" s="14">
        <v>259328</v>
      </c>
    </row>
    <row r="730" spans="9:10" x14ac:dyDescent="0.25">
      <c r="I730" s="14">
        <v>709</v>
      </c>
      <c r="J730" s="14">
        <v>257592</v>
      </c>
    </row>
    <row r="731" spans="9:10" x14ac:dyDescent="0.25">
      <c r="I731" s="14">
        <v>710</v>
      </c>
      <c r="J731" s="14">
        <v>255850</v>
      </c>
    </row>
    <row r="732" spans="9:10" x14ac:dyDescent="0.25">
      <c r="I732" s="14">
        <v>711</v>
      </c>
      <c r="J732" s="14">
        <v>254102</v>
      </c>
    </row>
    <row r="733" spans="9:10" x14ac:dyDescent="0.25">
      <c r="I733" s="14">
        <v>712</v>
      </c>
      <c r="J733" s="14">
        <v>252348</v>
      </c>
    </row>
    <row r="734" spans="9:10" x14ac:dyDescent="0.25">
      <c r="I734" s="14">
        <v>713</v>
      </c>
      <c r="J734" s="14">
        <v>250588</v>
      </c>
    </row>
    <row r="735" spans="9:10" x14ac:dyDescent="0.25">
      <c r="I735" s="14">
        <v>714</v>
      </c>
      <c r="J735" s="14">
        <v>248822</v>
      </c>
    </row>
    <row r="736" spans="9:10" x14ac:dyDescent="0.25">
      <c r="I736" s="14">
        <v>715</v>
      </c>
      <c r="J736" s="14">
        <v>247050</v>
      </c>
    </row>
    <row r="737" spans="9:10" x14ac:dyDescent="0.25">
      <c r="I737" s="14">
        <v>716</v>
      </c>
      <c r="J737" s="14">
        <v>245272</v>
      </c>
    </row>
    <row r="738" spans="9:10" x14ac:dyDescent="0.25">
      <c r="I738" s="14">
        <v>717</v>
      </c>
      <c r="J738" s="14">
        <v>243488</v>
      </c>
    </row>
    <row r="739" spans="9:10" x14ac:dyDescent="0.25">
      <c r="I739" s="14">
        <v>718</v>
      </c>
      <c r="J739" s="14">
        <v>241698</v>
      </c>
    </row>
    <row r="740" spans="9:10" x14ac:dyDescent="0.25">
      <c r="I740" s="14">
        <v>719</v>
      </c>
      <c r="J740" s="14">
        <v>239902</v>
      </c>
    </row>
    <row r="741" spans="9:10" x14ac:dyDescent="0.25">
      <c r="I741" s="14">
        <v>720</v>
      </c>
      <c r="J741" s="14">
        <v>238100</v>
      </c>
    </row>
    <row r="742" spans="9:10" x14ac:dyDescent="0.25">
      <c r="I742" s="14">
        <v>721</v>
      </c>
      <c r="J742" s="14">
        <v>236292</v>
      </c>
    </row>
    <row r="743" spans="9:10" x14ac:dyDescent="0.25">
      <c r="I743" s="14">
        <v>722</v>
      </c>
      <c r="J743" s="14">
        <v>234478</v>
      </c>
    </row>
    <row r="744" spans="9:10" x14ac:dyDescent="0.25">
      <c r="I744" s="14">
        <v>723</v>
      </c>
      <c r="J744" s="14">
        <v>232658</v>
      </c>
    </row>
    <row r="745" spans="9:10" x14ac:dyDescent="0.25">
      <c r="I745" s="14">
        <v>724</v>
      </c>
      <c r="J745" s="14">
        <v>230832</v>
      </c>
    </row>
    <row r="746" spans="9:10" x14ac:dyDescent="0.25">
      <c r="I746" s="14">
        <v>725</v>
      </c>
      <c r="J746" s="14">
        <v>229000</v>
      </c>
    </row>
    <row r="747" spans="9:10" x14ac:dyDescent="0.25">
      <c r="I747" s="14">
        <v>726</v>
      </c>
      <c r="J747" s="14">
        <v>227162</v>
      </c>
    </row>
    <row r="748" spans="9:10" x14ac:dyDescent="0.25">
      <c r="I748" s="14">
        <v>727</v>
      </c>
      <c r="J748" s="14">
        <v>225318</v>
      </c>
    </row>
    <row r="749" spans="9:10" x14ac:dyDescent="0.25">
      <c r="I749" s="14">
        <v>728</v>
      </c>
      <c r="J749" s="14">
        <v>223468</v>
      </c>
    </row>
    <row r="750" spans="9:10" x14ac:dyDescent="0.25">
      <c r="I750" s="14">
        <v>729</v>
      </c>
      <c r="J750" s="14">
        <v>221612</v>
      </c>
    </row>
    <row r="751" spans="9:10" x14ac:dyDescent="0.25">
      <c r="I751" s="14">
        <v>730</v>
      </c>
      <c r="J751" s="14">
        <v>219750</v>
      </c>
    </row>
    <row r="752" spans="9:10" x14ac:dyDescent="0.25">
      <c r="I752" s="14">
        <v>731</v>
      </c>
      <c r="J752" s="14">
        <v>217882</v>
      </c>
    </row>
    <row r="753" spans="9:10" x14ac:dyDescent="0.25">
      <c r="I753" s="14">
        <v>732</v>
      </c>
      <c r="J753" s="14">
        <v>216008</v>
      </c>
    </row>
    <row r="754" spans="9:10" x14ac:dyDescent="0.25">
      <c r="I754" s="14">
        <v>733</v>
      </c>
      <c r="J754" s="14">
        <v>214128</v>
      </c>
    </row>
    <row r="755" spans="9:10" x14ac:dyDescent="0.25">
      <c r="I755" s="14">
        <v>734</v>
      </c>
      <c r="J755" s="14">
        <v>212242</v>
      </c>
    </row>
    <row r="756" spans="9:10" x14ac:dyDescent="0.25">
      <c r="I756" s="14">
        <v>735</v>
      </c>
      <c r="J756" s="14">
        <v>210350</v>
      </c>
    </row>
    <row r="757" spans="9:10" x14ac:dyDescent="0.25">
      <c r="I757" s="14">
        <v>736</v>
      </c>
      <c r="J757" s="14">
        <v>208452</v>
      </c>
    </row>
    <row r="758" spans="9:10" x14ac:dyDescent="0.25">
      <c r="I758" s="14">
        <v>737</v>
      </c>
      <c r="J758" s="14">
        <v>206548</v>
      </c>
    </row>
    <row r="759" spans="9:10" x14ac:dyDescent="0.25">
      <c r="I759" s="14">
        <v>738</v>
      </c>
      <c r="J759" s="14">
        <v>204638</v>
      </c>
    </row>
    <row r="760" spans="9:10" x14ac:dyDescent="0.25">
      <c r="I760" s="14">
        <v>739</v>
      </c>
      <c r="J760" s="14">
        <v>202722</v>
      </c>
    </row>
    <row r="761" spans="9:10" x14ac:dyDescent="0.25">
      <c r="I761" s="14">
        <v>740</v>
      </c>
      <c r="J761" s="14">
        <v>200800</v>
      </c>
    </row>
    <row r="762" spans="9:10" x14ac:dyDescent="0.25">
      <c r="I762" s="14">
        <v>741</v>
      </c>
      <c r="J762" s="14">
        <v>198872</v>
      </c>
    </row>
    <row r="763" spans="9:10" x14ac:dyDescent="0.25">
      <c r="I763" s="14">
        <v>742</v>
      </c>
      <c r="J763" s="14">
        <v>196938</v>
      </c>
    </row>
    <row r="764" spans="9:10" x14ac:dyDescent="0.25">
      <c r="I764" s="14">
        <v>743</v>
      </c>
      <c r="J764" s="14">
        <v>194998</v>
      </c>
    </row>
    <row r="765" spans="9:10" x14ac:dyDescent="0.25">
      <c r="I765" s="14">
        <v>744</v>
      </c>
      <c r="J765" s="14">
        <v>193052</v>
      </c>
    </row>
    <row r="766" spans="9:10" x14ac:dyDescent="0.25">
      <c r="I766" s="14">
        <v>745</v>
      </c>
      <c r="J766" s="14">
        <v>191100</v>
      </c>
    </row>
    <row r="767" spans="9:10" x14ac:dyDescent="0.25">
      <c r="I767" s="14">
        <v>746</v>
      </c>
      <c r="J767" s="14">
        <v>189142</v>
      </c>
    </row>
    <row r="768" spans="9:10" x14ac:dyDescent="0.25">
      <c r="I768" s="14">
        <v>747</v>
      </c>
      <c r="J768" s="14">
        <v>187178</v>
      </c>
    </row>
    <row r="769" spans="9:10" x14ac:dyDescent="0.25">
      <c r="I769" s="14">
        <v>748</v>
      </c>
      <c r="J769" s="14">
        <v>185208</v>
      </c>
    </row>
    <row r="770" spans="9:10" x14ac:dyDescent="0.25">
      <c r="I770" s="14">
        <v>749</v>
      </c>
      <c r="J770" s="14">
        <v>183232</v>
      </c>
    </row>
    <row r="771" spans="9:10" x14ac:dyDescent="0.25">
      <c r="I771" s="14">
        <v>750</v>
      </c>
      <c r="J771" s="14">
        <v>181250</v>
      </c>
    </row>
    <row r="772" spans="9:10" x14ac:dyDescent="0.25">
      <c r="I772" s="14">
        <v>751</v>
      </c>
      <c r="J772" s="14">
        <v>179262</v>
      </c>
    </row>
    <row r="773" spans="9:10" x14ac:dyDescent="0.25">
      <c r="I773" s="14">
        <v>752</v>
      </c>
      <c r="J773" s="14">
        <v>177268</v>
      </c>
    </row>
    <row r="774" spans="9:10" x14ac:dyDescent="0.25">
      <c r="I774" s="14">
        <v>753</v>
      </c>
      <c r="J774" s="14">
        <v>175268</v>
      </c>
    </row>
    <row r="775" spans="9:10" x14ac:dyDescent="0.25">
      <c r="I775" s="14">
        <v>754</v>
      </c>
      <c r="J775" s="14">
        <v>173262</v>
      </c>
    </row>
    <row r="776" spans="9:10" x14ac:dyDescent="0.25">
      <c r="I776" s="14">
        <v>755</v>
      </c>
      <c r="J776" s="14">
        <v>171250</v>
      </c>
    </row>
    <row r="777" spans="9:10" x14ac:dyDescent="0.25">
      <c r="I777" s="14">
        <v>756</v>
      </c>
      <c r="J777" s="14">
        <v>169232</v>
      </c>
    </row>
    <row r="778" spans="9:10" x14ac:dyDescent="0.25">
      <c r="I778" s="14">
        <v>757</v>
      </c>
      <c r="J778" s="14">
        <v>167208</v>
      </c>
    </row>
    <row r="779" spans="9:10" x14ac:dyDescent="0.25">
      <c r="I779" s="14">
        <v>758</v>
      </c>
      <c r="J779" s="14">
        <v>165178</v>
      </c>
    </row>
    <row r="780" spans="9:10" x14ac:dyDescent="0.25">
      <c r="I780" s="14">
        <v>759</v>
      </c>
      <c r="J780" s="14">
        <v>163142</v>
      </c>
    </row>
    <row r="781" spans="9:10" x14ac:dyDescent="0.25">
      <c r="I781" s="14">
        <v>760</v>
      </c>
      <c r="J781" s="14">
        <v>161100</v>
      </c>
    </row>
    <row r="782" spans="9:10" x14ac:dyDescent="0.25">
      <c r="I782" s="14">
        <v>761</v>
      </c>
      <c r="J782" s="14">
        <v>159052</v>
      </c>
    </row>
    <row r="783" spans="9:10" x14ac:dyDescent="0.25">
      <c r="I783" s="14">
        <v>762</v>
      </c>
      <c r="J783" s="14">
        <v>156998</v>
      </c>
    </row>
    <row r="784" spans="9:10" x14ac:dyDescent="0.25">
      <c r="I784" s="14">
        <v>763</v>
      </c>
      <c r="J784" s="14">
        <v>154938</v>
      </c>
    </row>
    <row r="785" spans="9:10" x14ac:dyDescent="0.25">
      <c r="I785" s="14">
        <v>764</v>
      </c>
      <c r="J785" s="14">
        <v>152872</v>
      </c>
    </row>
    <row r="786" spans="9:10" x14ac:dyDescent="0.25">
      <c r="I786" s="14">
        <v>765</v>
      </c>
      <c r="J786" s="14">
        <v>150800</v>
      </c>
    </row>
    <row r="787" spans="9:10" x14ac:dyDescent="0.25">
      <c r="I787" s="14">
        <v>766</v>
      </c>
      <c r="J787" s="14">
        <v>148722</v>
      </c>
    </row>
    <row r="788" spans="9:10" x14ac:dyDescent="0.25">
      <c r="I788" s="14">
        <v>767</v>
      </c>
      <c r="J788" s="14">
        <v>146638</v>
      </c>
    </row>
    <row r="789" spans="9:10" x14ac:dyDescent="0.25">
      <c r="I789" s="14">
        <v>768</v>
      </c>
      <c r="J789" s="14">
        <v>144548</v>
      </c>
    </row>
    <row r="790" spans="9:10" x14ac:dyDescent="0.25">
      <c r="I790" s="14">
        <v>769</v>
      </c>
      <c r="J790" s="14">
        <v>142452</v>
      </c>
    </row>
    <row r="791" spans="9:10" x14ac:dyDescent="0.25">
      <c r="I791" s="14">
        <v>770</v>
      </c>
      <c r="J791" s="14">
        <v>140350</v>
      </c>
    </row>
    <row r="792" spans="9:10" x14ac:dyDescent="0.25">
      <c r="I792" s="14">
        <v>771</v>
      </c>
      <c r="J792" s="14">
        <v>138242</v>
      </c>
    </row>
    <row r="793" spans="9:10" x14ac:dyDescent="0.25">
      <c r="I793" s="14">
        <v>772</v>
      </c>
      <c r="J793" s="14">
        <v>136128</v>
      </c>
    </row>
    <row r="794" spans="9:10" x14ac:dyDescent="0.25">
      <c r="I794" s="14">
        <v>773</v>
      </c>
      <c r="J794" s="14">
        <v>134008</v>
      </c>
    </row>
    <row r="795" spans="9:10" x14ac:dyDescent="0.25">
      <c r="I795" s="14">
        <v>774</v>
      </c>
      <c r="J795" s="14">
        <v>131882</v>
      </c>
    </row>
    <row r="796" spans="9:10" x14ac:dyDescent="0.25">
      <c r="I796" s="14">
        <v>775</v>
      </c>
      <c r="J796" s="14">
        <v>129750</v>
      </c>
    </row>
    <row r="797" spans="9:10" x14ac:dyDescent="0.25">
      <c r="I797" s="14">
        <v>776</v>
      </c>
      <c r="J797" s="14">
        <v>127612</v>
      </c>
    </row>
    <row r="798" spans="9:10" x14ac:dyDescent="0.25">
      <c r="I798" s="14">
        <v>777</v>
      </c>
      <c r="J798" s="14">
        <v>125468</v>
      </c>
    </row>
    <row r="799" spans="9:10" x14ac:dyDescent="0.25">
      <c r="I799" s="14">
        <v>778</v>
      </c>
      <c r="J799" s="14">
        <v>123318</v>
      </c>
    </row>
    <row r="800" spans="9:10" x14ac:dyDescent="0.25">
      <c r="I800" s="14">
        <v>779</v>
      </c>
      <c r="J800" s="14">
        <v>121162</v>
      </c>
    </row>
    <row r="801" spans="9:10" x14ac:dyDescent="0.25">
      <c r="I801" s="14">
        <v>780</v>
      </c>
      <c r="J801" s="14">
        <v>119000</v>
      </c>
    </row>
    <row r="802" spans="9:10" x14ac:dyDescent="0.25">
      <c r="I802" s="14">
        <v>781</v>
      </c>
      <c r="J802" s="14">
        <v>116832</v>
      </c>
    </row>
    <row r="803" spans="9:10" x14ac:dyDescent="0.25">
      <c r="I803" s="14">
        <v>782</v>
      </c>
      <c r="J803" s="14">
        <v>114658</v>
      </c>
    </row>
    <row r="804" spans="9:10" x14ac:dyDescent="0.25">
      <c r="I804" s="14">
        <v>783</v>
      </c>
      <c r="J804" s="14">
        <v>112478</v>
      </c>
    </row>
    <row r="805" spans="9:10" x14ac:dyDescent="0.25">
      <c r="I805" s="14">
        <v>784</v>
      </c>
      <c r="J805" s="14">
        <v>110292</v>
      </c>
    </row>
    <row r="806" spans="9:10" x14ac:dyDescent="0.25">
      <c r="I806" s="14">
        <v>785</v>
      </c>
      <c r="J806" s="14">
        <v>108100</v>
      </c>
    </row>
    <row r="807" spans="9:10" x14ac:dyDescent="0.25">
      <c r="I807" s="14">
        <v>786</v>
      </c>
      <c r="J807" s="14">
        <v>105902</v>
      </c>
    </row>
    <row r="808" spans="9:10" x14ac:dyDescent="0.25">
      <c r="I808" s="14">
        <v>787</v>
      </c>
      <c r="J808" s="14">
        <v>103698</v>
      </c>
    </row>
    <row r="809" spans="9:10" x14ac:dyDescent="0.25">
      <c r="I809" s="14">
        <v>788</v>
      </c>
      <c r="J809" s="14">
        <v>101488</v>
      </c>
    </row>
    <row r="810" spans="9:10" x14ac:dyDescent="0.25">
      <c r="I810" s="14">
        <v>789</v>
      </c>
      <c r="J810" s="14">
        <v>99272</v>
      </c>
    </row>
    <row r="811" spans="9:10" x14ac:dyDescent="0.25">
      <c r="I811" s="14">
        <v>790</v>
      </c>
      <c r="J811" s="14">
        <v>97050</v>
      </c>
    </row>
    <row r="812" spans="9:10" x14ac:dyDescent="0.25">
      <c r="I812" s="14">
        <v>791</v>
      </c>
      <c r="J812" s="14">
        <v>94822</v>
      </c>
    </row>
    <row r="813" spans="9:10" x14ac:dyDescent="0.25">
      <c r="I813" s="14">
        <v>792</v>
      </c>
      <c r="J813" s="14">
        <v>92588</v>
      </c>
    </row>
    <row r="814" spans="9:10" x14ac:dyDescent="0.25">
      <c r="I814" s="14">
        <v>793</v>
      </c>
      <c r="J814" s="14">
        <v>90348</v>
      </c>
    </row>
    <row r="815" spans="9:10" x14ac:dyDescent="0.25">
      <c r="I815" s="14">
        <v>794</v>
      </c>
      <c r="J815" s="14">
        <v>88102</v>
      </c>
    </row>
    <row r="816" spans="9:10" x14ac:dyDescent="0.25">
      <c r="I816" s="14">
        <v>795</v>
      </c>
      <c r="J816" s="14">
        <v>85850</v>
      </c>
    </row>
    <row r="817" spans="9:10" x14ac:dyDescent="0.25">
      <c r="I817" s="14">
        <v>796</v>
      </c>
      <c r="J817" s="14">
        <v>83592</v>
      </c>
    </row>
    <row r="818" spans="9:10" x14ac:dyDescent="0.25">
      <c r="I818" s="14">
        <v>797</v>
      </c>
      <c r="J818" s="14">
        <v>81328</v>
      </c>
    </row>
    <row r="819" spans="9:10" x14ac:dyDescent="0.25">
      <c r="I819" s="14">
        <v>798</v>
      </c>
      <c r="J819" s="14">
        <v>79058</v>
      </c>
    </row>
    <row r="820" spans="9:10" x14ac:dyDescent="0.25">
      <c r="I820" s="14">
        <v>799</v>
      </c>
      <c r="J820" s="14">
        <v>76782</v>
      </c>
    </row>
    <row r="821" spans="9:10" x14ac:dyDescent="0.25">
      <c r="I821" s="14">
        <v>800</v>
      </c>
      <c r="J821" s="14">
        <v>74500</v>
      </c>
    </row>
    <row r="822" spans="9:10" x14ac:dyDescent="0.25">
      <c r="I822" s="14">
        <v>801</v>
      </c>
      <c r="J822" s="14">
        <v>72212</v>
      </c>
    </row>
    <row r="823" spans="9:10" x14ac:dyDescent="0.25">
      <c r="I823" s="14">
        <v>802</v>
      </c>
      <c r="J823" s="14">
        <v>69918</v>
      </c>
    </row>
    <row r="824" spans="9:10" x14ac:dyDescent="0.25">
      <c r="I824" s="14">
        <v>803</v>
      </c>
      <c r="J824" s="14">
        <v>67618</v>
      </c>
    </row>
    <row r="825" spans="9:10" x14ac:dyDescent="0.25">
      <c r="I825" s="14">
        <v>804</v>
      </c>
      <c r="J825" s="14">
        <v>65312</v>
      </c>
    </row>
    <row r="826" spans="9:10" x14ac:dyDescent="0.25">
      <c r="I826" s="14">
        <v>805</v>
      </c>
      <c r="J826" s="14">
        <v>63000</v>
      </c>
    </row>
    <row r="827" spans="9:10" x14ac:dyDescent="0.25">
      <c r="I827" s="14">
        <v>806</v>
      </c>
      <c r="J827" s="14">
        <v>60682</v>
      </c>
    </row>
    <row r="828" spans="9:10" x14ac:dyDescent="0.25">
      <c r="I828" s="14">
        <v>807</v>
      </c>
      <c r="J828" s="14">
        <v>58358</v>
      </c>
    </row>
    <row r="829" spans="9:10" x14ac:dyDescent="0.25">
      <c r="I829" s="14">
        <v>808</v>
      </c>
      <c r="J829" s="14">
        <v>56028</v>
      </c>
    </row>
    <row r="830" spans="9:10" x14ac:dyDescent="0.25">
      <c r="I830" s="14">
        <v>809</v>
      </c>
      <c r="J830" s="14">
        <v>53692</v>
      </c>
    </row>
    <row r="831" spans="9:10" x14ac:dyDescent="0.25">
      <c r="I831" s="14">
        <v>810</v>
      </c>
      <c r="J831" s="14">
        <v>51350</v>
      </c>
    </row>
    <row r="832" spans="9:10" x14ac:dyDescent="0.25">
      <c r="I832" s="14">
        <v>811</v>
      </c>
      <c r="J832" s="14">
        <v>49002</v>
      </c>
    </row>
    <row r="833" spans="9:10" x14ac:dyDescent="0.25">
      <c r="I833" s="14">
        <v>812</v>
      </c>
      <c r="J833" s="14">
        <v>46648</v>
      </c>
    </row>
    <row r="834" spans="9:10" x14ac:dyDescent="0.25">
      <c r="I834" s="14">
        <v>813</v>
      </c>
      <c r="J834" s="14">
        <v>44288</v>
      </c>
    </row>
    <row r="835" spans="9:10" x14ac:dyDescent="0.25">
      <c r="I835" s="14">
        <v>814</v>
      </c>
      <c r="J835" s="14">
        <v>41922</v>
      </c>
    </row>
    <row r="836" spans="9:10" x14ac:dyDescent="0.25">
      <c r="I836" s="14">
        <v>815</v>
      </c>
      <c r="J836" s="14">
        <v>39550</v>
      </c>
    </row>
    <row r="837" spans="9:10" x14ac:dyDescent="0.25">
      <c r="I837" s="14">
        <v>816</v>
      </c>
      <c r="J837" s="14">
        <v>37172</v>
      </c>
    </row>
    <row r="838" spans="9:10" x14ac:dyDescent="0.25">
      <c r="I838" s="14">
        <v>817</v>
      </c>
      <c r="J838" s="14">
        <v>34788</v>
      </c>
    </row>
    <row r="839" spans="9:10" x14ac:dyDescent="0.25">
      <c r="I839" s="14">
        <v>818</v>
      </c>
      <c r="J839" s="14">
        <v>32398</v>
      </c>
    </row>
    <row r="840" spans="9:10" x14ac:dyDescent="0.25">
      <c r="I840" s="14">
        <v>819</v>
      </c>
      <c r="J840" s="14">
        <v>30002</v>
      </c>
    </row>
    <row r="841" spans="9:10" x14ac:dyDescent="0.25">
      <c r="I841" s="14">
        <v>820</v>
      </c>
      <c r="J841" s="14">
        <v>27600</v>
      </c>
    </row>
    <row r="842" spans="9:10" x14ac:dyDescent="0.25">
      <c r="I842" s="14">
        <v>821</v>
      </c>
      <c r="J842" s="14">
        <v>25192</v>
      </c>
    </row>
    <row r="843" spans="9:10" x14ac:dyDescent="0.25">
      <c r="I843" s="14">
        <v>822</v>
      </c>
      <c r="J843" s="14">
        <v>22778</v>
      </c>
    </row>
    <row r="844" spans="9:10" x14ac:dyDescent="0.25">
      <c r="I844" s="14">
        <v>823</v>
      </c>
      <c r="J844" s="14">
        <v>20358</v>
      </c>
    </row>
    <row r="845" spans="9:10" x14ac:dyDescent="0.25">
      <c r="I845" s="14">
        <v>824</v>
      </c>
      <c r="J845" s="14">
        <v>17932</v>
      </c>
    </row>
    <row r="846" spans="9:10" x14ac:dyDescent="0.25">
      <c r="I846" s="14">
        <v>825</v>
      </c>
      <c r="J846" s="14">
        <v>15500</v>
      </c>
    </row>
    <row r="847" spans="9:10" x14ac:dyDescent="0.25">
      <c r="I847" s="14">
        <v>826</v>
      </c>
      <c r="J847" s="14">
        <v>13062</v>
      </c>
    </row>
    <row r="848" spans="9:10" x14ac:dyDescent="0.25">
      <c r="I848" s="14">
        <v>827</v>
      </c>
      <c r="J848" s="14">
        <v>10618</v>
      </c>
    </row>
    <row r="849" spans="9:10" x14ac:dyDescent="0.25">
      <c r="I849" s="14">
        <v>828</v>
      </c>
      <c r="J849" s="14">
        <v>8168</v>
      </c>
    </row>
    <row r="850" spans="9:10" x14ac:dyDescent="0.25">
      <c r="I850" s="14">
        <v>829</v>
      </c>
      <c r="J850" s="14">
        <v>5712</v>
      </c>
    </row>
    <row r="851" spans="9:10" x14ac:dyDescent="0.25">
      <c r="I851" s="14">
        <v>830</v>
      </c>
      <c r="J851" s="14">
        <v>3250</v>
      </c>
    </row>
    <row r="852" spans="9:10" x14ac:dyDescent="0.25">
      <c r="I852" s="14">
        <v>831</v>
      </c>
      <c r="J852" s="14">
        <v>782</v>
      </c>
    </row>
    <row r="853" spans="9:10" x14ac:dyDescent="0.25">
      <c r="I853" s="14">
        <v>832</v>
      </c>
      <c r="J853" s="14">
        <v>-1692</v>
      </c>
    </row>
    <row r="854" spans="9:10" x14ac:dyDescent="0.25">
      <c r="I854" s="14">
        <v>833</v>
      </c>
      <c r="J854" s="14">
        <v>-4172</v>
      </c>
    </row>
    <row r="855" spans="9:10" x14ac:dyDescent="0.25">
      <c r="I855" s="14">
        <v>834</v>
      </c>
      <c r="J855" s="14">
        <v>-6658</v>
      </c>
    </row>
    <row r="856" spans="9:10" x14ac:dyDescent="0.25">
      <c r="I856" s="14">
        <v>835</v>
      </c>
      <c r="J856" s="14">
        <v>-9150</v>
      </c>
    </row>
    <row r="857" spans="9:10" x14ac:dyDescent="0.25">
      <c r="I857" s="14">
        <v>836</v>
      </c>
      <c r="J857" s="14">
        <v>-11648</v>
      </c>
    </row>
    <row r="858" spans="9:10" x14ac:dyDescent="0.25">
      <c r="I858" s="14">
        <v>837</v>
      </c>
      <c r="J858" s="14">
        <v>-14152</v>
      </c>
    </row>
    <row r="859" spans="9:10" x14ac:dyDescent="0.25">
      <c r="I859" s="14">
        <v>838</v>
      </c>
      <c r="J859" s="14">
        <v>-16662</v>
      </c>
    </row>
    <row r="860" spans="9:10" x14ac:dyDescent="0.25">
      <c r="I860" s="14">
        <v>839</v>
      </c>
      <c r="J860" s="14">
        <v>-19178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topLeftCell="B9" workbookViewId="0">
      <selection activeCell="G23" sqref="G23"/>
    </sheetView>
  </sheetViews>
  <sheetFormatPr defaultColWidth="8.7109375" defaultRowHeight="15" x14ac:dyDescent="0.25"/>
  <cols>
    <col min="1" max="1" width="22" style="4" bestFit="1" customWidth="1"/>
    <col min="2" max="2" width="11.5703125" style="4" bestFit="1" customWidth="1"/>
    <col min="3" max="3" width="26.5703125" style="4" bestFit="1" customWidth="1"/>
    <col min="4" max="7" width="12.5703125" style="4" bestFit="1" customWidth="1"/>
    <col min="8" max="10" width="12.7109375" style="4" bestFit="1" customWidth="1"/>
    <col min="11" max="11" width="12.5703125" style="4" bestFit="1" customWidth="1"/>
    <col min="12" max="13" width="11.5703125" style="4" bestFit="1" customWidth="1"/>
    <col min="14" max="14" width="12.7109375" style="4" bestFit="1" customWidth="1"/>
    <col min="15" max="16384" width="8.7109375" style="4"/>
  </cols>
  <sheetData>
    <row r="1" spans="1:14" x14ac:dyDescent="0.25">
      <c r="A1" s="5" t="s">
        <v>20</v>
      </c>
    </row>
    <row r="2" spans="1:14" x14ac:dyDescent="0.25">
      <c r="A2" s="6"/>
    </row>
    <row r="3" spans="1:14" x14ac:dyDescent="0.25">
      <c r="A3" s="10" t="s">
        <v>21</v>
      </c>
      <c r="B3" s="10" t="s">
        <v>30</v>
      </c>
      <c r="C3" s="10" t="s">
        <v>31</v>
      </c>
    </row>
    <row r="4" spans="1:14" x14ac:dyDescent="0.25">
      <c r="A4" s="7" t="s">
        <v>22</v>
      </c>
      <c r="B4" s="36">
        <v>10000</v>
      </c>
      <c r="C4" s="37">
        <v>3</v>
      </c>
      <c r="D4" s="14">
        <f>$B$4*$C$4</f>
        <v>30000</v>
      </c>
      <c r="E4" s="14">
        <f>$B$4*$C$4</f>
        <v>30000</v>
      </c>
      <c r="F4" s="14">
        <f t="shared" ref="F4:J4" si="0">$B$4*$C$4</f>
        <v>30000</v>
      </c>
      <c r="G4" s="14">
        <f t="shared" si="0"/>
        <v>30000</v>
      </c>
      <c r="H4" s="14">
        <f t="shared" si="0"/>
        <v>30000</v>
      </c>
      <c r="I4" s="14">
        <f t="shared" si="0"/>
        <v>30000</v>
      </c>
      <c r="J4" s="14">
        <f t="shared" si="0"/>
        <v>30000</v>
      </c>
    </row>
    <row r="5" spans="1:14" x14ac:dyDescent="0.25">
      <c r="A5" s="7" t="s">
        <v>23</v>
      </c>
      <c r="B5" s="36">
        <v>5000</v>
      </c>
      <c r="C5" s="37">
        <v>10</v>
      </c>
      <c r="D5" s="14">
        <f>$B$5*$C$5</f>
        <v>50000</v>
      </c>
      <c r="E5" s="14">
        <f>$B$5*$C$5</f>
        <v>50000</v>
      </c>
      <c r="F5" s="14">
        <f t="shared" ref="F5:J5" si="1">$B$5*$C$5</f>
        <v>50000</v>
      </c>
      <c r="G5" s="14">
        <f t="shared" si="1"/>
        <v>50000</v>
      </c>
      <c r="H5" s="14">
        <f t="shared" si="1"/>
        <v>50000</v>
      </c>
      <c r="I5" s="14">
        <f t="shared" si="1"/>
        <v>50000</v>
      </c>
      <c r="J5" s="14">
        <f t="shared" si="1"/>
        <v>50000</v>
      </c>
    </row>
    <row r="6" spans="1:14" x14ac:dyDescent="0.25">
      <c r="A6" s="7" t="s">
        <v>24</v>
      </c>
      <c r="B6" s="36">
        <v>1000</v>
      </c>
      <c r="C6" s="37">
        <v>25</v>
      </c>
      <c r="D6" s="14">
        <f>$B$6*$C$6</f>
        <v>25000</v>
      </c>
      <c r="E6" s="14">
        <f>$B$6*$C$6</f>
        <v>25000</v>
      </c>
      <c r="F6" s="14">
        <f t="shared" ref="F6:J6" si="2">$B$6*$C$6</f>
        <v>25000</v>
      </c>
      <c r="G6" s="14">
        <f t="shared" si="2"/>
        <v>25000</v>
      </c>
      <c r="H6" s="14">
        <f t="shared" si="2"/>
        <v>25000</v>
      </c>
      <c r="I6" s="14">
        <f t="shared" si="2"/>
        <v>25000</v>
      </c>
      <c r="J6" s="14">
        <f t="shared" si="2"/>
        <v>25000</v>
      </c>
    </row>
    <row r="7" spans="1:14" x14ac:dyDescent="0.25">
      <c r="A7" s="7" t="s">
        <v>25</v>
      </c>
      <c r="B7" s="36">
        <v>500</v>
      </c>
      <c r="C7" s="37">
        <v>50</v>
      </c>
      <c r="D7" s="14">
        <f>$B$7*$C$7</f>
        <v>25000</v>
      </c>
      <c r="E7" s="14">
        <f>$B$7*$C$7</f>
        <v>25000</v>
      </c>
      <c r="F7" s="14">
        <f t="shared" ref="F7:J7" si="3">$B$7*$C$7</f>
        <v>25000</v>
      </c>
      <c r="G7" s="14">
        <f t="shared" si="3"/>
        <v>25000</v>
      </c>
      <c r="H7" s="14">
        <f t="shared" si="3"/>
        <v>25000</v>
      </c>
      <c r="I7" s="14">
        <f t="shared" si="3"/>
        <v>25000</v>
      </c>
      <c r="J7" s="14">
        <f t="shared" si="3"/>
        <v>25000</v>
      </c>
    </row>
    <row r="8" spans="1:14" x14ac:dyDescent="0.25">
      <c r="A8" s="7" t="s">
        <v>26</v>
      </c>
      <c r="B8" s="36">
        <v>100</v>
      </c>
      <c r="C8" s="30">
        <v>7.0000000000000007E-2</v>
      </c>
      <c r="D8" s="14">
        <f>$B$8*($C$8*D$11)</f>
        <v>7000</v>
      </c>
      <c r="E8" s="14">
        <f>$B$8*($C$8*E$11)</f>
        <v>7350</v>
      </c>
      <c r="F8" s="14">
        <f t="shared" ref="F8:J8" si="4">$B$8*($C$8*F$11)</f>
        <v>7700.0000000000018</v>
      </c>
      <c r="G8" s="14">
        <f t="shared" si="4"/>
        <v>8050.0000000000018</v>
      </c>
      <c r="H8" s="14">
        <f t="shared" si="4"/>
        <v>8400.0000000000018</v>
      </c>
      <c r="I8" s="14">
        <f t="shared" si="4"/>
        <v>8750.0000000000018</v>
      </c>
      <c r="J8" s="14">
        <f t="shared" si="4"/>
        <v>9100.0000000000018</v>
      </c>
      <c r="K8" s="40"/>
    </row>
    <row r="9" spans="1:14" x14ac:dyDescent="0.25">
      <c r="A9" s="7" t="s">
        <v>27</v>
      </c>
      <c r="B9" s="36">
        <v>50</v>
      </c>
      <c r="C9" s="30">
        <v>0.12</v>
      </c>
      <c r="D9" s="14">
        <f>$B$9*($C$9*D$11)</f>
        <v>6000</v>
      </c>
      <c r="E9" s="14">
        <f>$B$9*($C$9*E$11)</f>
        <v>6300</v>
      </c>
      <c r="F9" s="14">
        <f t="shared" ref="F9:J9" si="5">$B$9*($C$9*F$11)</f>
        <v>6600</v>
      </c>
      <c r="G9" s="14">
        <f t="shared" si="5"/>
        <v>6900</v>
      </c>
      <c r="H9" s="14">
        <f t="shared" si="5"/>
        <v>7200</v>
      </c>
      <c r="I9" s="14">
        <f t="shared" si="5"/>
        <v>7500</v>
      </c>
      <c r="J9" s="14">
        <f t="shared" si="5"/>
        <v>7800</v>
      </c>
    </row>
    <row r="10" spans="1:14" x14ac:dyDescent="0.25">
      <c r="A10" s="6"/>
    </row>
    <row r="11" spans="1:14" x14ac:dyDescent="0.25">
      <c r="A11" s="7" t="s">
        <v>28</v>
      </c>
      <c r="D11" s="15">
        <v>1000</v>
      </c>
      <c r="E11" s="15">
        <f>+D11+50</f>
        <v>1050</v>
      </c>
      <c r="F11" s="15">
        <f t="shared" ref="F11:J11" si="6">+E11+50</f>
        <v>1100</v>
      </c>
      <c r="G11" s="15">
        <f t="shared" si="6"/>
        <v>1150</v>
      </c>
      <c r="H11" s="15">
        <f t="shared" si="6"/>
        <v>1200</v>
      </c>
      <c r="I11" s="15">
        <f t="shared" si="6"/>
        <v>1250</v>
      </c>
      <c r="J11" s="15">
        <f t="shared" si="6"/>
        <v>1300</v>
      </c>
    </row>
    <row r="12" spans="1:14" x14ac:dyDescent="0.25">
      <c r="A12" s="6"/>
    </row>
    <row r="13" spans="1:14" x14ac:dyDescent="0.25">
      <c r="A13" s="7" t="s">
        <v>29</v>
      </c>
      <c r="D13" s="38">
        <f>SUM(D4:D9)</f>
        <v>143000</v>
      </c>
      <c r="E13" s="38">
        <f t="shared" ref="E13:J13" si="7">SUM(E4:E9)</f>
        <v>143650</v>
      </c>
      <c r="F13" s="38">
        <f t="shared" si="7"/>
        <v>144300</v>
      </c>
      <c r="G13" s="38">
        <f t="shared" si="7"/>
        <v>144950</v>
      </c>
      <c r="H13" s="38">
        <f t="shared" si="7"/>
        <v>145600</v>
      </c>
      <c r="I13" s="38">
        <f t="shared" si="7"/>
        <v>146250</v>
      </c>
      <c r="J13" s="38">
        <f t="shared" si="7"/>
        <v>146900</v>
      </c>
    </row>
    <row r="15" spans="1:14" x14ac:dyDescent="0.25">
      <c r="H15" s="82" t="s">
        <v>22</v>
      </c>
      <c r="I15" s="82" t="s">
        <v>23</v>
      </c>
      <c r="J15" s="82" t="s">
        <v>24</v>
      </c>
      <c r="K15" s="82" t="s">
        <v>25</v>
      </c>
      <c r="L15" s="82" t="s">
        <v>26</v>
      </c>
      <c r="M15" s="82" t="s">
        <v>27</v>
      </c>
      <c r="N15" s="82" t="s">
        <v>93</v>
      </c>
    </row>
    <row r="16" spans="1:14" x14ac:dyDescent="0.25">
      <c r="G16" s="82" t="s">
        <v>28</v>
      </c>
      <c r="H16" s="40">
        <f>D4</f>
        <v>30000</v>
      </c>
      <c r="I16" s="40">
        <f>D5</f>
        <v>50000</v>
      </c>
      <c r="J16" s="40">
        <f>D6</f>
        <v>25000</v>
      </c>
      <c r="K16" s="40">
        <f>D7</f>
        <v>25000</v>
      </c>
      <c r="L16" s="40">
        <f>D8</f>
        <v>7000</v>
      </c>
      <c r="M16" s="40">
        <f>D9</f>
        <v>6000</v>
      </c>
      <c r="N16" s="40">
        <f>D13</f>
        <v>143000</v>
      </c>
    </row>
    <row r="17" spans="7:14" x14ac:dyDescent="0.25">
      <c r="G17" s="4">
        <v>1000</v>
      </c>
      <c r="H17" s="14">
        <f t="dataTable" ref="H17:N37" dt2D="0" dtr="0" r1="D11"/>
        <v>30000</v>
      </c>
      <c r="I17" s="14">
        <v>50000</v>
      </c>
      <c r="J17" s="14">
        <v>25000</v>
      </c>
      <c r="K17" s="14">
        <v>25000</v>
      </c>
      <c r="L17" s="14">
        <v>7000</v>
      </c>
      <c r="M17" s="14">
        <v>6000</v>
      </c>
      <c r="N17" s="14">
        <v>143000</v>
      </c>
    </row>
    <row r="18" spans="7:14" x14ac:dyDescent="0.25">
      <c r="G18" s="4">
        <v>1050</v>
      </c>
      <c r="H18" s="14">
        <v>30000</v>
      </c>
      <c r="I18" s="14">
        <v>50000</v>
      </c>
      <c r="J18" s="14">
        <v>25000</v>
      </c>
      <c r="K18" s="14">
        <v>25000</v>
      </c>
      <c r="L18" s="14">
        <v>7350</v>
      </c>
      <c r="M18" s="14">
        <v>6300</v>
      </c>
      <c r="N18" s="14">
        <v>143650</v>
      </c>
    </row>
    <row r="19" spans="7:14" x14ac:dyDescent="0.25">
      <c r="G19" s="4">
        <v>1100</v>
      </c>
      <c r="H19" s="14">
        <v>30000</v>
      </c>
      <c r="I19" s="14">
        <v>50000</v>
      </c>
      <c r="J19" s="14">
        <v>25000</v>
      </c>
      <c r="K19" s="14">
        <v>25000</v>
      </c>
      <c r="L19" s="14">
        <v>7700.0000000000018</v>
      </c>
      <c r="M19" s="14">
        <v>6600</v>
      </c>
      <c r="N19" s="14">
        <v>144300</v>
      </c>
    </row>
    <row r="20" spans="7:14" x14ac:dyDescent="0.25">
      <c r="G20" s="4">
        <v>1150</v>
      </c>
      <c r="H20" s="14">
        <v>30000</v>
      </c>
      <c r="I20" s="14">
        <v>50000</v>
      </c>
      <c r="J20" s="14">
        <v>25000</v>
      </c>
      <c r="K20" s="14">
        <v>25000</v>
      </c>
      <c r="L20" s="14">
        <v>8050.0000000000018</v>
      </c>
      <c r="M20" s="14">
        <v>6900</v>
      </c>
      <c r="N20" s="14">
        <v>144950</v>
      </c>
    </row>
    <row r="21" spans="7:14" x14ac:dyDescent="0.25">
      <c r="G21" s="4">
        <v>1200</v>
      </c>
      <c r="H21" s="14">
        <v>30000</v>
      </c>
      <c r="I21" s="14">
        <v>50000</v>
      </c>
      <c r="J21" s="14">
        <v>25000</v>
      </c>
      <c r="K21" s="14">
        <v>25000</v>
      </c>
      <c r="L21" s="14">
        <v>8400.0000000000018</v>
      </c>
      <c r="M21" s="14">
        <v>7200</v>
      </c>
      <c r="N21" s="14">
        <v>145600</v>
      </c>
    </row>
    <row r="22" spans="7:14" x14ac:dyDescent="0.25">
      <c r="G22" s="4">
        <v>1250</v>
      </c>
      <c r="H22" s="14">
        <v>30000</v>
      </c>
      <c r="I22" s="14">
        <v>50000</v>
      </c>
      <c r="J22" s="14">
        <v>25000</v>
      </c>
      <c r="K22" s="14">
        <v>25000</v>
      </c>
      <c r="L22" s="14">
        <v>8750.0000000000018</v>
      </c>
      <c r="M22" s="14">
        <v>7500</v>
      </c>
      <c r="N22" s="14">
        <v>146250</v>
      </c>
    </row>
    <row r="23" spans="7:14" x14ac:dyDescent="0.25">
      <c r="G23" s="4">
        <v>1300</v>
      </c>
      <c r="H23" s="14">
        <v>30000</v>
      </c>
      <c r="I23" s="14">
        <v>50000</v>
      </c>
      <c r="J23" s="14">
        <v>25000</v>
      </c>
      <c r="K23" s="14">
        <v>25000</v>
      </c>
      <c r="L23" s="14">
        <v>9100.0000000000018</v>
      </c>
      <c r="M23" s="14">
        <v>7800</v>
      </c>
      <c r="N23" s="14">
        <v>146900</v>
      </c>
    </row>
    <row r="24" spans="7:14" x14ac:dyDescent="0.25">
      <c r="G24" s="4">
        <v>1350</v>
      </c>
      <c r="H24" s="14">
        <v>30000</v>
      </c>
      <c r="I24" s="14">
        <v>50000</v>
      </c>
      <c r="J24" s="14">
        <v>25000</v>
      </c>
      <c r="K24" s="14">
        <v>25000</v>
      </c>
      <c r="L24" s="14">
        <v>9450.0000000000018</v>
      </c>
      <c r="M24" s="14">
        <v>8100</v>
      </c>
      <c r="N24" s="14">
        <v>147550</v>
      </c>
    </row>
    <row r="25" spans="7:14" x14ac:dyDescent="0.25">
      <c r="G25" s="4">
        <v>1400</v>
      </c>
      <c r="H25" s="14">
        <v>30000</v>
      </c>
      <c r="I25" s="14">
        <v>50000</v>
      </c>
      <c r="J25" s="14">
        <v>25000</v>
      </c>
      <c r="K25" s="14">
        <v>25000</v>
      </c>
      <c r="L25" s="14">
        <v>9800.0000000000018</v>
      </c>
      <c r="M25" s="14">
        <v>8400</v>
      </c>
      <c r="N25" s="14">
        <v>148200</v>
      </c>
    </row>
    <row r="26" spans="7:14" x14ac:dyDescent="0.25">
      <c r="G26" s="4">
        <v>1450</v>
      </c>
      <c r="H26" s="14">
        <v>30000</v>
      </c>
      <c r="I26" s="14">
        <v>50000</v>
      </c>
      <c r="J26" s="14">
        <v>25000</v>
      </c>
      <c r="K26" s="14">
        <v>25000</v>
      </c>
      <c r="L26" s="14">
        <v>10150.000000000002</v>
      </c>
      <c r="M26" s="14">
        <v>8700</v>
      </c>
      <c r="N26" s="14">
        <v>148850</v>
      </c>
    </row>
    <row r="27" spans="7:14" x14ac:dyDescent="0.25">
      <c r="G27" s="4">
        <v>1500</v>
      </c>
      <c r="H27" s="14">
        <v>30000</v>
      </c>
      <c r="I27" s="14">
        <v>50000</v>
      </c>
      <c r="J27" s="14">
        <v>25000</v>
      </c>
      <c r="K27" s="14">
        <v>25000</v>
      </c>
      <c r="L27" s="14">
        <v>10500.000000000002</v>
      </c>
      <c r="M27" s="14">
        <v>9000</v>
      </c>
      <c r="N27" s="14">
        <v>149500</v>
      </c>
    </row>
    <row r="28" spans="7:14" x14ac:dyDescent="0.25">
      <c r="G28" s="4">
        <v>1550</v>
      </c>
      <c r="H28" s="14">
        <v>30000</v>
      </c>
      <c r="I28" s="14">
        <v>50000</v>
      </c>
      <c r="J28" s="14">
        <v>25000</v>
      </c>
      <c r="K28" s="14">
        <v>25000</v>
      </c>
      <c r="L28" s="14">
        <v>10850.000000000002</v>
      </c>
      <c r="M28" s="14">
        <v>9300</v>
      </c>
      <c r="N28" s="14">
        <v>150150</v>
      </c>
    </row>
    <row r="29" spans="7:14" x14ac:dyDescent="0.25">
      <c r="G29" s="4">
        <v>1600</v>
      </c>
      <c r="H29" s="14">
        <v>30000</v>
      </c>
      <c r="I29" s="14">
        <v>50000</v>
      </c>
      <c r="J29" s="14">
        <v>25000</v>
      </c>
      <c r="K29" s="14">
        <v>25000</v>
      </c>
      <c r="L29" s="14">
        <v>11200.000000000002</v>
      </c>
      <c r="M29" s="14">
        <v>9600</v>
      </c>
      <c r="N29" s="14">
        <v>150800</v>
      </c>
    </row>
    <row r="30" spans="7:14" x14ac:dyDescent="0.25">
      <c r="G30" s="4">
        <v>1650</v>
      </c>
      <c r="H30" s="14">
        <v>30000</v>
      </c>
      <c r="I30" s="14">
        <v>50000</v>
      </c>
      <c r="J30" s="14">
        <v>25000</v>
      </c>
      <c r="K30" s="14">
        <v>25000</v>
      </c>
      <c r="L30" s="14">
        <v>11550.000000000002</v>
      </c>
      <c r="M30" s="14">
        <v>9900</v>
      </c>
      <c r="N30" s="14">
        <v>151450</v>
      </c>
    </row>
    <row r="31" spans="7:14" x14ac:dyDescent="0.25">
      <c r="G31" s="4">
        <v>1700</v>
      </c>
      <c r="H31" s="14">
        <v>30000</v>
      </c>
      <c r="I31" s="14">
        <v>50000</v>
      </c>
      <c r="J31" s="14">
        <v>25000</v>
      </c>
      <c r="K31" s="14">
        <v>25000</v>
      </c>
      <c r="L31" s="14">
        <v>11900.000000000002</v>
      </c>
      <c r="M31" s="14">
        <v>10200</v>
      </c>
      <c r="N31" s="14">
        <v>152100</v>
      </c>
    </row>
    <row r="32" spans="7:14" x14ac:dyDescent="0.25">
      <c r="G32" s="4">
        <v>1750</v>
      </c>
      <c r="H32" s="14">
        <v>30000</v>
      </c>
      <c r="I32" s="14">
        <v>50000</v>
      </c>
      <c r="J32" s="14">
        <v>25000</v>
      </c>
      <c r="K32" s="14">
        <v>25000</v>
      </c>
      <c r="L32" s="14">
        <v>12250.000000000002</v>
      </c>
      <c r="M32" s="14">
        <v>10500</v>
      </c>
      <c r="N32" s="14">
        <v>152750</v>
      </c>
    </row>
    <row r="33" spans="7:14" x14ac:dyDescent="0.25">
      <c r="G33" s="4">
        <v>1800</v>
      </c>
      <c r="H33" s="14">
        <v>30000</v>
      </c>
      <c r="I33" s="14">
        <v>50000</v>
      </c>
      <c r="J33" s="14">
        <v>25000</v>
      </c>
      <c r="K33" s="14">
        <v>25000</v>
      </c>
      <c r="L33" s="14">
        <v>12600.000000000002</v>
      </c>
      <c r="M33" s="14">
        <v>10800</v>
      </c>
      <c r="N33" s="14">
        <v>153400</v>
      </c>
    </row>
    <row r="34" spans="7:14" x14ac:dyDescent="0.25">
      <c r="G34" s="4">
        <v>1850</v>
      </c>
      <c r="H34" s="14">
        <v>30000</v>
      </c>
      <c r="I34" s="14">
        <v>50000</v>
      </c>
      <c r="J34" s="14">
        <v>25000</v>
      </c>
      <c r="K34" s="14">
        <v>25000</v>
      </c>
      <c r="L34" s="14">
        <v>12950</v>
      </c>
      <c r="M34" s="14">
        <v>11100</v>
      </c>
      <c r="N34" s="14">
        <v>154050</v>
      </c>
    </row>
    <row r="35" spans="7:14" x14ac:dyDescent="0.25">
      <c r="G35" s="4">
        <v>1900</v>
      </c>
      <c r="H35" s="14">
        <v>30000</v>
      </c>
      <c r="I35" s="14">
        <v>50000</v>
      </c>
      <c r="J35" s="14">
        <v>25000</v>
      </c>
      <c r="K35" s="14">
        <v>25000</v>
      </c>
      <c r="L35" s="14">
        <v>13300</v>
      </c>
      <c r="M35" s="14">
        <v>11400</v>
      </c>
      <c r="N35" s="14">
        <v>154700</v>
      </c>
    </row>
    <row r="36" spans="7:14" x14ac:dyDescent="0.25">
      <c r="G36" s="4">
        <v>1950</v>
      </c>
      <c r="H36" s="14">
        <v>30000</v>
      </c>
      <c r="I36" s="14">
        <v>50000</v>
      </c>
      <c r="J36" s="14">
        <v>25000</v>
      </c>
      <c r="K36" s="14">
        <v>25000</v>
      </c>
      <c r="L36" s="14">
        <v>13650</v>
      </c>
      <c r="M36" s="14">
        <v>11700</v>
      </c>
      <c r="N36" s="14">
        <v>155350</v>
      </c>
    </row>
    <row r="37" spans="7:14" x14ac:dyDescent="0.25">
      <c r="G37" s="4">
        <v>2000</v>
      </c>
      <c r="H37" s="14">
        <v>30000</v>
      </c>
      <c r="I37" s="14">
        <v>50000</v>
      </c>
      <c r="J37" s="14">
        <v>25000</v>
      </c>
      <c r="K37" s="14">
        <v>25000</v>
      </c>
      <c r="L37" s="14">
        <v>14000</v>
      </c>
      <c r="M37" s="14">
        <v>12000</v>
      </c>
      <c r="N37" s="14">
        <v>156000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tabSelected="1" workbookViewId="0">
      <selection activeCell="A17" sqref="A17"/>
    </sheetView>
  </sheetViews>
  <sheetFormatPr defaultRowHeight="15" x14ac:dyDescent="0.25"/>
  <cols>
    <col min="1" max="1" width="37" bestFit="1" customWidth="1"/>
    <col min="2" max="2" width="13.7109375" style="17" bestFit="1" customWidth="1"/>
    <col min="3" max="3" width="14.7109375" style="17" bestFit="1" customWidth="1"/>
    <col min="4" max="4" width="13.7109375" style="17" bestFit="1" customWidth="1"/>
    <col min="5" max="5" width="25.28515625" bestFit="1" customWidth="1"/>
    <col min="6" max="6" width="11.28515625" bestFit="1" customWidth="1"/>
    <col min="7" max="7" width="10.42578125" bestFit="1" customWidth="1"/>
    <col min="8" max="8" width="11.85546875" bestFit="1" customWidth="1"/>
  </cols>
  <sheetData>
    <row r="1" spans="1:8" x14ac:dyDescent="0.25">
      <c r="A1" s="5" t="s">
        <v>0</v>
      </c>
      <c r="B1" s="16"/>
      <c r="C1" s="16"/>
      <c r="D1" s="16"/>
    </row>
    <row r="2" spans="1:8" x14ac:dyDescent="0.25">
      <c r="A2" s="6"/>
      <c r="B2" s="9" t="s">
        <v>57</v>
      </c>
      <c r="C2" s="9" t="s">
        <v>58</v>
      </c>
      <c r="D2" s="9" t="s">
        <v>59</v>
      </c>
    </row>
    <row r="3" spans="1:8" x14ac:dyDescent="0.25">
      <c r="A3" s="7" t="s">
        <v>1</v>
      </c>
      <c r="B3" s="27">
        <v>3000</v>
      </c>
      <c r="C3" s="27">
        <f t="shared" ref="C3:D4" si="0">G4</f>
        <v>4500</v>
      </c>
      <c r="D3" s="27">
        <f t="shared" si="0"/>
        <v>2500</v>
      </c>
      <c r="E3" s="9"/>
      <c r="F3" s="9" t="s">
        <v>57</v>
      </c>
      <c r="G3" s="9" t="s">
        <v>58</v>
      </c>
      <c r="H3" s="9" t="s">
        <v>59</v>
      </c>
    </row>
    <row r="4" spans="1:8" x14ac:dyDescent="0.25">
      <c r="A4" s="7" t="s">
        <v>2</v>
      </c>
      <c r="B4" s="41">
        <v>15</v>
      </c>
      <c r="C4" s="41">
        <f t="shared" si="0"/>
        <v>20</v>
      </c>
      <c r="D4" s="41">
        <f t="shared" si="0"/>
        <v>12.5</v>
      </c>
      <c r="E4" s="9" t="s">
        <v>1</v>
      </c>
      <c r="F4" s="9">
        <v>3000</v>
      </c>
      <c r="G4" s="9">
        <v>4500</v>
      </c>
      <c r="H4" s="9">
        <v>2500</v>
      </c>
    </row>
    <row r="5" spans="1:8" x14ac:dyDescent="0.25">
      <c r="A5" s="7" t="s">
        <v>3</v>
      </c>
      <c r="B5" s="41">
        <v>10000</v>
      </c>
      <c r="C5" s="41">
        <f t="shared" ref="C5:D5" si="1">G6</f>
        <v>8500</v>
      </c>
      <c r="D5" s="41">
        <f t="shared" si="1"/>
        <v>12500</v>
      </c>
      <c r="E5" s="9" t="s">
        <v>60</v>
      </c>
      <c r="F5" s="12">
        <v>15</v>
      </c>
      <c r="G5" s="12">
        <v>20</v>
      </c>
      <c r="H5" s="12">
        <v>12.5</v>
      </c>
    </row>
    <row r="6" spans="1:8" x14ac:dyDescent="0.25">
      <c r="A6" s="7"/>
      <c r="B6" s="18"/>
      <c r="C6" s="18"/>
      <c r="D6" s="18"/>
      <c r="E6" s="9" t="s">
        <v>61</v>
      </c>
      <c r="F6" s="12">
        <v>10000</v>
      </c>
      <c r="G6" s="12">
        <v>8500</v>
      </c>
      <c r="H6" s="12">
        <v>12500</v>
      </c>
    </row>
    <row r="7" spans="1:8" x14ac:dyDescent="0.25">
      <c r="A7" s="7" t="s">
        <v>4</v>
      </c>
      <c r="B7" s="28">
        <v>10</v>
      </c>
      <c r="C7" s="28">
        <v>10</v>
      </c>
      <c r="D7" s="28">
        <v>10</v>
      </c>
    </row>
    <row r="8" spans="1:8" x14ac:dyDescent="0.25">
      <c r="A8" s="7"/>
      <c r="B8" s="18"/>
      <c r="C8" s="18"/>
      <c r="D8" s="18"/>
    </row>
    <row r="9" spans="1:8" x14ac:dyDescent="0.25">
      <c r="A9" s="7" t="s">
        <v>5</v>
      </c>
      <c r="B9" s="29">
        <f>B3*B7</f>
        <v>30000</v>
      </c>
      <c r="C9" s="29">
        <f>C3*C7</f>
        <v>45000</v>
      </c>
      <c r="D9" s="29">
        <f>D3*D7</f>
        <v>25000</v>
      </c>
    </row>
    <row r="10" spans="1:8" x14ac:dyDescent="0.25">
      <c r="A10" s="7" t="s">
        <v>6</v>
      </c>
      <c r="B10" s="29">
        <f>B3*B4</f>
        <v>45000</v>
      </c>
      <c r="C10" s="29">
        <f>C3*C4</f>
        <v>90000</v>
      </c>
      <c r="D10" s="29">
        <f>D3*D4</f>
        <v>31250</v>
      </c>
    </row>
    <row r="11" spans="1:8" x14ac:dyDescent="0.25">
      <c r="A11" s="7"/>
      <c r="B11" s="18"/>
      <c r="C11" s="18"/>
      <c r="D11" s="18"/>
    </row>
    <row r="12" spans="1:8" x14ac:dyDescent="0.25">
      <c r="A12" s="7" t="s">
        <v>7</v>
      </c>
      <c r="B12" s="39">
        <v>0.8</v>
      </c>
      <c r="C12" s="39">
        <v>0.8</v>
      </c>
      <c r="D12" s="39">
        <v>0.8</v>
      </c>
    </row>
    <row r="13" spans="1:8" x14ac:dyDescent="0.25">
      <c r="A13" s="7"/>
      <c r="B13" s="18"/>
      <c r="C13" s="18"/>
      <c r="D13" s="18"/>
    </row>
    <row r="14" spans="1:8" x14ac:dyDescent="0.25">
      <c r="A14" s="7" t="s">
        <v>8</v>
      </c>
      <c r="B14" s="29">
        <f>(B9+B10-B5)*B12</f>
        <v>52000</v>
      </c>
      <c r="C14" s="29">
        <f>(C9+C10-C5)*C12</f>
        <v>101200</v>
      </c>
      <c r="D14" s="29">
        <f>(D9+D10-D5)*D12</f>
        <v>35000</v>
      </c>
    </row>
    <row r="17" spans="2:2" x14ac:dyDescent="0.25">
      <c r="B17" s="17" t="s">
        <v>94</v>
      </c>
    </row>
  </sheetData>
  <scenarios current="0" show="0" sqref="B14">
    <scenario name="Likely" locked="1" count="3" user="Marjorie Blanco" comment="Likely scenario_x000a_Modified by Marjorie Blanco on 11/16/2017">
      <inputCells r="B3" val="3000" numFmtId="1"/>
      <inputCells r="B4" val="15" numFmtId="44"/>
      <inputCells r="B5" val="10000" numFmtId="44"/>
    </scenario>
    <scenario name="Optimistic" locked="1" count="3" user="Marjorie Blanco" comment="Optimistic">
      <inputCells r="B3" val="4500" numFmtId="1"/>
      <inputCells r="B4" val="20" numFmtId="44"/>
      <inputCells r="B5" val="8500" numFmtId="44"/>
    </scenario>
    <scenario name="Pessimistic" locked="1" count="3" user="Marjorie Blanco" comment="Pessimistic">
      <inputCells r="B3" val="2500" numFmtId="1"/>
      <inputCells r="B4" val="12.5" numFmtId="44"/>
      <inputCells r="B5" val="12500" numFmtId="44"/>
    </scenario>
  </scenario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8D9E-D427-4750-99CB-181136EBE3BE}">
  <sheetPr>
    <outlinePr summaryBelow="0"/>
  </sheetPr>
  <dimension ref="B1:G13"/>
  <sheetViews>
    <sheetView showGridLines="0" workbookViewId="0"/>
  </sheetViews>
  <sheetFormatPr defaultRowHeight="15" outlineLevelRow="1" outlineLevelCol="1" x14ac:dyDescent="0.25"/>
  <cols>
    <col min="3" max="3" width="6.1406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44" t="s">
        <v>65</v>
      </c>
      <c r="C2" s="44"/>
      <c r="D2" s="23"/>
      <c r="E2" s="23"/>
      <c r="F2" s="23"/>
      <c r="G2" s="23"/>
    </row>
    <row r="3" spans="2:7" ht="15.75" collapsed="1" x14ac:dyDescent="0.25">
      <c r="B3" s="43"/>
      <c r="C3" s="43"/>
      <c r="D3" s="24" t="s">
        <v>67</v>
      </c>
      <c r="E3" s="24" t="s">
        <v>57</v>
      </c>
      <c r="F3" s="24" t="s">
        <v>58</v>
      </c>
      <c r="G3" s="24" t="s">
        <v>59</v>
      </c>
    </row>
    <row r="4" spans="2:7" ht="45" hidden="1" outlineLevel="1" x14ac:dyDescent="0.25">
      <c r="B4" s="45"/>
      <c r="C4" s="45"/>
      <c r="D4" s="20"/>
      <c r="E4" s="26" t="s">
        <v>75</v>
      </c>
      <c r="F4" s="26" t="s">
        <v>58</v>
      </c>
      <c r="G4" s="26" t="s">
        <v>59</v>
      </c>
    </row>
    <row r="5" spans="2:7" x14ac:dyDescent="0.25">
      <c r="B5" s="46" t="s">
        <v>66</v>
      </c>
      <c r="C5" s="46"/>
      <c r="D5" s="22"/>
      <c r="E5" s="22"/>
      <c r="F5" s="22"/>
      <c r="G5" s="22"/>
    </row>
    <row r="6" spans="2:7" outlineLevel="1" x14ac:dyDescent="0.25">
      <c r="B6" s="45"/>
      <c r="C6" s="45" t="s">
        <v>62</v>
      </c>
      <c r="D6" s="21">
        <v>3000</v>
      </c>
      <c r="E6" s="25">
        <v>3000</v>
      </c>
      <c r="F6" s="25">
        <v>4500</v>
      </c>
      <c r="G6" s="25">
        <v>2500</v>
      </c>
    </row>
    <row r="7" spans="2:7" outlineLevel="1" x14ac:dyDescent="0.25">
      <c r="B7" s="45"/>
      <c r="C7" s="45" t="s">
        <v>63</v>
      </c>
      <c r="D7" s="48">
        <v>15</v>
      </c>
      <c r="E7" s="49">
        <v>15</v>
      </c>
      <c r="F7" s="49">
        <v>20</v>
      </c>
      <c r="G7" s="49">
        <v>12.5</v>
      </c>
    </row>
    <row r="8" spans="2:7" outlineLevel="1" x14ac:dyDescent="0.25">
      <c r="B8" s="45"/>
      <c r="C8" s="45" t="s">
        <v>64</v>
      </c>
      <c r="D8" s="48">
        <v>10000</v>
      </c>
      <c r="E8" s="49">
        <v>10000</v>
      </c>
      <c r="F8" s="49">
        <v>8500</v>
      </c>
      <c r="G8" s="49">
        <v>12500</v>
      </c>
    </row>
    <row r="9" spans="2:7" x14ac:dyDescent="0.25">
      <c r="B9" s="46" t="s">
        <v>68</v>
      </c>
      <c r="C9" s="46"/>
      <c r="D9" s="22"/>
      <c r="E9" s="22"/>
      <c r="F9" s="22"/>
      <c r="G9" s="22"/>
    </row>
    <row r="10" spans="2:7" ht="15.75" outlineLevel="1" thickBot="1" x14ac:dyDescent="0.3">
      <c r="B10" s="47"/>
      <c r="C10" s="47" t="s">
        <v>74</v>
      </c>
      <c r="D10" s="42">
        <v>52000</v>
      </c>
      <c r="E10" s="42">
        <v>52000</v>
      </c>
      <c r="F10" s="42">
        <v>101200</v>
      </c>
      <c r="G10" s="42">
        <v>35000</v>
      </c>
    </row>
    <row r="11" spans="2:7" x14ac:dyDescent="0.25">
      <c r="B11" t="s">
        <v>69</v>
      </c>
    </row>
    <row r="12" spans="2:7" x14ac:dyDescent="0.25">
      <c r="B12" t="s">
        <v>70</v>
      </c>
    </row>
    <row r="13" spans="2:7" x14ac:dyDescent="0.25">
      <c r="B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11.7</vt:lpstr>
      <vt:lpstr>11.9</vt:lpstr>
      <vt:lpstr>11.11</vt:lpstr>
      <vt:lpstr>11.13</vt:lpstr>
      <vt:lpstr>11.24</vt:lpstr>
      <vt:lpstr>11.30</vt:lpstr>
      <vt:lpstr>11.31</vt:lpstr>
      <vt:lpstr>Scenario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Wang</dc:creator>
  <cp:lastModifiedBy>Marjorie Blanco</cp:lastModifiedBy>
  <dcterms:created xsi:type="dcterms:W3CDTF">2015-11-17T22:44:25Z</dcterms:created>
  <dcterms:modified xsi:type="dcterms:W3CDTF">2017-11-19T20:54:38Z</dcterms:modified>
</cp:coreProperties>
</file>