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15360" windowHeight="7640"/>
  </bookViews>
  <sheets>
    <sheet name="Relay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G15" i="1" l="1"/>
  <c r="Q15" i="1" l="1"/>
  <c r="R15" i="1"/>
  <c r="O14" i="1" l="1"/>
  <c r="G14" i="1"/>
  <c r="L14" i="1"/>
  <c r="Q14" i="1"/>
  <c r="R14" i="1"/>
  <c r="R13" i="1" l="1"/>
  <c r="Q13" i="1"/>
  <c r="O13" i="1"/>
  <c r="L13" i="1"/>
  <c r="G13" i="1"/>
  <c r="R12" i="1"/>
  <c r="Q12" i="1"/>
  <c r="O12" i="1"/>
  <c r="L12" i="1"/>
  <c r="G12" i="1"/>
  <c r="R11" i="1"/>
  <c r="Q11" i="1"/>
  <c r="O11" i="1"/>
  <c r="L11" i="1"/>
  <c r="G11" i="1"/>
  <c r="R10" i="1"/>
  <c r="Q10" i="1"/>
  <c r="O10" i="1"/>
  <c r="L10" i="1"/>
  <c r="G10" i="1"/>
  <c r="G2" i="1" l="1"/>
  <c r="G3" i="1"/>
  <c r="G4" i="1"/>
  <c r="G5" i="1"/>
  <c r="G6" i="1"/>
  <c r="G7" i="1"/>
  <c r="G8" i="1"/>
  <c r="G9" i="1"/>
  <c r="R2" i="1"/>
  <c r="L7" i="1"/>
  <c r="O7" i="1"/>
  <c r="Q7" i="1"/>
  <c r="R7" i="1"/>
  <c r="L8" i="1"/>
  <c r="O8" i="1"/>
  <c r="Q8" i="1"/>
  <c r="R8" i="1"/>
  <c r="L9" i="1"/>
  <c r="O9" i="1"/>
  <c r="Q9" i="1"/>
  <c r="R9" i="1"/>
  <c r="R6" i="1"/>
  <c r="Q6" i="1"/>
  <c r="O6" i="1"/>
  <c r="L6" i="1"/>
  <c r="R3" i="1" l="1"/>
  <c r="R4" i="1"/>
  <c r="R5" i="1"/>
  <c r="Q3" i="1"/>
  <c r="Q4" i="1"/>
  <c r="Q5" i="1"/>
  <c r="Q2" i="1"/>
  <c r="L3" i="1"/>
  <c r="L4" i="1"/>
  <c r="L5" i="1"/>
  <c r="L2" i="1"/>
  <c r="O3" i="1"/>
  <c r="O4" i="1"/>
  <c r="O5" i="1"/>
  <c r="O2" i="1"/>
</calcChain>
</file>

<file path=xl/sharedStrings.xml><?xml version="1.0" encoding="utf-8"?>
<sst xmlns="http://schemas.openxmlformats.org/spreadsheetml/2006/main" count="201" uniqueCount="65">
  <si>
    <t>ID</t>
  </si>
  <si>
    <t>Series</t>
  </si>
  <si>
    <t>Comment</t>
  </si>
  <si>
    <t>Library Path</t>
  </si>
  <si>
    <t>Library Ref</t>
  </si>
  <si>
    <t>Footprint Path</t>
  </si>
  <si>
    <t>Footprint Ref 1</t>
  </si>
  <si>
    <t>PartNumber</t>
  </si>
  <si>
    <t>Manufacture</t>
  </si>
  <si>
    <t>ComponentLink1Description</t>
  </si>
  <si>
    <t>ComponentLink1URL</t>
  </si>
  <si>
    <t>Description</t>
  </si>
  <si>
    <t>Model</t>
  </si>
  <si>
    <t>ComponentLink2Description</t>
  </si>
  <si>
    <t>ComponentLink2URL</t>
  </si>
  <si>
    <t>K0001</t>
  </si>
  <si>
    <t>K0002</t>
  </si>
  <si>
    <t>K0003</t>
  </si>
  <si>
    <t>K0004</t>
  </si>
  <si>
    <t>G2RL</t>
  </si>
  <si>
    <t>Omron</t>
  </si>
  <si>
    <t>Contact form</t>
  </si>
  <si>
    <t>G2RL-1A</t>
  </si>
  <si>
    <t>SPST-NO (1A)</t>
  </si>
  <si>
    <t>Current</t>
  </si>
  <si>
    <t>Coil</t>
  </si>
  <si>
    <t>12 A</t>
  </si>
  <si>
    <t>5VDC</t>
  </si>
  <si>
    <t>12VDC</t>
  </si>
  <si>
    <t>24VDC</t>
  </si>
  <si>
    <t>48VDC</t>
  </si>
  <si>
    <t>PCB Power Relays G2RL Series (Omron)</t>
  </si>
  <si>
    <t>Relays Terminology</t>
  </si>
  <si>
    <t>K0005</t>
  </si>
  <si>
    <t>SPDT (1C)</t>
  </si>
  <si>
    <t>K0006</t>
  </si>
  <si>
    <t>K0007</t>
  </si>
  <si>
    <t>K0008</t>
  </si>
  <si>
    <t>G2RL-1</t>
  </si>
  <si>
    <t>Electromechanical Sym Lib.SchLib</t>
  </si>
  <si>
    <t>G2RL-2</t>
  </si>
  <si>
    <t>SPDT(1C)</t>
  </si>
  <si>
    <t>K0009</t>
  </si>
  <si>
    <t>K0010</t>
  </si>
  <si>
    <t>K0011</t>
  </si>
  <si>
    <t>K0012</t>
  </si>
  <si>
    <t>DPDT (2C)</t>
  </si>
  <si>
    <t>8 A</t>
  </si>
  <si>
    <t>DPDT(2C)</t>
  </si>
  <si>
    <t>Electromechanical Pad Lib.PcbLib</t>
  </si>
  <si>
    <t>K0013</t>
  </si>
  <si>
    <t>G2R-24</t>
  </si>
  <si>
    <t>5 A</t>
  </si>
  <si>
    <t>G2R</t>
  </si>
  <si>
    <t>PCB Power Relays G2R Series (Omron)</t>
  </si>
  <si>
    <t>K0014</t>
  </si>
  <si>
    <t>R40N</t>
  </si>
  <si>
    <t>40 A</t>
  </si>
  <si>
    <t>220VAC</t>
  </si>
  <si>
    <t>SPST-NO(1A)</t>
  </si>
  <si>
    <t>Relpol</t>
  </si>
  <si>
    <t>Industrial relays of small dimensions (Relpol)</t>
  </si>
  <si>
    <t>R40N-3021-85-5220</t>
  </si>
  <si>
    <t>R40N-1NO</t>
  </si>
  <si>
    <t>R40N-1A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</si>
</sst>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/>
    <xf numFmtId="0" fontId="0" fillId="0" borderId="0" xfId="0" applyAlignme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H1" zoomScale="80" zoomScaleNormal="80" workbookViewId="0">
      <selection activeCell="O33" sqref="O33"/>
    </sheetView>
  </sheetViews>
  <sheetFormatPr defaultRowHeight="14.5" x14ac:dyDescent="0.35"/>
  <cols>
    <col min="2" max="2" width="7" bestFit="1" customWidth="1"/>
    <col min="3" max="3" width="8.36328125" bestFit="1" customWidth="1"/>
    <col min="4" max="4" width="13.54296875" customWidth="1"/>
    <col min="5" max="5" width="7.81640625" style="10" bestFit="1" customWidth="1"/>
    <col min="6" max="6" width="9.54296875" customWidth="1"/>
    <col min="7" max="7" width="81.81640625" customWidth="1"/>
    <col min="8" max="8" width="31.1796875" bestFit="1" customWidth="1"/>
    <col min="9" max="9" width="13.1796875" bestFit="1" customWidth="1"/>
    <col min="10" max="10" width="31.1796875" bestFit="1" customWidth="1"/>
    <col min="11" max="11" width="14.1796875" style="9" bestFit="1" customWidth="1"/>
    <col min="12" max="12" width="17.6328125" bestFit="1" customWidth="1"/>
    <col min="13" max="13" width="11.54296875" bestFit="1" customWidth="1"/>
    <col min="14" max="14" width="40.6328125" bestFit="1" customWidth="1"/>
    <col min="15" max="15" width="73.81640625" bestFit="1" customWidth="1"/>
    <col min="16" max="16" width="23.81640625" customWidth="1"/>
    <col min="17" max="17" width="72.81640625" bestFit="1" customWidth="1"/>
    <col min="18" max="18" width="85" customWidth="1"/>
  </cols>
  <sheetData>
    <row r="1" spans="1:18" x14ac:dyDescent="0.35">
      <c r="A1" s="1" t="s">
        <v>0</v>
      </c>
      <c r="B1" s="2" t="s">
        <v>1</v>
      </c>
      <c r="C1" s="3" t="s">
        <v>12</v>
      </c>
      <c r="D1" s="3" t="s">
        <v>21</v>
      </c>
      <c r="E1" s="4" t="s">
        <v>24</v>
      </c>
      <c r="F1" s="3" t="s">
        <v>25</v>
      </c>
      <c r="G1" s="3" t="s">
        <v>2</v>
      </c>
      <c r="H1" s="3" t="s">
        <v>3</v>
      </c>
      <c r="I1" s="3" t="s">
        <v>4</v>
      </c>
      <c r="J1" s="3" t="s">
        <v>5</v>
      </c>
      <c r="K1" s="8" t="s">
        <v>6</v>
      </c>
      <c r="L1" s="4" t="s">
        <v>7</v>
      </c>
      <c r="M1" s="3" t="s">
        <v>8</v>
      </c>
      <c r="N1" s="3" t="s">
        <v>9</v>
      </c>
      <c r="O1" s="3" t="s">
        <v>10</v>
      </c>
      <c r="P1" s="3" t="s">
        <v>13</v>
      </c>
      <c r="Q1" s="1" t="s">
        <v>14</v>
      </c>
      <c r="R1" s="3" t="s">
        <v>11</v>
      </c>
    </row>
    <row r="2" spans="1:18" x14ac:dyDescent="0.35">
      <c r="A2" s="5" t="s">
        <v>15</v>
      </c>
      <c r="B2" s="5" t="s">
        <v>19</v>
      </c>
      <c r="C2" s="5" t="s">
        <v>22</v>
      </c>
      <c r="D2" s="5" t="s">
        <v>23</v>
      </c>
      <c r="E2" s="7" t="s">
        <v>26</v>
      </c>
      <c r="F2" s="5" t="s">
        <v>27</v>
      </c>
      <c r="G2" s="6" t="str">
        <f t="shared" ref="G2:G8" si="0">CONCATENATE("PCB Power Relays ",C2," (Current:",E2,", Coil: ",F2,", Form:",D2,"; Size: 29X12.7X15.7mm)")</f>
        <v>PCB Power Relays G2RL-1A (Current:12 A, Coil: 5VDC, Form:SPST-NO (1A); Size: 29X12.7X15.7mm)</v>
      </c>
      <c r="H2" s="7" t="s">
        <v>39</v>
      </c>
      <c r="I2" s="5" t="s">
        <v>23</v>
      </c>
      <c r="J2" s="7" t="s">
        <v>49</v>
      </c>
      <c r="K2" s="5" t="s">
        <v>22</v>
      </c>
      <c r="L2" s="6" t="str">
        <f>CONCATENATE(C2," ",F2)</f>
        <v>G2RL-1A 5VDC</v>
      </c>
      <c r="M2" s="5" t="s">
        <v>20</v>
      </c>
      <c r="N2" s="5" t="s">
        <v>31</v>
      </c>
      <c r="O2" t="str">
        <f ca="1">CONCATENATE(LEFT(CELL("имяфайла"), FIND("[",CELL("имяфайла"))-1),"DataSheet\G2RL Series (Omron).pdf")</f>
        <v>C:\Altium Libraries\Electromechanical Library\DataSheet\G2RL Series (Omron).pdf</v>
      </c>
      <c r="P2" s="5" t="s">
        <v>32</v>
      </c>
      <c r="Q2" t="str">
        <f ca="1">CONCATENATE(LEFT(CELL("имяфайла"), FIND("[",CELL("имяфайла"))-1),"DataSheet\Relays Terminology.pdf")</f>
        <v>C:\Altium Libraries\Electromechanical Library\DataSheet\Relays Terminology.pdf</v>
      </c>
      <c r="R2" s="6" t="str">
        <f>CONCATENATE("PCB Power Relays ",C2," (Current:",E2,", Coil: ",F2,", Form:",D2,"; Size: 29X12.7X15.7mm)")</f>
        <v>PCB Power Relays G2RL-1A (Current:12 A, Coil: 5VDC, Form:SPST-NO (1A); Size: 29X12.7X15.7mm)</v>
      </c>
    </row>
    <row r="3" spans="1:18" x14ac:dyDescent="0.35">
      <c r="A3" s="5" t="s">
        <v>16</v>
      </c>
      <c r="B3" s="5" t="s">
        <v>19</v>
      </c>
      <c r="C3" s="5" t="s">
        <v>22</v>
      </c>
      <c r="D3" s="5" t="s">
        <v>23</v>
      </c>
      <c r="E3" s="7" t="s">
        <v>26</v>
      </c>
      <c r="F3" s="5" t="s">
        <v>28</v>
      </c>
      <c r="G3" s="6" t="str">
        <f t="shared" si="0"/>
        <v>PCB Power Relays G2RL-1A (Current:12 A, Coil: 12VDC, Form:SPST-NO (1A); Size: 29X12.7X15.7mm)</v>
      </c>
      <c r="H3" s="7" t="s">
        <v>39</v>
      </c>
      <c r="I3" s="5" t="s">
        <v>23</v>
      </c>
      <c r="J3" s="7" t="s">
        <v>49</v>
      </c>
      <c r="K3" s="5" t="s">
        <v>22</v>
      </c>
      <c r="L3" s="6" t="str">
        <f t="shared" ref="L3:L5" si="1">CONCATENATE(C3," ",F3)</f>
        <v>G2RL-1A 12VDC</v>
      </c>
      <c r="M3" s="5" t="s">
        <v>20</v>
      </c>
      <c r="N3" s="5" t="s">
        <v>31</v>
      </c>
      <c r="O3" t="str">
        <f t="shared" ref="O3:O13" ca="1" si="2">CONCATENATE(LEFT(CELL("имяфайла"), FIND("[",CELL("имяфайла"))-1),"DataSheet\G2RL Series (Omron).pdf")</f>
        <v>C:\Altium Libraries\Electromechanical Library\DataSheet\G2RL Series (Omron).pdf</v>
      </c>
      <c r="P3" s="5" t="s">
        <v>32</v>
      </c>
      <c r="Q3" t="str">
        <f t="shared" ref="Q3:Q15" ca="1" si="3">CONCATENATE(LEFT(CELL("имяфайла"), FIND("[",CELL("имяфайла"))-1),"DataSheet\Relays Terminology.pdf")</f>
        <v>C:\Altium Libraries\Electromechanical Library\DataSheet\Relays Terminology.pdf</v>
      </c>
      <c r="R3" s="6" t="str">
        <f t="shared" ref="R3:R5" si="4">CONCATENATE("PCB Power Relays ",C3," (Current:",E3,", Coil: ",F3,", Form:",D3,"; Size: 29X12.7X15.7mm)")</f>
        <v>PCB Power Relays G2RL-1A (Current:12 A, Coil: 12VDC, Form:SPST-NO (1A); Size: 29X12.7X15.7mm)</v>
      </c>
    </row>
    <row r="4" spans="1:18" x14ac:dyDescent="0.35">
      <c r="A4" s="5" t="s">
        <v>17</v>
      </c>
      <c r="B4" s="5" t="s">
        <v>19</v>
      </c>
      <c r="C4" s="5" t="s">
        <v>22</v>
      </c>
      <c r="D4" s="5" t="s">
        <v>23</v>
      </c>
      <c r="E4" s="7" t="s">
        <v>26</v>
      </c>
      <c r="F4" s="5" t="s">
        <v>29</v>
      </c>
      <c r="G4" s="6" t="str">
        <f t="shared" si="0"/>
        <v>PCB Power Relays G2RL-1A (Current:12 A, Coil: 24VDC, Form:SPST-NO (1A); Size: 29X12.7X15.7mm)</v>
      </c>
      <c r="H4" s="7" t="s">
        <v>39</v>
      </c>
      <c r="I4" s="5" t="s">
        <v>23</v>
      </c>
      <c r="J4" s="7" t="s">
        <v>49</v>
      </c>
      <c r="K4" s="5" t="s">
        <v>22</v>
      </c>
      <c r="L4" s="6" t="str">
        <f t="shared" si="1"/>
        <v>G2RL-1A 24VDC</v>
      </c>
      <c r="M4" s="5" t="s">
        <v>20</v>
      </c>
      <c r="N4" s="5" t="s">
        <v>31</v>
      </c>
      <c r="O4" t="str">
        <f t="shared" ca="1" si="2"/>
        <v>C:\Altium Libraries\Electromechanical Library\DataSheet\G2RL Series (Omron).pdf</v>
      </c>
      <c r="P4" s="5" t="s">
        <v>32</v>
      </c>
      <c r="Q4" t="str">
        <f t="shared" ca="1" si="3"/>
        <v>C:\Altium Libraries\Electromechanical Library\DataSheet\Relays Terminology.pdf</v>
      </c>
      <c r="R4" s="6" t="str">
        <f t="shared" si="4"/>
        <v>PCB Power Relays G2RL-1A (Current:12 A, Coil: 24VDC, Form:SPST-NO (1A); Size: 29X12.7X15.7mm)</v>
      </c>
    </row>
    <row r="5" spans="1:18" x14ac:dyDescent="0.35">
      <c r="A5" s="5" t="s">
        <v>18</v>
      </c>
      <c r="B5" s="5" t="s">
        <v>19</v>
      </c>
      <c r="C5" s="5" t="s">
        <v>22</v>
      </c>
      <c r="D5" s="5" t="s">
        <v>23</v>
      </c>
      <c r="E5" s="7" t="s">
        <v>26</v>
      </c>
      <c r="F5" s="5" t="s">
        <v>30</v>
      </c>
      <c r="G5" s="6" t="str">
        <f t="shared" si="0"/>
        <v>PCB Power Relays G2RL-1A (Current:12 A, Coil: 48VDC, Form:SPST-NO (1A); Size: 29X12.7X15.7mm)</v>
      </c>
      <c r="H5" s="7" t="s">
        <v>39</v>
      </c>
      <c r="I5" s="5" t="s">
        <v>23</v>
      </c>
      <c r="J5" s="7" t="s">
        <v>49</v>
      </c>
      <c r="K5" s="5" t="s">
        <v>22</v>
      </c>
      <c r="L5" s="6" t="str">
        <f t="shared" si="1"/>
        <v>G2RL-1A 48VDC</v>
      </c>
      <c r="M5" s="5" t="s">
        <v>20</v>
      </c>
      <c r="N5" s="5" t="s">
        <v>31</v>
      </c>
      <c r="O5" t="str">
        <f t="shared" ca="1" si="2"/>
        <v>C:\Altium Libraries\Electromechanical Library\DataSheet\G2RL Series (Omron).pdf</v>
      </c>
      <c r="P5" s="5" t="s">
        <v>32</v>
      </c>
      <c r="Q5" t="str">
        <f t="shared" ca="1" si="3"/>
        <v>C:\Altium Libraries\Electromechanical Library\DataSheet\Relays Terminology.pdf</v>
      </c>
      <c r="R5" s="6" t="str">
        <f t="shared" si="4"/>
        <v>PCB Power Relays G2RL-1A (Current:12 A, Coil: 48VDC, Form:SPST-NO (1A); Size: 29X12.7X15.7mm)</v>
      </c>
    </row>
    <row r="6" spans="1:18" x14ac:dyDescent="0.35">
      <c r="A6" s="5" t="s">
        <v>33</v>
      </c>
      <c r="B6" s="5" t="s">
        <v>19</v>
      </c>
      <c r="C6" s="5" t="s">
        <v>38</v>
      </c>
      <c r="D6" s="5" t="s">
        <v>34</v>
      </c>
      <c r="E6" s="7" t="s">
        <v>26</v>
      </c>
      <c r="F6" s="5" t="s">
        <v>27</v>
      </c>
      <c r="G6" s="6" t="str">
        <f t="shared" si="0"/>
        <v>PCB Power Relays G2RL-1 (Current:12 A, Coil: 5VDC, Form:SPDT (1C); Size: 29X12.7X15.7mm)</v>
      </c>
      <c r="H6" s="7" t="s">
        <v>39</v>
      </c>
      <c r="I6" s="5" t="s">
        <v>41</v>
      </c>
      <c r="J6" s="7" t="s">
        <v>49</v>
      </c>
      <c r="K6" s="5" t="s">
        <v>38</v>
      </c>
      <c r="L6" s="6" t="str">
        <f t="shared" ref="L6" si="5">CONCATENATE(C6," ",F6)</f>
        <v>G2RL-1 5VDC</v>
      </c>
      <c r="M6" s="5" t="s">
        <v>20</v>
      </c>
      <c r="N6" s="5" t="s">
        <v>31</v>
      </c>
      <c r="O6" t="str">
        <f t="shared" ca="1" si="2"/>
        <v>C:\Altium Libraries\Electromechanical Library\DataSheet\G2RL Series (Omron).pdf</v>
      </c>
      <c r="P6" s="5" t="s">
        <v>32</v>
      </c>
      <c r="Q6" t="str">
        <f t="shared" ca="1" si="3"/>
        <v>C:\Altium Libraries\Electromechanical Library\DataSheet\Relays Terminology.pdf</v>
      </c>
      <c r="R6" s="6" t="str">
        <f t="shared" ref="R6" si="6">CONCATENATE("PCB Power Relays ",C6," (Current:",E6,", Coil: ",F6,", Form:",D6,"; Size: 29X12.7X15.7mm)")</f>
        <v>PCB Power Relays G2RL-1 (Current:12 A, Coil: 5VDC, Form:SPDT (1C); Size: 29X12.7X15.7mm)</v>
      </c>
    </row>
    <row r="7" spans="1:18" x14ac:dyDescent="0.35">
      <c r="A7" s="5" t="s">
        <v>35</v>
      </c>
      <c r="B7" s="5" t="s">
        <v>19</v>
      </c>
      <c r="C7" s="5" t="s">
        <v>38</v>
      </c>
      <c r="D7" s="5" t="s">
        <v>34</v>
      </c>
      <c r="E7" s="7" t="s">
        <v>26</v>
      </c>
      <c r="F7" s="5" t="s">
        <v>28</v>
      </c>
      <c r="G7" s="6" t="str">
        <f t="shared" si="0"/>
        <v>PCB Power Relays G2RL-1 (Current:12 A, Coil: 12VDC, Form:SPDT (1C); Size: 29X12.7X15.7mm)</v>
      </c>
      <c r="H7" s="7" t="s">
        <v>39</v>
      </c>
      <c r="I7" s="5" t="s">
        <v>41</v>
      </c>
      <c r="J7" s="7" t="s">
        <v>49</v>
      </c>
      <c r="K7" s="5" t="s">
        <v>38</v>
      </c>
      <c r="L7" s="6" t="str">
        <f t="shared" ref="L7:L10" si="7">CONCATENATE(C7," ",F7)</f>
        <v>G2RL-1 12VDC</v>
      </c>
      <c r="M7" s="5" t="s">
        <v>20</v>
      </c>
      <c r="N7" s="5" t="s">
        <v>31</v>
      </c>
      <c r="O7" t="str">
        <f t="shared" ca="1" si="2"/>
        <v>C:\Altium Libraries\Electromechanical Library\DataSheet\G2RL Series (Omron).pdf</v>
      </c>
      <c r="P7" s="5" t="s">
        <v>32</v>
      </c>
      <c r="Q7" t="str">
        <f t="shared" ca="1" si="3"/>
        <v>C:\Altium Libraries\Electromechanical Library\DataSheet\Relays Terminology.pdf</v>
      </c>
      <c r="R7" s="6" t="str">
        <f t="shared" ref="R7:R10" si="8">CONCATENATE("PCB Power Relays ",C7," (Current:",E7,", Coil: ",F7,", Form:",D7,"; Size: 29X12.7X15.7mm)")</f>
        <v>PCB Power Relays G2RL-1 (Current:12 A, Coil: 12VDC, Form:SPDT (1C); Size: 29X12.7X15.7mm)</v>
      </c>
    </row>
    <row r="8" spans="1:18" x14ac:dyDescent="0.35">
      <c r="A8" s="5" t="s">
        <v>36</v>
      </c>
      <c r="B8" s="5" t="s">
        <v>19</v>
      </c>
      <c r="C8" s="5" t="s">
        <v>38</v>
      </c>
      <c r="D8" s="5" t="s">
        <v>34</v>
      </c>
      <c r="E8" s="7" t="s">
        <v>26</v>
      </c>
      <c r="F8" s="5" t="s">
        <v>29</v>
      </c>
      <c r="G8" s="6" t="str">
        <f t="shared" si="0"/>
        <v>PCB Power Relays G2RL-1 (Current:12 A, Coil: 24VDC, Form:SPDT (1C); Size: 29X12.7X15.7mm)</v>
      </c>
      <c r="H8" s="7" t="s">
        <v>39</v>
      </c>
      <c r="I8" s="5" t="s">
        <v>41</v>
      </c>
      <c r="J8" s="7" t="s">
        <v>49</v>
      </c>
      <c r="K8" s="5" t="s">
        <v>38</v>
      </c>
      <c r="L8" s="6" t="str">
        <f t="shared" si="7"/>
        <v>G2RL-1 24VDC</v>
      </c>
      <c r="M8" s="5" t="s">
        <v>20</v>
      </c>
      <c r="N8" s="5" t="s">
        <v>31</v>
      </c>
      <c r="O8" t="str">
        <f t="shared" ca="1" si="2"/>
        <v>C:\Altium Libraries\Electromechanical Library\DataSheet\G2RL Series (Omron).pdf</v>
      </c>
      <c r="P8" s="5" t="s">
        <v>32</v>
      </c>
      <c r="Q8" t="str">
        <f t="shared" ca="1" si="3"/>
        <v>C:\Altium Libraries\Electromechanical Library\DataSheet\Relays Terminology.pdf</v>
      </c>
      <c r="R8" s="6" t="str">
        <f t="shared" si="8"/>
        <v>PCB Power Relays G2RL-1 (Current:12 A, Coil: 24VDC, Form:SPDT (1C); Size: 29X12.7X15.7mm)</v>
      </c>
    </row>
    <row r="9" spans="1:18" x14ac:dyDescent="0.35">
      <c r="A9" s="5" t="s">
        <v>37</v>
      </c>
      <c r="B9" s="5" t="s">
        <v>19</v>
      </c>
      <c r="C9" s="5" t="s">
        <v>40</v>
      </c>
      <c r="D9" s="5" t="s">
        <v>34</v>
      </c>
      <c r="E9" s="7" t="s">
        <v>47</v>
      </c>
      <c r="F9" s="5" t="s">
        <v>30</v>
      </c>
      <c r="G9" s="6" t="str">
        <f>CONCATENATE("PCB Power Relays ",C9," (Current:",E9,", Coil: ",F9,", Form:",D9,"; Size: 29X12.7X15.7mm)")</f>
        <v>PCB Power Relays G2RL-2 (Current:8 A, Coil: 48VDC, Form:SPDT (1C); Size: 29X12.7X15.7mm)</v>
      </c>
      <c r="H9" s="7" t="s">
        <v>39</v>
      </c>
      <c r="I9" s="5" t="s">
        <v>41</v>
      </c>
      <c r="J9" s="7" t="s">
        <v>49</v>
      </c>
      <c r="K9" s="5" t="s">
        <v>38</v>
      </c>
      <c r="L9" s="6" t="str">
        <f t="shared" si="7"/>
        <v>G2RL-2 48VDC</v>
      </c>
      <c r="M9" s="5" t="s">
        <v>20</v>
      </c>
      <c r="N9" s="5" t="s">
        <v>31</v>
      </c>
      <c r="O9" t="str">
        <f t="shared" ca="1" si="2"/>
        <v>C:\Altium Libraries\Electromechanical Library\DataSheet\G2RL Series (Omron).pdf</v>
      </c>
      <c r="P9" s="5" t="s">
        <v>32</v>
      </c>
      <c r="Q9" t="str">
        <f t="shared" ca="1" si="3"/>
        <v>C:\Altium Libraries\Electromechanical Library\DataSheet\Relays Terminology.pdf</v>
      </c>
      <c r="R9" s="6" t="str">
        <f t="shared" si="8"/>
        <v>PCB Power Relays G2RL-2 (Current:8 A, Coil: 48VDC, Form:SPDT (1C); Size: 29X12.7X15.7mm)</v>
      </c>
    </row>
    <row r="10" spans="1:18" x14ac:dyDescent="0.35">
      <c r="A10" s="5" t="s">
        <v>42</v>
      </c>
      <c r="B10" s="5" t="s">
        <v>19</v>
      </c>
      <c r="C10" s="5" t="s">
        <v>40</v>
      </c>
      <c r="D10" s="5" t="s">
        <v>46</v>
      </c>
      <c r="E10" s="7" t="s">
        <v>47</v>
      </c>
      <c r="F10" s="5" t="s">
        <v>27</v>
      </c>
      <c r="G10" s="6" t="str">
        <f t="shared" ref="G10:G12" si="9">CONCATENATE("PCB Power Relays ",C10," (Current:",E10,", Coil: ",F10,", Form:",D10,"; Size: 29X12.7X15.7mm)")</f>
        <v>PCB Power Relays G2RL-2 (Current:8 A, Coil: 5VDC, Form:DPDT (2C); Size: 29X12.7X15.7mm)</v>
      </c>
      <c r="H10" s="7" t="s">
        <v>39</v>
      </c>
      <c r="I10" s="5" t="s">
        <v>48</v>
      </c>
      <c r="J10" s="7" t="s">
        <v>49</v>
      </c>
      <c r="K10" s="5" t="s">
        <v>40</v>
      </c>
      <c r="L10" s="6" t="str">
        <f t="shared" si="7"/>
        <v>G2RL-2 5VDC</v>
      </c>
      <c r="M10" s="5" t="s">
        <v>20</v>
      </c>
      <c r="N10" s="5" t="s">
        <v>31</v>
      </c>
      <c r="O10" t="str">
        <f t="shared" ca="1" si="2"/>
        <v>C:\Altium Libraries\Electromechanical Library\DataSheet\G2RL Series (Omron).pdf</v>
      </c>
      <c r="P10" s="5" t="s">
        <v>32</v>
      </c>
      <c r="Q10" t="str">
        <f t="shared" ca="1" si="3"/>
        <v>C:\Altium Libraries\Electromechanical Library\DataSheet\Relays Terminology.pdf</v>
      </c>
      <c r="R10" s="6" t="str">
        <f t="shared" si="8"/>
        <v>PCB Power Relays G2RL-2 (Current:8 A, Coil: 5VDC, Form:DPDT (2C); Size: 29X12.7X15.7mm)</v>
      </c>
    </row>
    <row r="11" spans="1:18" x14ac:dyDescent="0.35">
      <c r="A11" s="5" t="s">
        <v>43</v>
      </c>
      <c r="B11" s="5" t="s">
        <v>19</v>
      </c>
      <c r="C11" s="5" t="s">
        <v>40</v>
      </c>
      <c r="D11" s="5" t="s">
        <v>46</v>
      </c>
      <c r="E11" s="7" t="s">
        <v>47</v>
      </c>
      <c r="F11" s="5" t="s">
        <v>28</v>
      </c>
      <c r="G11" s="6" t="str">
        <f t="shared" si="9"/>
        <v>PCB Power Relays G2RL-2 (Current:8 A, Coil: 12VDC, Form:DPDT (2C); Size: 29X12.7X15.7mm)</v>
      </c>
      <c r="H11" s="7" t="s">
        <v>39</v>
      </c>
      <c r="I11" s="5" t="s">
        <v>48</v>
      </c>
      <c r="J11" s="7" t="s">
        <v>49</v>
      </c>
      <c r="K11" s="5" t="s">
        <v>40</v>
      </c>
      <c r="L11" s="6" t="str">
        <f t="shared" ref="L11:L13" si="10">CONCATENATE(C11," ",F11)</f>
        <v>G2RL-2 12VDC</v>
      </c>
      <c r="M11" s="5" t="s">
        <v>20</v>
      </c>
      <c r="N11" s="5" t="s">
        <v>31</v>
      </c>
      <c r="O11" t="str">
        <f t="shared" ca="1" si="2"/>
        <v>C:\Altium Libraries\Electromechanical Library\DataSheet\G2RL Series (Omron).pdf</v>
      </c>
      <c r="P11" s="5" t="s">
        <v>32</v>
      </c>
      <c r="Q11" t="str">
        <f t="shared" ca="1" si="3"/>
        <v>C:\Altium Libraries\Electromechanical Library\DataSheet\Relays Terminology.pdf</v>
      </c>
      <c r="R11" s="6" t="str">
        <f t="shared" ref="R11:R13" si="11">CONCATENATE("PCB Power Relays ",C11," (Current:",E11,", Coil: ",F11,", Form:",D11,"; Size: 29X12.7X15.7mm)")</f>
        <v>PCB Power Relays G2RL-2 (Current:8 A, Coil: 12VDC, Form:DPDT (2C); Size: 29X12.7X15.7mm)</v>
      </c>
    </row>
    <row r="12" spans="1:18" x14ac:dyDescent="0.35">
      <c r="A12" s="5" t="s">
        <v>44</v>
      </c>
      <c r="B12" s="5" t="s">
        <v>19</v>
      </c>
      <c r="C12" s="5" t="s">
        <v>40</v>
      </c>
      <c r="D12" s="5" t="s">
        <v>46</v>
      </c>
      <c r="E12" s="7" t="s">
        <v>47</v>
      </c>
      <c r="F12" s="5" t="s">
        <v>29</v>
      </c>
      <c r="G12" s="6" t="str">
        <f t="shared" si="9"/>
        <v>PCB Power Relays G2RL-2 (Current:8 A, Coil: 24VDC, Form:DPDT (2C); Size: 29X12.7X15.7mm)</v>
      </c>
      <c r="H12" s="7" t="s">
        <v>39</v>
      </c>
      <c r="I12" s="5" t="s">
        <v>48</v>
      </c>
      <c r="J12" s="7" t="s">
        <v>49</v>
      </c>
      <c r="K12" s="5" t="s">
        <v>40</v>
      </c>
      <c r="L12" s="6" t="str">
        <f t="shared" si="10"/>
        <v>G2RL-2 24VDC</v>
      </c>
      <c r="M12" s="5" t="s">
        <v>20</v>
      </c>
      <c r="N12" s="5" t="s">
        <v>31</v>
      </c>
      <c r="O12" t="str">
        <f t="shared" ca="1" si="2"/>
        <v>C:\Altium Libraries\Electromechanical Library\DataSheet\G2RL Series (Omron).pdf</v>
      </c>
      <c r="P12" s="5" t="s">
        <v>32</v>
      </c>
      <c r="Q12" t="str">
        <f t="shared" ca="1" si="3"/>
        <v>C:\Altium Libraries\Electromechanical Library\DataSheet\Relays Terminology.pdf</v>
      </c>
      <c r="R12" s="6" t="str">
        <f t="shared" si="11"/>
        <v>PCB Power Relays G2RL-2 (Current:8 A, Coil: 24VDC, Form:DPDT (2C); Size: 29X12.7X15.7mm)</v>
      </c>
    </row>
    <row r="13" spans="1:18" x14ac:dyDescent="0.35">
      <c r="A13" s="5" t="s">
        <v>45</v>
      </c>
      <c r="B13" s="5" t="s">
        <v>19</v>
      </c>
      <c r="C13" s="5" t="s">
        <v>40</v>
      </c>
      <c r="D13" s="5" t="s">
        <v>46</v>
      </c>
      <c r="E13" s="7" t="s">
        <v>47</v>
      </c>
      <c r="F13" s="5" t="s">
        <v>30</v>
      </c>
      <c r="G13" s="6" t="str">
        <f>CONCATENATE("PCB Power Relays ",C13," (Current:",E13,", Coil: ",F13,", Form:",D13,"; Size: 29X12.7X15.7mm)")</f>
        <v>PCB Power Relays G2RL-2 (Current:8 A, Coil: 48VDC, Form:DPDT (2C); Size: 29X12.7X15.7mm)</v>
      </c>
      <c r="H13" s="7" t="s">
        <v>39</v>
      </c>
      <c r="I13" s="5" t="s">
        <v>48</v>
      </c>
      <c r="J13" s="7" t="s">
        <v>49</v>
      </c>
      <c r="K13" s="5" t="s">
        <v>40</v>
      </c>
      <c r="L13" s="6" t="str">
        <f t="shared" si="10"/>
        <v>G2RL-2 48VDC</v>
      </c>
      <c r="M13" s="5" t="s">
        <v>20</v>
      </c>
      <c r="N13" s="5" t="s">
        <v>31</v>
      </c>
      <c r="O13" t="str">
        <f t="shared" ca="1" si="2"/>
        <v>C:\Altium Libraries\Electromechanical Library\DataSheet\G2RL Series (Omron).pdf</v>
      </c>
      <c r="P13" s="5" t="s">
        <v>32</v>
      </c>
      <c r="Q13" t="str">
        <f t="shared" ca="1" si="3"/>
        <v>C:\Altium Libraries\Electromechanical Library\DataSheet\Relays Terminology.pdf</v>
      </c>
      <c r="R13" s="6" t="str">
        <f t="shared" si="11"/>
        <v>PCB Power Relays G2RL-2 (Current:8 A, Coil: 48VDC, Form:DPDT (2C); Size: 29X12.7X15.7mm)</v>
      </c>
    </row>
    <row r="14" spans="1:18" x14ac:dyDescent="0.35">
      <c r="A14" s="5" t="s">
        <v>50</v>
      </c>
      <c r="B14" s="5" t="s">
        <v>53</v>
      </c>
      <c r="C14" s="5" t="s">
        <v>51</v>
      </c>
      <c r="D14" s="5" t="s">
        <v>46</v>
      </c>
      <c r="E14" s="7" t="s">
        <v>52</v>
      </c>
      <c r="F14" s="5" t="s">
        <v>29</v>
      </c>
      <c r="G14" s="6" t="str">
        <f>CONCATENATE("PCB Power Relays ",C14," (Current:",E14,", Coil: ",F14,", Form:",D14,"; Size: 29X13.5X25.5mm)")</f>
        <v>PCB Power Relays G2R-24 (Current:5 A, Coil: 24VDC, Form:DPDT (2C); Size: 29X13.5X25.5mm)</v>
      </c>
      <c r="H14" s="7" t="s">
        <v>39</v>
      </c>
      <c r="I14" s="5" t="s">
        <v>48</v>
      </c>
      <c r="J14" s="7" t="s">
        <v>49</v>
      </c>
      <c r="K14" s="5" t="s">
        <v>51</v>
      </c>
      <c r="L14" s="6" t="str">
        <f t="shared" ref="L14" si="12">CONCATENATE(C14," ",F14)</f>
        <v>G2R-24 24VDC</v>
      </c>
      <c r="M14" s="5" t="s">
        <v>20</v>
      </c>
      <c r="N14" s="5" t="s">
        <v>54</v>
      </c>
      <c r="O14" t="str">
        <f ca="1">CONCATENATE(LEFT(CELL("имяфайла"), FIND("[",CELL("имяфайла"))-1),"DataSheet\G2R Series (Omron).pdf")</f>
        <v>C:\Altium Libraries\Electromechanical Library\DataSheet\G2R Series (Omron).pdf</v>
      </c>
      <c r="P14" s="5" t="s">
        <v>32</v>
      </c>
      <c r="Q14" t="str">
        <f t="shared" ca="1" si="3"/>
        <v>C:\Altium Libraries\Electromechanical Library\DataSheet\Relays Terminology.pdf</v>
      </c>
      <c r="R14" s="6" t="str">
        <f t="shared" ref="R14" si="13">CONCATENATE("PCB Power Relays ",C14," (Current:",E14,", Coil: ",F14,", Form:",D14,"; Size: 29X12.7X15.7mm)")</f>
        <v>PCB Power Relays G2R-24 (Current:5 A, Coil: 24VDC, Form:DPDT (2C); Size: 29X12.7X15.7mm)</v>
      </c>
    </row>
    <row r="15" spans="1:18" x14ac:dyDescent="0.35">
      <c r="A15" s="5" t="s">
        <v>55</v>
      </c>
      <c r="B15" s="5" t="s">
        <v>56</v>
      </c>
      <c r="C15" s="5" t="s">
        <v>64</v>
      </c>
      <c r="D15" s="5" t="s">
        <v>59</v>
      </c>
      <c r="E15" s="7" t="s">
        <v>57</v>
      </c>
      <c r="F15" s="5" t="s">
        <v>58</v>
      </c>
      <c r="G15" s="6" t="str">
        <f>CONCATENATE("PCB Power Relays ",C15," (Current:",E15,", Coil: ",F15,", Form:",D15,"; Size: 32.5X22.4.5X20.5mm)")</f>
        <v>PCB Power Relays R40N-1A (Current:40 A, Coil: 220VAC, Form:SPST-NO(1A); Size: 32.5X22.4.5X20.5mm)</v>
      </c>
      <c r="H15" s="7" t="s">
        <v>39</v>
      </c>
      <c r="I15" s="5" t="s">
        <v>59</v>
      </c>
      <c r="J15" s="7" t="s">
        <v>49</v>
      </c>
      <c r="K15" s="5" t="s">
        <v>63</v>
      </c>
      <c r="L15" s="6" t="s">
        <v>62</v>
      </c>
      <c r="M15" s="5" t="s">
        <v>60</v>
      </c>
      <c r="N15" s="5" t="s">
        <v>61</v>
      </c>
      <c r="O15" t="str">
        <f ca="1">CONCATENATE(LEFT(CELL("имяфайла"), FIND("[",CELL("имяфайла"))-1),"DataSheet\R40N Series (Relpol).pdf")</f>
        <v>C:\Altium Libraries\Electromechanical Library\DataSheet\R40N Series (Relpol).pdf</v>
      </c>
      <c r="P15" s="5" t="s">
        <v>32</v>
      </c>
      <c r="Q15" t="str">
        <f t="shared" ca="1" si="3"/>
        <v>C:\Altium Libraries\Electromechanical Library\DataSheet\Relays Terminology.pdf</v>
      </c>
      <c r="R15" s="6" t="str">
        <f t="shared" ref="R15" si="14">CONCATENATE("PCB Power Relays ",C15," (Current:",E15,", Coil: ",F15,", Form:",D15,"; Size: 29X12.7X15.7mm)")</f>
        <v>PCB Power Relays R40N-1A (Current:40 A, Coil: 220VAC, Form:SPST-NO(1A); Size: 29X12.7X15.7mm)</v>
      </c>
    </row>
    <row r="16" spans="1:18" x14ac:dyDescent="0.35">
      <c r="L16" s="6"/>
    </row>
    <row r="17" spans="12:12" x14ac:dyDescent="0.35">
      <c r="L17" s="6"/>
    </row>
    <row r="18" spans="12:12" x14ac:dyDescent="0.35">
      <c r="L18" s="6"/>
    </row>
    <row r="19" spans="12:12" x14ac:dyDescent="0.35">
      <c r="L19" s="6"/>
    </row>
    <row r="20" spans="12:12" x14ac:dyDescent="0.35">
      <c r="L20" s="6"/>
    </row>
    <row r="21" spans="12:12" x14ac:dyDescent="0.35">
      <c r="L21" s="6"/>
    </row>
    <row r="22" spans="12:12" x14ac:dyDescent="0.35">
      <c r="L22" s="6"/>
    </row>
    <row r="23" spans="12:12" x14ac:dyDescent="0.35">
      <c r="L23" s="6"/>
    </row>
    <row r="24" spans="12:12" x14ac:dyDescent="0.35">
      <c r="L24" s="6"/>
    </row>
    <row r="25" spans="12:12" x14ac:dyDescent="0.35">
      <c r="L25" s="6"/>
    </row>
    <row r="26" spans="12:12" x14ac:dyDescent="0.35">
      <c r="L26" s="6"/>
    </row>
    <row r="27" spans="12:12" x14ac:dyDescent="0.35">
      <c r="L27" s="6"/>
    </row>
    <row r="28" spans="12:12" x14ac:dyDescent="0.35">
      <c r="L28" s="6"/>
    </row>
    <row r="29" spans="12:12" x14ac:dyDescent="0.35">
      <c r="L29" s="6"/>
    </row>
    <row r="30" spans="12:12" x14ac:dyDescent="0.35">
      <c r="L30" s="6"/>
    </row>
    <row r="31" spans="12:12" x14ac:dyDescent="0.35">
      <c r="L31" s="6"/>
    </row>
    <row r="32" spans="12:12" x14ac:dyDescent="0.35">
      <c r="L32" s="6"/>
    </row>
    <row r="33" spans="12:12" x14ac:dyDescent="0.35">
      <c r="L33" s="6"/>
    </row>
    <row r="34" spans="12:12" x14ac:dyDescent="0.35">
      <c r="L34" s="6"/>
    </row>
    <row r="35" spans="12:12" x14ac:dyDescent="0.35">
      <c r="L35" s="6"/>
    </row>
    <row r="36" spans="12:12" x14ac:dyDescent="0.35">
      <c r="L36" s="6"/>
    </row>
    <row r="37" spans="12:12" x14ac:dyDescent="0.35">
      <c r="L37" s="6"/>
    </row>
    <row r="38" spans="12:12" x14ac:dyDescent="0.35">
      <c r="L38" s="6"/>
    </row>
    <row r="39" spans="12:12" x14ac:dyDescent="0.35">
      <c r="L39" s="6"/>
    </row>
    <row r="40" spans="12:12" x14ac:dyDescent="0.35">
      <c r="L4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2023-01-22T09:37:34Z</dcterms:modified>
</cp:coreProperties>
</file>