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showObjects="placeholders" autoCompressPictures="0"/>
  <bookViews>
    <workbookView xWindow="400" yWindow="0" windowWidth="21540" windowHeight="19800" tabRatio="702"/>
  </bookViews>
  <sheets>
    <sheet name="1.Enter_Data" sheetId="2" r:id="rId1"/>
    <sheet name="1.ULP2010_Enter_Daily_Data_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6" i="3" l="1"/>
  <c r="I56" i="3"/>
  <c r="H56" i="3"/>
  <c r="G56" i="3"/>
  <c r="F56" i="3"/>
  <c r="E56" i="3"/>
  <c r="D56" i="3"/>
  <c r="C56" i="3"/>
  <c r="J55" i="3"/>
  <c r="I55" i="3"/>
  <c r="H55" i="3"/>
  <c r="G55" i="3"/>
  <c r="F55" i="3"/>
  <c r="E55" i="3"/>
  <c r="D55" i="3"/>
  <c r="C55" i="3"/>
  <c r="J54" i="3"/>
  <c r="I54" i="3"/>
  <c r="H54" i="3"/>
  <c r="G54" i="3"/>
  <c r="F54" i="3"/>
  <c r="E54" i="3"/>
  <c r="D54" i="3"/>
  <c r="C54" i="3"/>
  <c r="J53" i="3"/>
  <c r="I53" i="3"/>
  <c r="H53" i="3"/>
  <c r="G53" i="3"/>
  <c r="F53" i="3"/>
  <c r="E53" i="3"/>
  <c r="D53" i="3"/>
  <c r="C53" i="3"/>
  <c r="J52" i="3"/>
  <c r="I52" i="3"/>
  <c r="H52" i="3"/>
  <c r="G52" i="3"/>
  <c r="F52" i="3"/>
  <c r="E52" i="3"/>
  <c r="D52" i="3"/>
  <c r="C52" i="3"/>
  <c r="J51" i="3"/>
  <c r="I51" i="3"/>
  <c r="H51" i="3"/>
  <c r="G51" i="3"/>
  <c r="F51" i="3"/>
  <c r="E51" i="3"/>
  <c r="D51" i="3"/>
  <c r="C51" i="3"/>
  <c r="J50" i="3"/>
  <c r="I50" i="3"/>
  <c r="H50" i="3"/>
  <c r="G50" i="3"/>
  <c r="F50" i="3"/>
  <c r="E50" i="3"/>
  <c r="D50" i="3"/>
  <c r="C50" i="3"/>
  <c r="J49" i="3"/>
  <c r="I49" i="3"/>
  <c r="H49" i="3"/>
  <c r="G49" i="3"/>
  <c r="F49" i="3"/>
  <c r="E49" i="3"/>
  <c r="D49" i="3"/>
  <c r="C49" i="3"/>
  <c r="J48" i="3"/>
  <c r="I48" i="3"/>
  <c r="H48" i="3"/>
  <c r="G48" i="3"/>
  <c r="F48" i="3"/>
  <c r="E48" i="3"/>
  <c r="D48" i="3"/>
  <c r="C48" i="3"/>
  <c r="J47" i="3"/>
  <c r="I47" i="3"/>
  <c r="H47" i="3"/>
  <c r="G47" i="3"/>
  <c r="F47" i="3"/>
  <c r="E47" i="3"/>
  <c r="D47" i="3"/>
  <c r="C47" i="3"/>
  <c r="J46" i="3"/>
  <c r="I46" i="3"/>
  <c r="H46" i="3"/>
  <c r="G46" i="3"/>
  <c r="F46" i="3"/>
  <c r="E46" i="3"/>
  <c r="D46" i="3"/>
  <c r="C46" i="3"/>
  <c r="J45" i="3"/>
  <c r="I45" i="3"/>
  <c r="H45" i="3"/>
  <c r="G45" i="3"/>
  <c r="F45" i="3"/>
  <c r="E45" i="3"/>
  <c r="D45" i="3"/>
  <c r="C45" i="3"/>
  <c r="J44" i="3"/>
  <c r="I44" i="3"/>
  <c r="H44" i="3"/>
  <c r="G44" i="3"/>
  <c r="F44" i="3"/>
  <c r="E44" i="3"/>
  <c r="D44" i="3"/>
  <c r="C44" i="3"/>
  <c r="J43" i="3"/>
  <c r="I43" i="3"/>
  <c r="H43" i="3"/>
  <c r="G43" i="3"/>
  <c r="F43" i="3"/>
  <c r="E43" i="3"/>
  <c r="D43" i="3"/>
  <c r="C43" i="3"/>
  <c r="J42" i="3"/>
  <c r="I42" i="3"/>
  <c r="H42" i="3"/>
  <c r="G42" i="3"/>
  <c r="F42" i="3"/>
  <c r="E42" i="3"/>
  <c r="D42" i="3"/>
  <c r="C42" i="3"/>
  <c r="J41" i="3"/>
  <c r="I41" i="3"/>
  <c r="H41" i="3"/>
  <c r="G41" i="3"/>
  <c r="F41" i="3"/>
  <c r="E41" i="3"/>
  <c r="D41" i="3"/>
  <c r="C41" i="3"/>
  <c r="J40" i="3"/>
  <c r="I40" i="3"/>
  <c r="H40" i="3"/>
  <c r="G40" i="3"/>
  <c r="F40" i="3"/>
  <c r="E40" i="3"/>
  <c r="D40" i="3"/>
  <c r="C40" i="3"/>
  <c r="J39" i="3"/>
  <c r="I39" i="3"/>
  <c r="H39" i="3"/>
  <c r="G39" i="3"/>
  <c r="F39" i="3"/>
  <c r="E39" i="3"/>
  <c r="D39" i="3"/>
  <c r="C39" i="3"/>
  <c r="J38" i="3"/>
  <c r="I38" i="3"/>
  <c r="H38" i="3"/>
  <c r="G38" i="3"/>
  <c r="F38" i="3"/>
  <c r="E38" i="3"/>
  <c r="D38" i="3"/>
  <c r="C38" i="3"/>
  <c r="J37" i="3"/>
  <c r="I37" i="3"/>
  <c r="H37" i="3"/>
  <c r="G37" i="3"/>
  <c r="F37" i="3"/>
  <c r="E37" i="3"/>
  <c r="D37" i="3"/>
  <c r="C37" i="3"/>
  <c r="J36" i="3"/>
  <c r="I36" i="3"/>
  <c r="H36" i="3"/>
  <c r="G36" i="3"/>
  <c r="F36" i="3"/>
  <c r="E36" i="3"/>
  <c r="D36" i="3"/>
  <c r="C36" i="3"/>
  <c r="J35" i="3"/>
  <c r="I35" i="3"/>
  <c r="H35" i="3"/>
  <c r="G35" i="3"/>
  <c r="F35" i="3"/>
  <c r="E35" i="3"/>
  <c r="D35" i="3"/>
  <c r="C35" i="3"/>
  <c r="J34" i="3"/>
  <c r="I34" i="3"/>
  <c r="H34" i="3"/>
  <c r="G34" i="3"/>
  <c r="F34" i="3"/>
  <c r="E34" i="3"/>
  <c r="D34" i="3"/>
  <c r="C34" i="3"/>
  <c r="J33" i="3"/>
  <c r="I33" i="3"/>
  <c r="H33" i="3"/>
  <c r="G33" i="3"/>
  <c r="F33" i="3"/>
  <c r="E33" i="3"/>
  <c r="D33" i="3"/>
  <c r="C33" i="3"/>
  <c r="J32" i="3"/>
  <c r="I32" i="3"/>
  <c r="H32" i="3"/>
  <c r="G32" i="3"/>
  <c r="F32" i="3"/>
  <c r="E32" i="3"/>
  <c r="D32" i="3"/>
  <c r="C32" i="3"/>
  <c r="J31" i="3"/>
  <c r="I31" i="3"/>
  <c r="H31" i="3"/>
  <c r="G31" i="3"/>
  <c r="F31" i="3"/>
  <c r="E31" i="3"/>
  <c r="D31" i="3"/>
  <c r="C31" i="3"/>
  <c r="J30" i="3"/>
  <c r="I30" i="3"/>
  <c r="H30" i="3"/>
  <c r="G30" i="3"/>
  <c r="F30" i="3"/>
  <c r="E30" i="3"/>
  <c r="D30" i="3"/>
  <c r="C30" i="3"/>
  <c r="J29" i="3"/>
  <c r="I29" i="3"/>
  <c r="H29" i="3"/>
  <c r="G29" i="3"/>
  <c r="F29" i="3"/>
  <c r="E29" i="3"/>
  <c r="D29" i="3"/>
  <c r="C29" i="3"/>
  <c r="J28" i="3"/>
  <c r="I28" i="3"/>
  <c r="H28" i="3"/>
  <c r="G28" i="3"/>
  <c r="F28" i="3"/>
  <c r="E28" i="3"/>
  <c r="D28" i="3"/>
  <c r="C28" i="3"/>
  <c r="J27" i="3"/>
  <c r="I27" i="3"/>
  <c r="H27" i="3"/>
  <c r="G27" i="3"/>
  <c r="F27" i="3"/>
  <c r="E27" i="3"/>
  <c r="D27" i="3"/>
  <c r="C27" i="3"/>
  <c r="J26" i="3"/>
  <c r="I26" i="3"/>
  <c r="H26" i="3"/>
  <c r="G26" i="3"/>
  <c r="F26" i="3"/>
  <c r="E26" i="3"/>
  <c r="D26" i="3"/>
  <c r="C26" i="3"/>
  <c r="J25" i="3"/>
  <c r="I25" i="3"/>
  <c r="H25" i="3"/>
  <c r="G25" i="3"/>
  <c r="F25" i="3"/>
  <c r="E25" i="3"/>
  <c r="D25" i="3"/>
  <c r="C25" i="3"/>
  <c r="J24" i="3"/>
  <c r="I24" i="3"/>
  <c r="H24" i="3"/>
  <c r="G24" i="3"/>
  <c r="F24" i="3"/>
  <c r="E24" i="3"/>
  <c r="D24" i="3"/>
  <c r="C24" i="3"/>
  <c r="J23" i="3"/>
  <c r="I23" i="3"/>
  <c r="H23" i="3"/>
  <c r="G23" i="3"/>
  <c r="F23" i="3"/>
  <c r="E23" i="3"/>
  <c r="D23" i="3"/>
  <c r="C23" i="3"/>
  <c r="J22" i="3"/>
  <c r="I22" i="3"/>
  <c r="H22" i="3"/>
  <c r="G22" i="3"/>
  <c r="F22" i="3"/>
  <c r="E22" i="3"/>
  <c r="D22" i="3"/>
  <c r="C22" i="3"/>
  <c r="J21" i="3"/>
  <c r="I21" i="3"/>
  <c r="H21" i="3"/>
  <c r="G21" i="3"/>
  <c r="F21" i="3"/>
  <c r="E21" i="3"/>
  <c r="D21" i="3"/>
  <c r="C21" i="3"/>
  <c r="J20" i="3"/>
  <c r="I20" i="3"/>
  <c r="H20" i="3"/>
  <c r="G20" i="3"/>
  <c r="F20" i="3"/>
  <c r="E20" i="3"/>
  <c r="D20" i="3"/>
  <c r="C20" i="3"/>
  <c r="J19" i="3"/>
  <c r="I19" i="3"/>
  <c r="H19" i="3"/>
  <c r="G19" i="3"/>
  <c r="F19" i="3"/>
  <c r="E19" i="3"/>
  <c r="D19" i="3"/>
  <c r="C19" i="3"/>
  <c r="J18" i="3"/>
  <c r="I18" i="3"/>
  <c r="H18" i="3"/>
  <c r="G18" i="3"/>
  <c r="F18" i="3"/>
  <c r="E18" i="3"/>
  <c r="D18" i="3"/>
  <c r="C18" i="3"/>
  <c r="J17" i="3"/>
  <c r="I17" i="3"/>
  <c r="H17" i="3"/>
  <c r="G17" i="3"/>
  <c r="F17" i="3"/>
  <c r="E17" i="3"/>
  <c r="D17" i="3"/>
  <c r="C17" i="3"/>
  <c r="J16" i="3"/>
  <c r="I16" i="3"/>
  <c r="H16" i="3"/>
  <c r="G16" i="3"/>
  <c r="F16" i="3"/>
  <c r="E16" i="3"/>
  <c r="D16" i="3"/>
  <c r="C16" i="3"/>
  <c r="J15" i="3"/>
  <c r="I15" i="3"/>
  <c r="H15" i="3"/>
  <c r="G15" i="3"/>
  <c r="F15" i="3"/>
  <c r="E15" i="3"/>
  <c r="D15" i="3"/>
  <c r="C15" i="3"/>
  <c r="J14" i="3"/>
  <c r="I14" i="3"/>
  <c r="H14" i="3"/>
  <c r="G14" i="3"/>
  <c r="F14" i="3"/>
  <c r="E14" i="3"/>
  <c r="D14" i="3"/>
  <c r="C14" i="3"/>
  <c r="J13" i="3"/>
  <c r="I13" i="3"/>
  <c r="H13" i="3"/>
  <c r="G13" i="3"/>
  <c r="F13" i="3"/>
  <c r="E13" i="3"/>
  <c r="D13" i="3"/>
  <c r="C13" i="3"/>
  <c r="J12" i="3"/>
  <c r="I12" i="3"/>
  <c r="H12" i="3"/>
  <c r="G12" i="3"/>
  <c r="F12" i="3"/>
  <c r="E12" i="3"/>
  <c r="D12" i="3"/>
  <c r="C12" i="3"/>
  <c r="J11" i="3"/>
  <c r="I11" i="3"/>
  <c r="H11" i="3"/>
  <c r="G11" i="3"/>
  <c r="F11" i="3"/>
  <c r="E11" i="3"/>
  <c r="D11" i="3"/>
  <c r="C11" i="3"/>
  <c r="J10" i="3"/>
  <c r="I10" i="3"/>
  <c r="H10" i="3"/>
  <c r="G10" i="3"/>
  <c r="F10" i="3"/>
  <c r="E10" i="3"/>
  <c r="D10" i="3"/>
  <c r="C10" i="3"/>
  <c r="I9" i="3"/>
  <c r="H9" i="3"/>
  <c r="G9" i="3"/>
  <c r="F9" i="3"/>
  <c r="E9" i="3"/>
  <c r="D9" i="3"/>
  <c r="C9" i="3"/>
  <c r="J8" i="3"/>
  <c r="I8" i="3"/>
  <c r="H8" i="3"/>
  <c r="G8" i="3"/>
  <c r="F8" i="3"/>
  <c r="E8" i="3"/>
  <c r="D8" i="3"/>
  <c r="C8" i="3"/>
  <c r="J6" i="3"/>
  <c r="I6" i="3"/>
  <c r="H6" i="3"/>
  <c r="G6" i="3"/>
  <c r="F6" i="3"/>
  <c r="E6" i="3"/>
  <c r="D6" i="3"/>
  <c r="C6" i="3"/>
  <c r="J5" i="3"/>
  <c r="I5" i="3"/>
  <c r="H5" i="3"/>
  <c r="G5" i="3"/>
  <c r="F5" i="3"/>
  <c r="E5" i="3"/>
  <c r="D5" i="3"/>
  <c r="C5" i="3"/>
  <c r="D7" i="3"/>
  <c r="D4" i="3"/>
  <c r="D3" i="3"/>
  <c r="D2" i="3"/>
  <c r="E7" i="3"/>
  <c r="E4" i="3"/>
  <c r="E3" i="3"/>
  <c r="E2" i="3"/>
  <c r="F7" i="3"/>
  <c r="F4" i="3"/>
  <c r="F3" i="3"/>
  <c r="F2" i="3"/>
  <c r="H7" i="3"/>
  <c r="H4" i="3"/>
  <c r="H3" i="3"/>
  <c r="H2" i="3"/>
  <c r="G7" i="3"/>
  <c r="G4" i="3"/>
  <c r="G3" i="3"/>
  <c r="G2" i="3"/>
  <c r="I7" i="3"/>
  <c r="I4" i="3"/>
  <c r="I3" i="3"/>
  <c r="I2" i="3"/>
  <c r="J9" i="3"/>
  <c r="J7" i="3"/>
  <c r="J4" i="3"/>
  <c r="J3" i="3"/>
  <c r="J2" i="3"/>
  <c r="C7" i="3"/>
  <c r="C4" i="3"/>
  <c r="C3" i="3"/>
  <c r="C2" i="3"/>
</calcChain>
</file>

<file path=xl/sharedStrings.xml><?xml version="1.0" encoding="utf-8"?>
<sst xmlns="http://schemas.openxmlformats.org/spreadsheetml/2006/main" count="195" uniqueCount="136">
  <si>
    <t>Date</t>
  </si>
  <si>
    <t>Strd</t>
  </si>
  <si>
    <t>3qtr</t>
  </si>
  <si>
    <t>NTU</t>
  </si>
  <si>
    <t>Monitoring</t>
  </si>
  <si>
    <t>WAVES</t>
  </si>
  <si>
    <t>Sqrt(48-HR)</t>
  </si>
  <si>
    <t>WTEMP1</t>
  </si>
  <si>
    <t>WTEMP2</t>
  </si>
  <si>
    <t>ATEMP1</t>
  </si>
  <si>
    <t>ATEMP2</t>
  </si>
  <si>
    <t>24HR</t>
  </si>
  <si>
    <t>48HR</t>
  </si>
  <si>
    <t>AVG_WTEMP</t>
  </si>
  <si>
    <t>AVG_ATEMP</t>
  </si>
  <si>
    <t>2010.07.06</t>
  </si>
  <si>
    <t>2010.05.25</t>
  </si>
  <si>
    <t>2010.05.26</t>
  </si>
  <si>
    <t>2010.05.27</t>
  </si>
  <si>
    <t>2010.05.28</t>
  </si>
  <si>
    <t>2010.05.29</t>
  </si>
  <si>
    <t>2010.05.30</t>
  </si>
  <si>
    <t>2010.05.31</t>
  </si>
  <si>
    <t>2010.06.01</t>
  </si>
  <si>
    <t>2010.06.02</t>
  </si>
  <si>
    <t>2010.06.03</t>
  </si>
  <si>
    <t>2010.06.04</t>
  </si>
  <si>
    <t>2010.06.05</t>
  </si>
  <si>
    <t>2010.06.06</t>
  </si>
  <si>
    <t>2010.06.08</t>
  </si>
  <si>
    <t>2010.06.09</t>
  </si>
  <si>
    <t>2010.06.10</t>
  </si>
  <si>
    <t>2010.06.11</t>
  </si>
  <si>
    <t>2010.06.12</t>
  </si>
  <si>
    <t>2010.06.13</t>
  </si>
  <si>
    <t>2010.06.14</t>
  </si>
  <si>
    <t>2010.06.15</t>
  </si>
  <si>
    <t>2010.06.16</t>
  </si>
  <si>
    <t>2010.06.17</t>
  </si>
  <si>
    <t>2010.06.18</t>
  </si>
  <si>
    <t>2010.06.19</t>
  </si>
  <si>
    <t>2010.06.20</t>
  </si>
  <si>
    <t>2010.06.21</t>
  </si>
  <si>
    <t>2010.06.22</t>
  </si>
  <si>
    <t>2010.06.23</t>
  </si>
  <si>
    <t>2010.06.24</t>
  </si>
  <si>
    <t>2010.06.25</t>
  </si>
  <si>
    <t>2010.06.26</t>
  </si>
  <si>
    <t>2010.06.27</t>
  </si>
  <si>
    <t>2010.06.28</t>
  </si>
  <si>
    <t>2010.06.29</t>
  </si>
  <si>
    <t>2010.06.30</t>
  </si>
  <si>
    <t>2010.07.01</t>
  </si>
  <si>
    <t>2010.07.02</t>
  </si>
  <si>
    <t>2010.07.03</t>
  </si>
  <si>
    <t>2010.07.04</t>
  </si>
  <si>
    <t>2010.07.05</t>
  </si>
  <si>
    <t>2010.07.07</t>
  </si>
  <si>
    <t>2010.07.08</t>
  </si>
  <si>
    <t>2010.07.09</t>
  </si>
  <si>
    <t>2010.07.10</t>
  </si>
  <si>
    <t>2010.07.11</t>
  </si>
  <si>
    <t>2010.07.12</t>
  </si>
  <si>
    <t>2010.07.13</t>
  </si>
  <si>
    <t>2010.07.14</t>
  </si>
  <si>
    <t>2010.07.15</t>
  </si>
  <si>
    <t>2010.07.16</t>
  </si>
  <si>
    <t>2010.07.17</t>
  </si>
  <si>
    <t>2010.07.18</t>
  </si>
  <si>
    <t>2010.07.19</t>
  </si>
  <si>
    <t>2010.07.20</t>
  </si>
  <si>
    <t>2010.07.21</t>
  </si>
  <si>
    <t>2010.07.22</t>
  </si>
  <si>
    <t>2010.07.23</t>
  </si>
  <si>
    <t>2010.07.24</t>
  </si>
  <si>
    <t>2010.07.25</t>
  </si>
  <si>
    <t>2010.07.26</t>
  </si>
  <si>
    <t>2010.07.27</t>
  </si>
  <si>
    <t>2010.07.28</t>
  </si>
  <si>
    <t>2010.07.29</t>
  </si>
  <si>
    <t>2010.07.30</t>
  </si>
  <si>
    <t>2010.07.31</t>
  </si>
  <si>
    <t>2010.08.01</t>
  </si>
  <si>
    <t>2010.08.02</t>
  </si>
  <si>
    <t>2010.08.03</t>
  </si>
  <si>
    <t>2010.08.04</t>
  </si>
  <si>
    <t>2010.08.05</t>
  </si>
  <si>
    <t>2010.08.06</t>
  </si>
  <si>
    <t>2010.08.07</t>
  </si>
  <si>
    <t>2010.08.08</t>
  </si>
  <si>
    <t>2010.08.09</t>
  </si>
  <si>
    <t>2010.08.10</t>
  </si>
  <si>
    <t>2010.08.11</t>
  </si>
  <si>
    <t>2010.08.12</t>
  </si>
  <si>
    <t>2010.08.13</t>
  </si>
  <si>
    <t>2010.08.14</t>
  </si>
  <si>
    <t>2010.08.15</t>
  </si>
  <si>
    <t>2010.08.16</t>
  </si>
  <si>
    <t>2010.08.17</t>
  </si>
  <si>
    <t>2010.08.18</t>
  </si>
  <si>
    <t>2010.08.19</t>
  </si>
  <si>
    <t>2010.08.20</t>
  </si>
  <si>
    <t>2010.08.21</t>
  </si>
  <si>
    <t>2010.08.22</t>
  </si>
  <si>
    <t>2010.08.23</t>
  </si>
  <si>
    <t>2010.08.24</t>
  </si>
  <si>
    <t>2010.08.25</t>
  </si>
  <si>
    <t>2010.08.26</t>
  </si>
  <si>
    <t>2010.08.27</t>
  </si>
  <si>
    <t>2010.08.28</t>
  </si>
  <si>
    <t>2010.08.29</t>
  </si>
  <si>
    <t>2010.08.30</t>
  </si>
  <si>
    <t>2010.08.31</t>
  </si>
  <si>
    <t>2010.09.01</t>
  </si>
  <si>
    <t>2010.09.02</t>
  </si>
  <si>
    <t>2010.09.03</t>
  </si>
  <si>
    <t>2010.09.04</t>
  </si>
  <si>
    <t>2010.09.05</t>
  </si>
  <si>
    <t>NTU*Flow</t>
  </si>
  <si>
    <t>Sqrt(Sqrt(NTU))</t>
  </si>
  <si>
    <t>Sqrt(WAVES)</t>
  </si>
  <si>
    <t>2010.06.07</t>
  </si>
  <si>
    <t>FLOWX100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</si>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</sst>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13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color indexed="12"/>
      <name val="Arial"/>
    </font>
    <font>
      <sz val="8"/>
      <name val="Arial"/>
    </font>
    <font>
      <b/>
      <sz val="10"/>
      <color indexed="12"/>
      <name val="Arial"/>
      <family val="2"/>
    </font>
    <font>
      <sz val="10"/>
      <color indexed="8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name val="MS Sans Serif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0" fillId="0" borderId="0"/>
    <xf numFmtId="0" fontId="2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10" fontId="1" fillId="0" borderId="0" xfId="0" applyNumberFormat="1" applyFont="1" applyFill="1"/>
    <xf numFmtId="16" fontId="1" fillId="0" borderId="0" xfId="0" applyNumberFormat="1" applyFont="1" applyFill="1"/>
    <xf numFmtId="0" fontId="3" fillId="0" borderId="0" xfId="0" applyFont="1" applyFill="1"/>
    <xf numFmtId="0" fontId="1" fillId="0" borderId="0" xfId="0" applyFont="1" applyFill="1"/>
    <xf numFmtId="0" fontId="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10" fontId="0" fillId="0" borderId="0" xfId="0" applyNumberFormat="1" applyFill="1"/>
    <xf numFmtId="16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2" fontId="0" fillId="0" borderId="0" xfId="0" applyNumberFormat="1" applyAlignment="1">
      <alignment horizontal="right"/>
    </xf>
    <xf numFmtId="1" fontId="0" fillId="0" borderId="0" xfId="0" applyNumberFormat="1" applyFill="1"/>
    <xf numFmtId="2" fontId="0" fillId="0" borderId="0" xfId="0" applyNumberFormat="1" applyFill="1" applyAlignment="1">
      <alignment horizontal="right"/>
    </xf>
    <xf numFmtId="165" fontId="0" fillId="0" borderId="0" xfId="0" applyNumberFormat="1" applyFill="1"/>
    <xf numFmtId="1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2" fontId="2" fillId="0" borderId="0" xfId="2" applyNumberFormat="1"/>
    <xf numFmtId="2" fontId="0" fillId="0" borderId="0" xfId="0" applyNumberFormat="1"/>
    <xf numFmtId="2" fontId="2" fillId="0" borderId="0" xfId="2" applyNumberFormat="1" applyFill="1"/>
    <xf numFmtId="0" fontId="6" fillId="0" borderId="0" xfId="0" applyFont="1"/>
    <xf numFmtId="0" fontId="6" fillId="0" borderId="0" xfId="0" applyFont="1" applyFill="1"/>
    <xf numFmtId="0" fontId="2" fillId="0" borderId="0" xfId="2"/>
    <xf numFmtId="1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7" fillId="0" borderId="0" xfId="0" applyFont="1" applyFill="1"/>
    <xf numFmtId="0" fontId="9" fillId="0" borderId="0" xfId="0" applyFont="1" applyFill="1"/>
    <xf numFmtId="16" fontId="3" fillId="0" borderId="0" xfId="0" applyNumberFormat="1" applyFont="1" applyFill="1"/>
    <xf numFmtId="0" fontId="8" fillId="0" borderId="0" xfId="0" applyFont="1" applyFill="1"/>
    <xf numFmtId="0" fontId="5" fillId="0" borderId="0" xfId="1" quotePrefix="1" applyNumberFormat="1" applyFont="1"/>
    <xf numFmtId="0" fontId="7" fillId="0" borderId="0" xfId="1" quotePrefix="1" applyNumberFormat="1" applyFont="1"/>
    <xf numFmtId="0" fontId="5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0" fillId="0" borderId="0" xfId="0" applyNumberFormat="1" applyFill="1" applyAlignment="1">
      <alignment wrapText="1"/>
    </xf>
  </cellXfs>
  <cellStyles count="1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_1.Enter_Data" xfId="1"/>
    <cellStyle name="Normal_Worksheet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1"/>
  <sheetViews>
    <sheetView tabSelected="1"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H16" sqref="H16:H106"/>
    </sheetView>
  </sheetViews>
  <sheetFormatPr baseColWidth="10" defaultColWidth="8.83203125" defaultRowHeight="12" x14ac:dyDescent="0"/>
  <cols>
    <col min="1" max="1" width="10.1640625" style="7" customWidth="1"/>
    <col min="2" max="2" width="5.6640625" style="8" customWidth="1"/>
    <col min="3" max="3" width="10.83203125" style="3" customWidth="1"/>
    <col min="4" max="6" width="6" style="9" customWidth="1"/>
    <col min="7" max="7" width="10.83203125" style="9" customWidth="1"/>
    <col min="8" max="8" width="9.5" style="9" customWidth="1"/>
    <col min="9" max="12" width="8.83203125" style="9"/>
    <col min="13" max="13" width="6.83203125" style="9" customWidth="1"/>
    <col min="14" max="16384" width="8.83203125" style="9"/>
  </cols>
  <sheetData>
    <row r="1" spans="1:14" ht="12.75" customHeight="1">
      <c r="A1" s="1" t="s">
        <v>0</v>
      </c>
      <c r="B1" s="2" t="s">
        <v>1</v>
      </c>
      <c r="C1" s="3" t="s">
        <v>4</v>
      </c>
      <c r="D1" s="4" t="s">
        <v>11</v>
      </c>
      <c r="E1" s="4" t="s">
        <v>12</v>
      </c>
      <c r="F1" s="4" t="s">
        <v>3</v>
      </c>
      <c r="G1" s="4" t="s">
        <v>122</v>
      </c>
      <c r="H1" s="4" t="s">
        <v>5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2</v>
      </c>
      <c r="N1" s="4"/>
    </row>
    <row r="2" spans="1:14" ht="12.75" customHeight="1">
      <c r="A2" s="27" t="s">
        <v>123</v>
      </c>
      <c r="B2" s="27" t="s">
        <v>124</v>
      </c>
      <c r="C2" s="28" t="s">
        <v>125</v>
      </c>
      <c r="D2" s="27" t="s">
        <v>126</v>
      </c>
      <c r="E2" s="27" t="s">
        <v>127</v>
      </c>
      <c r="F2" s="27" t="s">
        <v>128</v>
      </c>
      <c r="G2" s="27" t="s">
        <v>129</v>
      </c>
      <c r="H2" s="27" t="s">
        <v>130</v>
      </c>
      <c r="I2" s="27" t="s">
        <v>131</v>
      </c>
      <c r="J2" s="27" t="s">
        <v>132</v>
      </c>
      <c r="K2" s="27" t="s">
        <v>133</v>
      </c>
      <c r="L2" s="27" t="s">
        <v>134</v>
      </c>
      <c r="M2" s="27" t="s">
        <v>135</v>
      </c>
      <c r="N2" s="4"/>
    </row>
    <row r="3" spans="1:14" ht="12.75" customHeight="1">
      <c r="A3" s="9" t="s">
        <v>16</v>
      </c>
      <c r="B3" s="24">
        <v>235</v>
      </c>
      <c r="C3" s="5"/>
      <c r="D3" s="12"/>
      <c r="E3" s="12"/>
      <c r="F3" s="12"/>
      <c r="G3" s="12"/>
      <c r="H3" s="12"/>
      <c r="I3" s="12"/>
      <c r="J3" s="12"/>
      <c r="K3" s="12"/>
      <c r="L3" s="12"/>
      <c r="M3" s="9">
        <v>0</v>
      </c>
      <c r="N3" s="6"/>
    </row>
    <row r="4" spans="1:14" ht="12.75" customHeight="1">
      <c r="A4" s="9" t="s">
        <v>17</v>
      </c>
      <c r="B4" s="24">
        <v>235</v>
      </c>
      <c r="C4" s="5"/>
      <c r="D4" s="12"/>
      <c r="E4" s="12"/>
      <c r="F4" s="12"/>
      <c r="G4" s="12"/>
      <c r="H4" s="12"/>
      <c r="I4" s="12"/>
      <c r="J4" s="12"/>
      <c r="K4" s="12"/>
      <c r="L4" s="12"/>
      <c r="M4" s="9">
        <v>0</v>
      </c>
      <c r="N4" s="4"/>
    </row>
    <row r="5" spans="1:14" ht="12.75" customHeight="1">
      <c r="A5" s="9" t="s">
        <v>18</v>
      </c>
      <c r="B5" s="24">
        <v>235</v>
      </c>
      <c r="C5" s="5"/>
      <c r="D5" s="12"/>
      <c r="E5" s="12"/>
      <c r="F5" s="12"/>
      <c r="G5" s="12"/>
      <c r="H5" s="12"/>
      <c r="I5" s="12"/>
      <c r="J5" s="12"/>
      <c r="K5" s="12"/>
      <c r="L5" s="12"/>
      <c r="M5" s="9">
        <v>0</v>
      </c>
      <c r="N5" s="4"/>
    </row>
    <row r="6" spans="1:14" ht="12.75" customHeight="1">
      <c r="A6" s="9" t="s">
        <v>19</v>
      </c>
      <c r="B6" s="24">
        <v>235</v>
      </c>
      <c r="C6" s="5"/>
      <c r="D6" s="12"/>
      <c r="E6" s="12"/>
      <c r="F6" s="12"/>
      <c r="G6" s="12"/>
      <c r="H6" s="12"/>
      <c r="I6" s="12"/>
      <c r="J6" s="12"/>
      <c r="K6" s="12"/>
      <c r="L6" s="12"/>
      <c r="M6" s="9">
        <v>0</v>
      </c>
      <c r="N6" s="4"/>
    </row>
    <row r="7" spans="1:14" ht="12.75" customHeight="1">
      <c r="A7" s="9" t="s">
        <v>20</v>
      </c>
      <c r="B7" s="24">
        <v>235</v>
      </c>
      <c r="C7" s="5"/>
      <c r="D7" s="12"/>
      <c r="E7" s="12"/>
      <c r="F7" s="12"/>
      <c r="G7" s="12"/>
      <c r="H7" s="12"/>
      <c r="I7" s="12"/>
      <c r="J7" s="12"/>
      <c r="K7" s="12"/>
      <c r="L7" s="12"/>
      <c r="M7" s="9">
        <v>0</v>
      </c>
      <c r="N7" s="4"/>
    </row>
    <row r="8" spans="1:14" ht="12.75" customHeight="1">
      <c r="A8" s="9" t="s">
        <v>21</v>
      </c>
      <c r="B8" s="24">
        <v>235</v>
      </c>
      <c r="C8" s="5"/>
      <c r="D8" s="12"/>
      <c r="E8" s="12"/>
      <c r="F8" s="12"/>
      <c r="G8" s="12"/>
      <c r="H8" s="12"/>
      <c r="I8" s="12"/>
      <c r="J8" s="12"/>
      <c r="K8" s="12"/>
      <c r="L8" s="12"/>
      <c r="M8" s="9">
        <v>0</v>
      </c>
      <c r="N8" s="4"/>
    </row>
    <row r="9" spans="1:14" ht="12.75" customHeight="1">
      <c r="A9" s="9" t="s">
        <v>22</v>
      </c>
      <c r="B9" s="24">
        <v>235</v>
      </c>
      <c r="C9" s="5"/>
      <c r="D9" s="12"/>
      <c r="E9" s="12"/>
      <c r="F9" s="12"/>
      <c r="G9" s="12"/>
      <c r="H9" s="12"/>
      <c r="I9" s="12"/>
      <c r="J9" s="12"/>
      <c r="K9" s="12"/>
      <c r="L9" s="12"/>
      <c r="M9" s="9">
        <v>0</v>
      </c>
      <c r="N9" s="4"/>
    </row>
    <row r="10" spans="1:14" ht="12.75" customHeight="1">
      <c r="A10" s="9" t="s">
        <v>23</v>
      </c>
      <c r="B10" s="24">
        <v>235</v>
      </c>
      <c r="C10" s="5"/>
      <c r="D10" s="12"/>
      <c r="E10" s="12"/>
      <c r="F10" s="12"/>
      <c r="G10" s="12"/>
      <c r="H10" s="12"/>
      <c r="I10" s="12"/>
      <c r="J10" s="12"/>
      <c r="K10" s="12"/>
      <c r="L10" s="12"/>
      <c r="M10" s="9">
        <v>0</v>
      </c>
      <c r="N10" s="6"/>
    </row>
    <row r="11" spans="1:14">
      <c r="A11" s="9" t="s">
        <v>24</v>
      </c>
      <c r="B11" s="24">
        <v>235</v>
      </c>
      <c r="C11" s="5"/>
      <c r="D11" s="12"/>
      <c r="E11" s="12"/>
      <c r="F11" s="12"/>
      <c r="G11" s="12"/>
      <c r="H11" s="12"/>
      <c r="I11" s="12"/>
      <c r="J11" s="12"/>
      <c r="K11" s="12"/>
      <c r="L11" s="12"/>
      <c r="M11" s="9">
        <v>0</v>
      </c>
    </row>
    <row r="12" spans="1:14">
      <c r="A12" s="9" t="s">
        <v>25</v>
      </c>
      <c r="B12" s="24">
        <v>235</v>
      </c>
      <c r="C12" s="5"/>
      <c r="D12" s="12"/>
      <c r="E12" s="12"/>
      <c r="F12" s="12"/>
      <c r="G12" s="12"/>
      <c r="H12" s="12"/>
      <c r="I12" s="12"/>
      <c r="J12" s="12"/>
      <c r="K12" s="12"/>
      <c r="L12" s="12"/>
      <c r="M12" s="9">
        <v>0</v>
      </c>
    </row>
    <row r="13" spans="1:14">
      <c r="A13" s="9" t="s">
        <v>26</v>
      </c>
      <c r="B13" s="24">
        <v>235</v>
      </c>
      <c r="C13" s="5"/>
      <c r="D13" s="12"/>
      <c r="E13" s="12"/>
      <c r="F13" s="12"/>
      <c r="G13" s="12"/>
      <c r="H13" s="12"/>
      <c r="I13" s="12"/>
      <c r="J13" s="12"/>
      <c r="K13" s="12"/>
      <c r="L13" s="12"/>
      <c r="M13" s="9">
        <v>0</v>
      </c>
    </row>
    <row r="14" spans="1:14">
      <c r="A14" s="9" t="s">
        <v>27</v>
      </c>
      <c r="B14" s="24">
        <v>235</v>
      </c>
      <c r="C14" s="5"/>
      <c r="D14" s="12"/>
      <c r="E14" s="12"/>
      <c r="F14" s="12"/>
      <c r="G14" s="12"/>
      <c r="H14" s="12"/>
      <c r="I14" s="12"/>
      <c r="J14" s="12"/>
      <c r="K14" s="12"/>
      <c r="L14" s="12"/>
      <c r="M14" s="9">
        <v>0</v>
      </c>
    </row>
    <row r="15" spans="1:14">
      <c r="A15" s="9" t="s">
        <v>28</v>
      </c>
      <c r="B15" s="24">
        <v>235</v>
      </c>
      <c r="C15" s="5"/>
      <c r="D15" s="12"/>
      <c r="E15" s="12"/>
      <c r="F15" s="12"/>
      <c r="G15" s="12"/>
      <c r="H15" s="12"/>
      <c r="I15" s="12"/>
      <c r="J15" s="12"/>
      <c r="K15" s="12"/>
      <c r="L15" s="12"/>
      <c r="M15" s="9">
        <v>0</v>
      </c>
    </row>
    <row r="16" spans="1:14">
      <c r="A16" s="9" t="s">
        <v>121</v>
      </c>
      <c r="B16" s="24">
        <v>235</v>
      </c>
      <c r="C16" s="31"/>
      <c r="D16" s="32">
        <v>0</v>
      </c>
      <c r="E16" s="32">
        <v>0.02</v>
      </c>
      <c r="F16" s="32">
        <v>0.3</v>
      </c>
      <c r="G16" s="32">
        <v>8529</v>
      </c>
      <c r="H16" s="32">
        <v>0</v>
      </c>
      <c r="I16" s="32">
        <v>47</v>
      </c>
      <c r="J16" s="32">
        <v>47</v>
      </c>
      <c r="K16" s="32">
        <v>55.7</v>
      </c>
      <c r="L16" s="32">
        <v>55.7</v>
      </c>
      <c r="M16" s="9">
        <v>0</v>
      </c>
    </row>
    <row r="17" spans="1:13">
      <c r="A17" s="9" t="s">
        <v>29</v>
      </c>
      <c r="B17" s="24">
        <v>235</v>
      </c>
      <c r="C17" s="31"/>
      <c r="D17" s="32">
        <v>0</v>
      </c>
      <c r="E17" s="32">
        <v>0.27</v>
      </c>
      <c r="F17" s="32">
        <v>1.4</v>
      </c>
      <c r="G17" s="32">
        <v>2141</v>
      </c>
      <c r="H17" s="32">
        <v>0</v>
      </c>
      <c r="I17" s="32">
        <v>57.5</v>
      </c>
      <c r="J17" s="32">
        <v>56.4</v>
      </c>
      <c r="K17" s="32">
        <v>56.3</v>
      </c>
      <c r="L17" s="32">
        <v>56.3</v>
      </c>
      <c r="M17" s="9">
        <v>0</v>
      </c>
    </row>
    <row r="18" spans="1:13">
      <c r="A18" s="9" t="s">
        <v>30</v>
      </c>
      <c r="B18" s="24">
        <v>235</v>
      </c>
      <c r="C18" s="31"/>
      <c r="D18" s="32">
        <v>0.78</v>
      </c>
      <c r="E18" s="32">
        <v>0.78</v>
      </c>
      <c r="F18" s="32">
        <v>18.899999999999999</v>
      </c>
      <c r="G18" s="32">
        <v>32742</v>
      </c>
      <c r="H18" s="32">
        <v>2</v>
      </c>
      <c r="I18" s="32">
        <v>58.8</v>
      </c>
      <c r="J18" s="32">
        <v>59.7</v>
      </c>
      <c r="K18" s="32">
        <v>72.099999999999994</v>
      </c>
      <c r="L18" s="32">
        <v>70.8</v>
      </c>
      <c r="M18" s="9">
        <v>0</v>
      </c>
    </row>
    <row r="19" spans="1:13">
      <c r="A19" s="9" t="s">
        <v>31</v>
      </c>
      <c r="B19" s="24">
        <v>235</v>
      </c>
      <c r="C19" s="31"/>
      <c r="D19" s="32">
        <v>0</v>
      </c>
      <c r="E19" s="32">
        <v>0.78</v>
      </c>
      <c r="F19" s="32">
        <v>1.7</v>
      </c>
      <c r="G19" s="32">
        <v>6646</v>
      </c>
      <c r="H19" s="32">
        <v>0</v>
      </c>
      <c r="I19" s="32">
        <v>57.7</v>
      </c>
      <c r="J19" s="32">
        <v>58.6</v>
      </c>
      <c r="K19" s="32">
        <v>70.7</v>
      </c>
      <c r="L19" s="32">
        <v>74.900000000000006</v>
      </c>
      <c r="M19" s="9">
        <v>0</v>
      </c>
    </row>
    <row r="20" spans="1:13">
      <c r="A20" s="9" t="s">
        <v>32</v>
      </c>
      <c r="B20" s="24">
        <v>235</v>
      </c>
      <c r="C20" s="31"/>
      <c r="D20" s="32">
        <v>0.01</v>
      </c>
      <c r="E20" s="32">
        <v>0.01</v>
      </c>
      <c r="F20" s="32">
        <v>5.45</v>
      </c>
      <c r="G20" s="32">
        <v>3775</v>
      </c>
      <c r="H20" s="32">
        <v>0.5</v>
      </c>
      <c r="I20" s="32">
        <v>58.6</v>
      </c>
      <c r="J20" s="32">
        <v>58.6</v>
      </c>
      <c r="K20" s="32">
        <v>60.2</v>
      </c>
      <c r="L20" s="32">
        <v>60</v>
      </c>
      <c r="M20" s="9">
        <v>0</v>
      </c>
    </row>
    <row r="21" spans="1:13">
      <c r="A21" s="9" t="s">
        <v>33</v>
      </c>
      <c r="B21" s="24">
        <v>235</v>
      </c>
      <c r="C21" s="33"/>
      <c r="D21" s="34"/>
      <c r="E21" s="34"/>
      <c r="F21" s="34"/>
      <c r="G21" s="27"/>
      <c r="H21" s="34"/>
      <c r="I21" s="34"/>
      <c r="J21" s="34"/>
      <c r="K21" s="34"/>
      <c r="L21" s="34"/>
      <c r="M21" s="9">
        <v>0</v>
      </c>
    </row>
    <row r="22" spans="1:13">
      <c r="A22" s="9" t="s">
        <v>34</v>
      </c>
      <c r="B22" s="24">
        <v>235</v>
      </c>
      <c r="C22" s="33"/>
      <c r="D22" s="34"/>
      <c r="E22" s="34"/>
      <c r="F22" s="34"/>
      <c r="G22" s="27"/>
      <c r="H22" s="34"/>
      <c r="I22" s="34"/>
      <c r="J22" s="34"/>
      <c r="K22" s="34"/>
      <c r="L22" s="34"/>
      <c r="M22" s="9">
        <v>0</v>
      </c>
    </row>
    <row r="23" spans="1:13">
      <c r="A23" s="9" t="s">
        <v>35</v>
      </c>
      <c r="B23" s="24">
        <v>235</v>
      </c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9">
        <v>0</v>
      </c>
    </row>
    <row r="24" spans="1:13">
      <c r="A24" s="9" t="s">
        <v>36</v>
      </c>
      <c r="B24" s="24">
        <v>235</v>
      </c>
      <c r="C24" s="31"/>
      <c r="D24" s="32">
        <v>0</v>
      </c>
      <c r="E24" s="32">
        <v>0.03</v>
      </c>
      <c r="F24" s="32">
        <v>5.3</v>
      </c>
      <c r="G24" s="32">
        <v>2831</v>
      </c>
      <c r="H24" s="32">
        <v>0</v>
      </c>
      <c r="I24" s="32">
        <v>62</v>
      </c>
      <c r="J24" s="32">
        <v>62.2</v>
      </c>
      <c r="K24" s="32">
        <v>64.400000000000006</v>
      </c>
      <c r="L24" s="32">
        <v>66.8</v>
      </c>
      <c r="M24" s="9">
        <v>0</v>
      </c>
    </row>
    <row r="25" spans="1:13">
      <c r="A25" s="9" t="s">
        <v>37</v>
      </c>
      <c r="B25" s="24">
        <v>235</v>
      </c>
      <c r="C25" s="31"/>
      <c r="D25" s="32">
        <v>0.49</v>
      </c>
      <c r="E25" s="32">
        <v>0.49</v>
      </c>
      <c r="F25" s="32">
        <v>6.3</v>
      </c>
      <c r="G25" s="32">
        <v>22740</v>
      </c>
      <c r="H25" s="32">
        <v>0</v>
      </c>
      <c r="I25" s="32">
        <v>63.3</v>
      </c>
      <c r="J25" s="32">
        <v>62</v>
      </c>
      <c r="K25" s="32">
        <v>72.099999999999994</v>
      </c>
      <c r="L25" s="32">
        <v>72.400000000000006</v>
      </c>
      <c r="M25" s="9">
        <v>0</v>
      </c>
    </row>
    <row r="26" spans="1:13">
      <c r="A26" s="9" t="s">
        <v>38</v>
      </c>
      <c r="B26" s="24">
        <v>235</v>
      </c>
      <c r="C26" s="31"/>
      <c r="D26" s="32">
        <v>0</v>
      </c>
      <c r="E26" s="32">
        <v>0.49</v>
      </c>
      <c r="F26" s="32">
        <v>2.7</v>
      </c>
      <c r="G26" s="32">
        <v>3454</v>
      </c>
      <c r="H26" s="32">
        <v>0</v>
      </c>
      <c r="I26" s="32">
        <v>61.5</v>
      </c>
      <c r="J26" s="32">
        <v>62.4</v>
      </c>
      <c r="K26" s="32">
        <v>71.099999999999994</v>
      </c>
      <c r="L26" s="32">
        <v>73.3</v>
      </c>
      <c r="M26" s="9">
        <v>0</v>
      </c>
    </row>
    <row r="27" spans="1:13">
      <c r="A27" s="9" t="s">
        <v>39</v>
      </c>
      <c r="B27" s="24">
        <v>235</v>
      </c>
      <c r="C27" s="31"/>
      <c r="D27" s="32">
        <v>0.14000000000000001</v>
      </c>
      <c r="E27" s="32">
        <v>0.14000000000000001</v>
      </c>
      <c r="F27" s="32">
        <v>7.5</v>
      </c>
      <c r="G27" s="32">
        <v>4790</v>
      </c>
      <c r="H27" s="32">
        <v>1.25</v>
      </c>
      <c r="I27" s="32">
        <v>62.9</v>
      </c>
      <c r="J27" s="32">
        <v>62.7</v>
      </c>
      <c r="K27" s="32">
        <v>75.7</v>
      </c>
      <c r="L27" s="32">
        <v>73.400000000000006</v>
      </c>
      <c r="M27" s="9">
        <v>0</v>
      </c>
    </row>
    <row r="28" spans="1:13">
      <c r="A28" s="9" t="s">
        <v>40</v>
      </c>
      <c r="B28" s="24">
        <v>235</v>
      </c>
      <c r="C28" s="5"/>
      <c r="D28" s="12">
        <v>0</v>
      </c>
      <c r="E28" s="12">
        <v>0.14000000000000001</v>
      </c>
      <c r="F28" s="12">
        <v>4</v>
      </c>
      <c r="G28" s="12">
        <v>2712</v>
      </c>
      <c r="H28" s="12">
        <v>1</v>
      </c>
      <c r="I28" s="12">
        <v>62.7</v>
      </c>
      <c r="J28" s="12">
        <v>62.7</v>
      </c>
      <c r="K28" s="12">
        <v>74.900000000000006</v>
      </c>
      <c r="L28" s="12">
        <v>73.599999999999994</v>
      </c>
      <c r="M28" s="9">
        <v>0</v>
      </c>
    </row>
    <row r="29" spans="1:13">
      <c r="A29" s="9" t="s">
        <v>41</v>
      </c>
      <c r="B29" s="24">
        <v>235</v>
      </c>
      <c r="C29" s="5"/>
      <c r="D29" s="12"/>
      <c r="E29" s="12"/>
      <c r="F29" s="12"/>
      <c r="G29" s="12"/>
      <c r="H29" s="12"/>
      <c r="I29" s="12"/>
      <c r="J29" s="12"/>
      <c r="K29" s="12"/>
      <c r="L29" s="12"/>
      <c r="M29" s="9">
        <v>0</v>
      </c>
    </row>
    <row r="30" spans="1:13">
      <c r="A30" s="9" t="s">
        <v>42</v>
      </c>
      <c r="B30" s="24">
        <v>235</v>
      </c>
      <c r="C30" s="5"/>
      <c r="D30" s="12"/>
      <c r="E30" s="12"/>
      <c r="F30" s="12"/>
      <c r="G30" s="12"/>
      <c r="H30" s="12"/>
      <c r="I30" s="12"/>
      <c r="J30" s="12"/>
      <c r="K30" s="12"/>
      <c r="L30" s="12"/>
      <c r="M30" s="9">
        <v>0</v>
      </c>
    </row>
    <row r="31" spans="1:13">
      <c r="A31" s="9" t="s">
        <v>43</v>
      </c>
      <c r="B31" s="24">
        <v>235</v>
      </c>
      <c r="C31" s="5"/>
      <c r="D31" s="12">
        <v>0.11</v>
      </c>
      <c r="E31" s="12">
        <v>0.11</v>
      </c>
      <c r="F31" s="12">
        <v>3.2</v>
      </c>
      <c r="G31" s="12">
        <v>2448</v>
      </c>
      <c r="H31" s="12">
        <v>0.5</v>
      </c>
      <c r="I31" s="12">
        <v>67.099999999999994</v>
      </c>
      <c r="J31" s="12">
        <v>68.5</v>
      </c>
      <c r="K31" s="12">
        <v>77.2</v>
      </c>
      <c r="L31" s="12">
        <v>77.900000000000006</v>
      </c>
      <c r="M31" s="9">
        <v>0</v>
      </c>
    </row>
    <row r="32" spans="1:13">
      <c r="A32" s="9" t="s">
        <v>44</v>
      </c>
      <c r="B32" s="24">
        <v>235</v>
      </c>
      <c r="C32" s="5"/>
      <c r="D32" s="12">
        <v>0.16</v>
      </c>
      <c r="E32" s="12">
        <v>0.27</v>
      </c>
      <c r="F32" s="12">
        <v>1.1000000000000001</v>
      </c>
      <c r="G32" s="12">
        <v>3469</v>
      </c>
      <c r="H32" s="12">
        <v>0.33</v>
      </c>
      <c r="I32" s="12">
        <v>65.099999999999994</v>
      </c>
      <c r="J32" s="12">
        <v>65.599999999999994</v>
      </c>
      <c r="K32" s="12">
        <v>73.400000000000006</v>
      </c>
      <c r="L32" s="12">
        <v>74.599999999999994</v>
      </c>
      <c r="M32" s="9">
        <v>0</v>
      </c>
    </row>
    <row r="33" spans="1:14">
      <c r="A33" s="9" t="s">
        <v>45</v>
      </c>
      <c r="B33" s="24">
        <v>235</v>
      </c>
      <c r="C33" s="5"/>
      <c r="D33" s="12">
        <v>0</v>
      </c>
      <c r="E33" s="12">
        <v>0.16</v>
      </c>
      <c r="F33" s="12">
        <v>2</v>
      </c>
      <c r="G33" s="12">
        <v>2295</v>
      </c>
      <c r="H33" s="12">
        <v>0.75</v>
      </c>
      <c r="I33" s="12">
        <v>65.400000000000006</v>
      </c>
      <c r="J33" s="12">
        <v>62.7</v>
      </c>
      <c r="K33" s="12">
        <v>77.900000000000006</v>
      </c>
      <c r="L33" s="12">
        <v>77.900000000000006</v>
      </c>
      <c r="M33" s="9">
        <v>0</v>
      </c>
    </row>
    <row r="34" spans="1:14">
      <c r="A34" s="9" t="s">
        <v>46</v>
      </c>
      <c r="B34" s="24">
        <v>235</v>
      </c>
      <c r="C34" s="5"/>
      <c r="D34" s="12">
        <v>0</v>
      </c>
      <c r="E34" s="12">
        <v>0</v>
      </c>
      <c r="F34" s="12">
        <v>1.8</v>
      </c>
      <c r="G34" s="12">
        <v>1764</v>
      </c>
      <c r="H34" s="12">
        <v>0.5</v>
      </c>
      <c r="I34" s="12">
        <v>66</v>
      </c>
      <c r="J34" s="12">
        <v>67.2</v>
      </c>
      <c r="K34" s="12">
        <v>76.7</v>
      </c>
      <c r="L34" s="12">
        <v>77.5</v>
      </c>
      <c r="M34" s="9">
        <v>0</v>
      </c>
    </row>
    <row r="35" spans="1:14">
      <c r="A35" s="9" t="s">
        <v>47</v>
      </c>
      <c r="B35" s="24">
        <v>235</v>
      </c>
      <c r="C35" s="5"/>
      <c r="D35" s="12"/>
      <c r="E35" s="12"/>
      <c r="F35" s="12"/>
      <c r="G35" s="12"/>
      <c r="H35" s="12"/>
      <c r="I35" s="12"/>
      <c r="J35" s="12"/>
      <c r="K35" s="12"/>
      <c r="L35" s="12"/>
      <c r="M35" s="9">
        <v>0</v>
      </c>
    </row>
    <row r="36" spans="1:14">
      <c r="A36" s="9" t="s">
        <v>48</v>
      </c>
      <c r="B36" s="24">
        <v>235</v>
      </c>
      <c r="C36" s="5"/>
      <c r="D36" s="12"/>
      <c r="E36" s="12"/>
      <c r="F36" s="12"/>
      <c r="G36" s="12"/>
      <c r="H36" s="12"/>
      <c r="I36" s="12"/>
      <c r="J36" s="12"/>
      <c r="K36" s="12"/>
      <c r="L36" s="12"/>
      <c r="M36" s="9">
        <v>0</v>
      </c>
    </row>
    <row r="37" spans="1:14">
      <c r="A37" s="9" t="s">
        <v>49</v>
      </c>
      <c r="B37" s="24">
        <v>235</v>
      </c>
      <c r="C37" s="5"/>
      <c r="D37" s="12"/>
      <c r="E37" s="12"/>
      <c r="F37" s="12"/>
      <c r="G37" s="12"/>
      <c r="H37" s="12"/>
      <c r="I37" s="12"/>
      <c r="J37" s="12"/>
      <c r="K37" s="12"/>
      <c r="L37" s="12"/>
      <c r="M37" s="9">
        <v>0</v>
      </c>
    </row>
    <row r="38" spans="1:14">
      <c r="A38" s="9" t="s">
        <v>50</v>
      </c>
      <c r="B38" s="24">
        <v>235</v>
      </c>
      <c r="C38" s="5"/>
      <c r="D38" s="12">
        <v>0</v>
      </c>
      <c r="E38" s="12">
        <v>1.27</v>
      </c>
      <c r="F38" s="12">
        <v>2.5</v>
      </c>
      <c r="G38" s="12">
        <v>16695</v>
      </c>
      <c r="H38" s="12">
        <v>1</v>
      </c>
      <c r="I38" s="12">
        <v>63.8</v>
      </c>
      <c r="J38" s="12">
        <v>63.6</v>
      </c>
      <c r="K38" s="12">
        <v>66.8</v>
      </c>
      <c r="L38" s="12">
        <v>67.2</v>
      </c>
      <c r="M38" s="9">
        <v>0</v>
      </c>
    </row>
    <row r="39" spans="1:14">
      <c r="A39" s="9" t="s">
        <v>51</v>
      </c>
      <c r="B39" s="24">
        <v>235</v>
      </c>
      <c r="C39" s="5"/>
      <c r="D39" s="12">
        <v>0</v>
      </c>
      <c r="E39" s="12">
        <v>0</v>
      </c>
      <c r="F39" s="14">
        <v>3.5</v>
      </c>
      <c r="G39" s="12">
        <v>7160</v>
      </c>
      <c r="H39" s="18">
        <v>0.75</v>
      </c>
      <c r="I39" s="19">
        <v>60.8</v>
      </c>
      <c r="J39" s="19">
        <v>61.8</v>
      </c>
      <c r="K39" s="19">
        <v>71.2</v>
      </c>
      <c r="L39" s="19">
        <v>64.2</v>
      </c>
      <c r="M39" s="9">
        <v>0</v>
      </c>
    </row>
    <row r="40" spans="1:14" ht="12.75" customHeight="1">
      <c r="A40" s="9" t="s">
        <v>52</v>
      </c>
      <c r="B40" s="24">
        <v>235</v>
      </c>
      <c r="C40" s="5"/>
      <c r="D40" s="11">
        <v>0</v>
      </c>
      <c r="E40" s="11">
        <v>0</v>
      </c>
      <c r="F40" s="14">
        <v>1.9</v>
      </c>
      <c r="G40" s="14">
        <v>5882</v>
      </c>
      <c r="H40" s="14">
        <v>0</v>
      </c>
      <c r="I40" s="20">
        <v>63.3</v>
      </c>
      <c r="J40" s="20">
        <v>63.3</v>
      </c>
      <c r="K40" s="20">
        <v>71.7</v>
      </c>
      <c r="L40" s="20">
        <v>71.2</v>
      </c>
      <c r="M40" s="9">
        <v>0</v>
      </c>
      <c r="N40" s="6"/>
    </row>
    <row r="41" spans="1:14">
      <c r="A41" s="9" t="s">
        <v>53</v>
      </c>
      <c r="B41" s="24">
        <v>235</v>
      </c>
      <c r="C41" s="5"/>
      <c r="D41" s="14">
        <v>0</v>
      </c>
      <c r="E41" s="11">
        <v>0</v>
      </c>
      <c r="F41" s="14">
        <v>1.7</v>
      </c>
      <c r="G41" s="14">
        <v>5611</v>
      </c>
      <c r="H41" s="14">
        <v>0.5</v>
      </c>
      <c r="I41" s="20">
        <v>63.1</v>
      </c>
      <c r="J41" s="20">
        <v>63.8</v>
      </c>
      <c r="K41" s="20">
        <v>73.900000000000006</v>
      </c>
      <c r="L41" s="20">
        <v>69.5</v>
      </c>
      <c r="M41" s="9">
        <v>0</v>
      </c>
    </row>
    <row r="42" spans="1:14">
      <c r="A42" s="9" t="s">
        <v>54</v>
      </c>
      <c r="B42" s="24">
        <v>235</v>
      </c>
      <c r="C42" s="5"/>
      <c r="D42" s="11"/>
      <c r="E42" s="11"/>
      <c r="F42" s="11"/>
      <c r="G42" s="11"/>
      <c r="H42" s="11"/>
      <c r="I42" s="11"/>
      <c r="J42" s="11"/>
      <c r="K42" s="11"/>
      <c r="L42" s="11"/>
      <c r="M42" s="9">
        <v>0</v>
      </c>
    </row>
    <row r="43" spans="1:14">
      <c r="A43" s="9" t="s">
        <v>55</v>
      </c>
      <c r="B43" s="24">
        <v>235</v>
      </c>
      <c r="C43" s="5"/>
      <c r="D43" s="11"/>
      <c r="E43" s="11"/>
      <c r="F43" s="11"/>
      <c r="G43" s="11"/>
      <c r="H43" s="11"/>
      <c r="I43" s="11"/>
      <c r="J43" s="11"/>
      <c r="K43" s="11"/>
      <c r="L43" s="11"/>
      <c r="M43" s="9">
        <v>0</v>
      </c>
    </row>
    <row r="44" spans="1:14">
      <c r="A44" s="9" t="s">
        <v>56</v>
      </c>
      <c r="B44" s="24">
        <v>235</v>
      </c>
      <c r="C44" s="5"/>
      <c r="D44" s="11"/>
      <c r="E44" s="11"/>
      <c r="F44" s="11"/>
      <c r="G44" s="11"/>
      <c r="H44" s="11"/>
      <c r="I44" s="11"/>
      <c r="J44" s="11"/>
      <c r="K44" s="11"/>
      <c r="L44" s="11"/>
      <c r="M44" s="9">
        <v>0</v>
      </c>
    </row>
    <row r="45" spans="1:14">
      <c r="A45" s="9" t="s">
        <v>15</v>
      </c>
      <c r="B45" s="24">
        <v>235</v>
      </c>
      <c r="C45" s="5"/>
      <c r="D45" s="14">
        <v>0</v>
      </c>
      <c r="E45" s="14">
        <v>0</v>
      </c>
      <c r="F45" s="11">
        <v>2.1</v>
      </c>
      <c r="G45" s="11">
        <v>17570</v>
      </c>
      <c r="H45" s="14">
        <v>1</v>
      </c>
      <c r="I45" s="20">
        <v>50.3</v>
      </c>
      <c r="J45" s="20">
        <v>51.2</v>
      </c>
      <c r="K45" s="20">
        <v>70.2</v>
      </c>
      <c r="L45" s="20">
        <v>73</v>
      </c>
      <c r="M45" s="9">
        <v>0</v>
      </c>
    </row>
    <row r="46" spans="1:14">
      <c r="A46" s="9" t="s">
        <v>57</v>
      </c>
      <c r="B46" s="24">
        <v>235</v>
      </c>
      <c r="C46" s="16"/>
      <c r="D46" s="14">
        <v>0</v>
      </c>
      <c r="E46" s="14">
        <v>0</v>
      </c>
      <c r="F46" s="11">
        <v>1.4</v>
      </c>
      <c r="G46" s="11">
        <v>2900</v>
      </c>
      <c r="H46" s="14">
        <v>0</v>
      </c>
      <c r="I46" s="20">
        <v>54.1</v>
      </c>
      <c r="J46" s="20">
        <v>53.6</v>
      </c>
      <c r="K46" s="20">
        <v>75.3</v>
      </c>
      <c r="L46" s="20">
        <v>76.400000000000006</v>
      </c>
      <c r="M46" s="9">
        <v>0</v>
      </c>
    </row>
    <row r="47" spans="1:14">
      <c r="A47" s="9" t="s">
        <v>58</v>
      </c>
      <c r="B47" s="24">
        <v>235</v>
      </c>
      <c r="C47" s="5"/>
      <c r="D47" s="14">
        <v>0.14000000000000001</v>
      </c>
      <c r="E47" s="14">
        <v>0.14000000000000001</v>
      </c>
      <c r="F47" s="11">
        <v>1.2</v>
      </c>
      <c r="G47" s="11">
        <v>2944</v>
      </c>
      <c r="H47" s="20">
        <v>0</v>
      </c>
      <c r="I47" s="20">
        <v>51.4</v>
      </c>
      <c r="J47" s="20">
        <v>52.1</v>
      </c>
      <c r="K47" s="20">
        <v>71.2</v>
      </c>
      <c r="L47" s="20">
        <v>72.400000000000006</v>
      </c>
      <c r="M47" s="9">
        <v>0</v>
      </c>
    </row>
    <row r="48" spans="1:14">
      <c r="A48" s="9" t="s">
        <v>59</v>
      </c>
      <c r="B48" s="24">
        <v>235</v>
      </c>
      <c r="C48" s="5"/>
      <c r="D48" s="14">
        <v>0</v>
      </c>
      <c r="E48" s="14">
        <v>0.14000000000000001</v>
      </c>
      <c r="F48" s="11">
        <v>1.4</v>
      </c>
      <c r="G48" s="11">
        <v>2046</v>
      </c>
      <c r="H48" s="14">
        <v>0</v>
      </c>
      <c r="I48" s="20">
        <v>62</v>
      </c>
      <c r="J48" s="20">
        <v>60</v>
      </c>
      <c r="K48" s="20">
        <v>81.400000000000006</v>
      </c>
      <c r="L48" s="20">
        <v>79.400000000000006</v>
      </c>
      <c r="M48" s="9">
        <v>0</v>
      </c>
    </row>
    <row r="49" spans="1:13">
      <c r="A49" s="9" t="s">
        <v>60</v>
      </c>
      <c r="B49" s="24">
        <v>235</v>
      </c>
      <c r="C49" s="5"/>
      <c r="D49" s="11"/>
      <c r="E49" s="11"/>
      <c r="F49" s="11"/>
      <c r="G49" s="11"/>
      <c r="H49" s="11"/>
      <c r="I49" s="11"/>
      <c r="J49" s="11"/>
      <c r="K49" s="11"/>
      <c r="L49" s="11"/>
      <c r="M49" s="9">
        <v>0</v>
      </c>
    </row>
    <row r="50" spans="1:13">
      <c r="A50" s="9" t="s">
        <v>61</v>
      </c>
      <c r="B50" s="24">
        <v>235</v>
      </c>
      <c r="C50" s="5"/>
      <c r="D50" s="11"/>
      <c r="E50" s="11"/>
      <c r="F50" s="11"/>
      <c r="G50" s="11"/>
      <c r="H50" s="11"/>
      <c r="I50" s="11"/>
      <c r="J50" s="11"/>
      <c r="K50" s="11"/>
      <c r="L50" s="11"/>
      <c r="M50" s="9">
        <v>0</v>
      </c>
    </row>
    <row r="51" spans="1:13">
      <c r="A51" s="9" t="s">
        <v>62</v>
      </c>
      <c r="B51" s="24">
        <v>235</v>
      </c>
      <c r="C51" s="5"/>
      <c r="D51" s="11"/>
      <c r="E51" s="11"/>
      <c r="F51"/>
      <c r="G51" s="11"/>
      <c r="H51" s="11"/>
      <c r="I51" s="11"/>
      <c r="J51" s="11"/>
      <c r="K51" s="11"/>
      <c r="L51" s="11"/>
      <c r="M51" s="9">
        <v>0</v>
      </c>
    </row>
    <row r="52" spans="1:13">
      <c r="A52" s="9" t="s">
        <v>63</v>
      </c>
      <c r="B52" s="24">
        <v>235</v>
      </c>
      <c r="C52" s="5"/>
      <c r="D52" s="11">
        <v>0.06</v>
      </c>
      <c r="E52" s="11">
        <v>0.56000000000000005</v>
      </c>
      <c r="F52" s="11">
        <v>2.1</v>
      </c>
      <c r="G52" s="11">
        <v>2246</v>
      </c>
      <c r="H52" s="11">
        <v>0.5</v>
      </c>
      <c r="I52" s="19">
        <v>63.8</v>
      </c>
      <c r="J52" s="19">
        <v>63.1</v>
      </c>
      <c r="K52" s="19">
        <v>74</v>
      </c>
      <c r="L52" s="19">
        <v>73.599999999999994</v>
      </c>
      <c r="M52" s="9">
        <v>0</v>
      </c>
    </row>
    <row r="53" spans="1:13">
      <c r="A53" s="9" t="s">
        <v>64</v>
      </c>
      <c r="B53" s="24">
        <v>235</v>
      </c>
      <c r="C53" s="5"/>
      <c r="D53" s="11">
        <v>0</v>
      </c>
      <c r="E53" s="11">
        <v>0.06</v>
      </c>
      <c r="F53" s="21">
        <v>1.1000000000000001</v>
      </c>
      <c r="G53" s="11">
        <v>1571</v>
      </c>
      <c r="H53" s="11">
        <v>0.33</v>
      </c>
      <c r="I53" s="11">
        <v>63.8</v>
      </c>
      <c r="J53" s="11">
        <v>63.6</v>
      </c>
      <c r="K53" s="11">
        <v>84</v>
      </c>
      <c r="L53" s="11">
        <v>88</v>
      </c>
      <c r="M53" s="9">
        <v>0</v>
      </c>
    </row>
    <row r="54" spans="1:13">
      <c r="A54" s="9" t="s">
        <v>65</v>
      </c>
      <c r="B54" s="24">
        <v>235</v>
      </c>
      <c r="C54" s="5"/>
      <c r="D54" s="11">
        <v>3</v>
      </c>
      <c r="E54" s="11">
        <v>3</v>
      </c>
      <c r="F54" s="22">
        <v>210</v>
      </c>
      <c r="G54" s="11">
        <v>160146</v>
      </c>
      <c r="H54" s="11">
        <v>1</v>
      </c>
      <c r="I54" s="11">
        <v>64.5</v>
      </c>
      <c r="J54" s="11">
        <v>66.2</v>
      </c>
      <c r="K54" s="11">
        <v>74.099999999999994</v>
      </c>
      <c r="L54" s="11">
        <v>77.400000000000006</v>
      </c>
      <c r="M54" s="9">
        <v>0</v>
      </c>
    </row>
    <row r="55" spans="1:13">
      <c r="A55" s="9" t="s">
        <v>66</v>
      </c>
      <c r="B55" s="24">
        <v>235</v>
      </c>
      <c r="C55" s="5"/>
      <c r="D55" s="11">
        <v>0</v>
      </c>
      <c r="E55" s="11">
        <v>3</v>
      </c>
      <c r="F55" s="11">
        <v>9.15</v>
      </c>
      <c r="G55" s="11">
        <v>133402</v>
      </c>
      <c r="H55" s="11">
        <v>0</v>
      </c>
      <c r="I55" s="11">
        <v>60.8</v>
      </c>
      <c r="J55" s="11">
        <v>61.1</v>
      </c>
      <c r="K55" s="11">
        <v>77.7</v>
      </c>
      <c r="L55" s="11">
        <v>77.099999999999994</v>
      </c>
      <c r="M55" s="9">
        <v>1</v>
      </c>
    </row>
    <row r="56" spans="1:13">
      <c r="A56" s="9" t="s">
        <v>67</v>
      </c>
      <c r="B56" s="24">
        <v>235</v>
      </c>
      <c r="C56" s="5"/>
      <c r="D56" s="11"/>
      <c r="E56" s="11"/>
      <c r="F56" s="11"/>
      <c r="G56" s="11"/>
      <c r="H56" s="11"/>
      <c r="I56" s="11"/>
      <c r="J56" s="11"/>
      <c r="K56" s="11"/>
      <c r="L56" s="11"/>
      <c r="M56" s="9">
        <v>1</v>
      </c>
    </row>
    <row r="57" spans="1:13">
      <c r="A57" s="9" t="s">
        <v>68</v>
      </c>
      <c r="B57" s="24">
        <v>235</v>
      </c>
      <c r="C57" s="5"/>
      <c r="D57" s="11"/>
      <c r="E57" s="11"/>
      <c r="F57" s="11"/>
      <c r="G57" s="11"/>
      <c r="H57" s="11"/>
      <c r="I57" s="11"/>
      <c r="J57" s="11"/>
      <c r="K57" s="11"/>
      <c r="L57" s="11"/>
      <c r="M57" s="9">
        <v>1</v>
      </c>
    </row>
    <row r="58" spans="1:13">
      <c r="A58" s="9" t="s">
        <v>69</v>
      </c>
      <c r="B58" s="24">
        <v>235</v>
      </c>
      <c r="C58" s="5"/>
      <c r="D58" s="11"/>
      <c r="E58" s="11"/>
      <c r="F58" s="11"/>
      <c r="G58" s="11"/>
      <c r="H58" s="11"/>
      <c r="I58" s="11"/>
      <c r="J58" s="11"/>
      <c r="K58" s="11"/>
      <c r="L58" s="11"/>
      <c r="M58" s="9">
        <v>1</v>
      </c>
    </row>
    <row r="59" spans="1:13">
      <c r="A59" s="9" t="s">
        <v>70</v>
      </c>
      <c r="B59" s="24">
        <v>235</v>
      </c>
      <c r="C59" s="5"/>
      <c r="D59" s="11">
        <v>0.01</v>
      </c>
      <c r="E59" s="11">
        <v>0.04</v>
      </c>
      <c r="F59">
        <v>4.2</v>
      </c>
      <c r="G59" s="11">
        <v>87037</v>
      </c>
      <c r="H59" s="11">
        <v>1.25</v>
      </c>
      <c r="I59" s="11">
        <v>62</v>
      </c>
      <c r="J59" s="11">
        <v>61.8</v>
      </c>
      <c r="K59" s="11">
        <v>73.099999999999994</v>
      </c>
      <c r="L59" s="11">
        <v>73.900000000000006</v>
      </c>
      <c r="M59" s="9">
        <v>1</v>
      </c>
    </row>
    <row r="60" spans="1:13">
      <c r="A60" s="9" t="s">
        <v>71</v>
      </c>
      <c r="B60" s="24">
        <v>235</v>
      </c>
      <c r="C60" s="5"/>
      <c r="D60" s="11">
        <v>0</v>
      </c>
      <c r="E60" s="11">
        <v>0.01</v>
      </c>
      <c r="F60">
        <v>3.4</v>
      </c>
      <c r="G60" s="11">
        <v>92080</v>
      </c>
      <c r="H60" s="11">
        <v>0</v>
      </c>
      <c r="I60" s="11">
        <v>68.099999999999994</v>
      </c>
      <c r="J60" s="11">
        <v>69</v>
      </c>
      <c r="K60" s="11">
        <v>81.099999999999994</v>
      </c>
      <c r="L60" s="11">
        <v>81.3</v>
      </c>
      <c r="M60" s="9">
        <v>1</v>
      </c>
    </row>
    <row r="61" spans="1:13">
      <c r="A61" s="9" t="s">
        <v>72</v>
      </c>
      <c r="B61" s="24">
        <v>235</v>
      </c>
      <c r="C61" s="5"/>
      <c r="D61" s="11">
        <v>0</v>
      </c>
      <c r="E61" s="11">
        <v>0</v>
      </c>
      <c r="F61">
        <v>0.5</v>
      </c>
      <c r="G61" s="11">
        <v>95580</v>
      </c>
      <c r="H61" s="11">
        <v>0</v>
      </c>
      <c r="I61" s="11">
        <v>65.8</v>
      </c>
      <c r="J61" s="11">
        <v>65.8</v>
      </c>
      <c r="K61" s="11">
        <v>74.599999999999994</v>
      </c>
      <c r="L61" s="11">
        <v>71.5</v>
      </c>
      <c r="M61" s="9">
        <v>1</v>
      </c>
    </row>
    <row r="62" spans="1:13">
      <c r="A62" s="9" t="s">
        <v>73</v>
      </c>
      <c r="B62" s="24">
        <v>235</v>
      </c>
      <c r="C62" s="5"/>
      <c r="D62" s="11">
        <v>1.77</v>
      </c>
      <c r="E62" s="11">
        <v>1.77</v>
      </c>
      <c r="F62" s="11">
        <v>20.9</v>
      </c>
      <c r="G62" s="11">
        <v>145641</v>
      </c>
      <c r="H62" s="11">
        <v>1</v>
      </c>
      <c r="I62" s="23">
        <v>57</v>
      </c>
      <c r="J62" s="23">
        <v>57.3</v>
      </c>
      <c r="K62" s="23">
        <v>76.599999999999994</v>
      </c>
      <c r="L62" s="23">
        <v>75</v>
      </c>
      <c r="M62" s="9">
        <v>1</v>
      </c>
    </row>
    <row r="63" spans="1:13">
      <c r="A63" s="9" t="s">
        <v>74</v>
      </c>
      <c r="B63" s="24">
        <v>235</v>
      </c>
      <c r="C63" s="5"/>
      <c r="D63"/>
      <c r="E63"/>
      <c r="F63"/>
      <c r="G63" s="25"/>
      <c r="H63"/>
      <c r="I63" s="19"/>
      <c r="J63" s="19"/>
      <c r="K63" s="19"/>
      <c r="L63" s="19"/>
      <c r="M63" s="9">
        <v>1</v>
      </c>
    </row>
    <row r="64" spans="1:13">
      <c r="A64" s="9" t="s">
        <v>75</v>
      </c>
      <c r="B64" s="24">
        <v>235</v>
      </c>
      <c r="C64" s="5"/>
      <c r="M64" s="9">
        <v>1</v>
      </c>
    </row>
    <row r="65" spans="1:13">
      <c r="A65" s="9" t="s">
        <v>76</v>
      </c>
      <c r="B65" s="24">
        <v>235</v>
      </c>
      <c r="C65" s="5"/>
      <c r="M65" s="9">
        <v>1</v>
      </c>
    </row>
    <row r="66" spans="1:13">
      <c r="A66" s="9" t="s">
        <v>77</v>
      </c>
      <c r="B66" s="24">
        <v>235</v>
      </c>
      <c r="C66" s="5"/>
      <c r="D66">
        <v>0</v>
      </c>
      <c r="E66">
        <v>0</v>
      </c>
      <c r="F66">
        <v>2.2000000000000002</v>
      </c>
      <c r="G66" s="26">
        <v>17834</v>
      </c>
      <c r="H66">
        <v>0.625</v>
      </c>
      <c r="I66">
        <v>68.900000000000006</v>
      </c>
      <c r="J66">
        <v>69</v>
      </c>
      <c r="K66">
        <v>79.5</v>
      </c>
      <c r="L66">
        <v>78.5</v>
      </c>
      <c r="M66" s="9">
        <v>1</v>
      </c>
    </row>
    <row r="67" spans="1:13">
      <c r="A67" s="9" t="s">
        <v>78</v>
      </c>
      <c r="B67" s="24">
        <v>235</v>
      </c>
      <c r="C67" s="5"/>
      <c r="D67">
        <v>0.01</v>
      </c>
      <c r="E67">
        <v>0.01</v>
      </c>
      <c r="F67">
        <v>5.0999999999999996</v>
      </c>
      <c r="G67" s="26">
        <v>19172</v>
      </c>
      <c r="H67">
        <v>0.5</v>
      </c>
      <c r="I67">
        <v>65.599999999999994</v>
      </c>
      <c r="J67">
        <v>65.099999999999994</v>
      </c>
      <c r="K67">
        <v>75.900000000000006</v>
      </c>
      <c r="L67">
        <v>77.2</v>
      </c>
      <c r="M67" s="9">
        <v>1</v>
      </c>
    </row>
    <row r="68" spans="1:13">
      <c r="A68" s="9" t="s">
        <v>79</v>
      </c>
      <c r="B68" s="24">
        <v>235</v>
      </c>
      <c r="C68" s="5"/>
      <c r="D68" s="9">
        <v>0.01</v>
      </c>
      <c r="E68" s="9">
        <v>0.02</v>
      </c>
      <c r="F68" s="9">
        <v>8</v>
      </c>
      <c r="G68" s="9">
        <v>10944</v>
      </c>
      <c r="H68" s="9">
        <v>1</v>
      </c>
      <c r="I68" s="9">
        <v>64.7</v>
      </c>
      <c r="J68" s="9">
        <v>65.3</v>
      </c>
      <c r="K68" s="9">
        <v>75.2</v>
      </c>
      <c r="L68" s="9">
        <v>75.8</v>
      </c>
      <c r="M68" s="9">
        <v>1</v>
      </c>
    </row>
    <row r="69" spans="1:13">
      <c r="A69" s="9" t="s">
        <v>80</v>
      </c>
      <c r="B69" s="24">
        <v>235</v>
      </c>
      <c r="C69" s="5"/>
      <c r="D69" s="9">
        <v>0</v>
      </c>
      <c r="E69" s="9">
        <v>0.01</v>
      </c>
      <c r="F69" s="9">
        <v>1.7</v>
      </c>
      <c r="G69" s="26">
        <v>4802</v>
      </c>
      <c r="H69" s="9">
        <v>0</v>
      </c>
      <c r="I69" s="9">
        <v>65.8</v>
      </c>
      <c r="J69" s="9">
        <v>65.8</v>
      </c>
      <c r="K69" s="9">
        <v>70.400000000000006</v>
      </c>
      <c r="L69" s="9">
        <v>72.3</v>
      </c>
      <c r="M69" s="9">
        <v>1</v>
      </c>
    </row>
    <row r="70" spans="1:13">
      <c r="A70" s="9" t="s">
        <v>81</v>
      </c>
      <c r="B70" s="24">
        <v>235</v>
      </c>
      <c r="C70" s="5"/>
      <c r="M70" s="9">
        <v>1</v>
      </c>
    </row>
    <row r="71" spans="1:13">
      <c r="A71" s="9" t="s">
        <v>82</v>
      </c>
      <c r="B71" s="24">
        <v>235</v>
      </c>
      <c r="C71" s="5"/>
      <c r="M71" s="9">
        <v>1</v>
      </c>
    </row>
    <row r="72" spans="1:13">
      <c r="A72" s="9" t="s">
        <v>83</v>
      </c>
      <c r="B72" s="24">
        <v>235</v>
      </c>
      <c r="C72" s="5"/>
      <c r="M72" s="9">
        <v>1</v>
      </c>
    </row>
    <row r="73" spans="1:13">
      <c r="A73" s="9" t="s">
        <v>84</v>
      </c>
      <c r="B73" s="24">
        <v>235</v>
      </c>
      <c r="C73" s="5"/>
      <c r="D73">
        <v>0</v>
      </c>
      <c r="E73" s="9">
        <v>0</v>
      </c>
      <c r="F73" s="9">
        <v>1.91</v>
      </c>
      <c r="G73" s="26">
        <v>2944</v>
      </c>
      <c r="H73" s="9">
        <v>0.33</v>
      </c>
      <c r="I73" s="9">
        <v>62.2</v>
      </c>
      <c r="J73" s="9">
        <v>62.2</v>
      </c>
      <c r="K73">
        <v>71.900000000000006</v>
      </c>
      <c r="L73">
        <v>70.3</v>
      </c>
      <c r="M73" s="9">
        <v>1</v>
      </c>
    </row>
    <row r="74" spans="1:13">
      <c r="A74" s="9" t="s">
        <v>85</v>
      </c>
      <c r="B74" s="24">
        <v>235</v>
      </c>
      <c r="C74" s="5"/>
      <c r="D74">
        <v>0</v>
      </c>
      <c r="E74">
        <v>0</v>
      </c>
      <c r="F74">
        <v>1.52</v>
      </c>
      <c r="G74" s="26">
        <v>2830</v>
      </c>
      <c r="H74">
        <v>0</v>
      </c>
      <c r="I74">
        <v>62</v>
      </c>
      <c r="J74">
        <v>63.3</v>
      </c>
      <c r="K74">
        <v>78</v>
      </c>
      <c r="L74">
        <v>74.099999999999994</v>
      </c>
      <c r="M74" s="9">
        <v>1</v>
      </c>
    </row>
    <row r="75" spans="1:13">
      <c r="A75" s="9" t="s">
        <v>86</v>
      </c>
      <c r="B75" s="24">
        <v>235</v>
      </c>
      <c r="C75" s="5"/>
      <c r="D75">
        <v>0</v>
      </c>
      <c r="E75" s="9">
        <v>0</v>
      </c>
      <c r="F75" s="9">
        <v>2.44</v>
      </c>
      <c r="G75" s="26">
        <v>2596</v>
      </c>
      <c r="H75" s="9">
        <v>0</v>
      </c>
      <c r="I75" s="9">
        <v>65.599999999999994</v>
      </c>
      <c r="J75" s="9">
        <v>64.5</v>
      </c>
      <c r="K75">
        <v>72.5</v>
      </c>
      <c r="L75">
        <v>73.900000000000006</v>
      </c>
      <c r="M75" s="9">
        <v>1</v>
      </c>
    </row>
    <row r="76" spans="1:13">
      <c r="A76" s="9" t="s">
        <v>87</v>
      </c>
      <c r="B76" s="24">
        <v>235</v>
      </c>
      <c r="C76" s="5"/>
      <c r="D76">
        <v>0</v>
      </c>
      <c r="E76" s="9">
        <v>0</v>
      </c>
      <c r="F76" s="9">
        <v>0.85</v>
      </c>
      <c r="G76" s="26">
        <v>2115</v>
      </c>
      <c r="H76" s="9">
        <v>0</v>
      </c>
      <c r="I76" s="9">
        <v>58.8</v>
      </c>
      <c r="J76" s="9">
        <v>58.2</v>
      </c>
      <c r="K76">
        <v>70.099999999999994</v>
      </c>
      <c r="L76">
        <v>68.099999999999994</v>
      </c>
      <c r="M76" s="9">
        <v>1</v>
      </c>
    </row>
    <row r="77" spans="1:13">
      <c r="A77" s="9" t="s">
        <v>88</v>
      </c>
      <c r="B77" s="24">
        <v>235</v>
      </c>
      <c r="C77" s="5"/>
      <c r="G77" s="35"/>
      <c r="M77" s="9">
        <v>1</v>
      </c>
    </row>
    <row r="78" spans="1:13">
      <c r="A78" s="9" t="s">
        <v>89</v>
      </c>
      <c r="B78" s="24">
        <v>235</v>
      </c>
      <c r="C78" s="5"/>
      <c r="M78" s="9">
        <v>1</v>
      </c>
    </row>
    <row r="79" spans="1:13">
      <c r="A79" s="9" t="s">
        <v>90</v>
      </c>
      <c r="B79" s="24">
        <v>235</v>
      </c>
      <c r="C79" s="5"/>
      <c r="M79" s="9">
        <v>1</v>
      </c>
    </row>
    <row r="80" spans="1:13">
      <c r="A80" s="9" t="s">
        <v>91</v>
      </c>
      <c r="B80" s="24">
        <v>235</v>
      </c>
      <c r="C80" s="5"/>
      <c r="D80">
        <v>0</v>
      </c>
      <c r="E80" s="9">
        <v>0.73</v>
      </c>
      <c r="F80" s="9">
        <v>2.08</v>
      </c>
      <c r="G80" s="26">
        <v>2615</v>
      </c>
      <c r="H80" s="9">
        <v>0</v>
      </c>
      <c r="I80" s="9">
        <v>69.599999999999994</v>
      </c>
      <c r="J80" s="9">
        <v>69.599999999999994</v>
      </c>
      <c r="K80" s="9">
        <v>73</v>
      </c>
      <c r="L80" s="9">
        <v>71.400000000000006</v>
      </c>
      <c r="M80" s="9">
        <v>1</v>
      </c>
    </row>
    <row r="81" spans="1:13">
      <c r="A81" s="9" t="s">
        <v>92</v>
      </c>
      <c r="B81" s="24">
        <v>235</v>
      </c>
      <c r="C81" s="5"/>
      <c r="D81">
        <v>0.69</v>
      </c>
      <c r="E81">
        <v>0.69</v>
      </c>
      <c r="F81">
        <v>60.2</v>
      </c>
      <c r="G81" s="26">
        <v>20107</v>
      </c>
      <c r="H81">
        <v>0.33</v>
      </c>
      <c r="I81">
        <v>66.900000000000006</v>
      </c>
      <c r="J81">
        <v>65.8</v>
      </c>
      <c r="K81">
        <v>74.400000000000006</v>
      </c>
      <c r="L81">
        <v>74.8</v>
      </c>
      <c r="M81" s="9">
        <v>0</v>
      </c>
    </row>
    <row r="82" spans="1:13">
      <c r="A82" s="9" t="s">
        <v>93</v>
      </c>
      <c r="B82" s="24">
        <v>235</v>
      </c>
      <c r="C82" s="5"/>
      <c r="D82">
        <v>0</v>
      </c>
      <c r="E82" s="9">
        <v>0.69</v>
      </c>
      <c r="F82" s="9">
        <v>2.11</v>
      </c>
      <c r="G82" s="26">
        <v>7454</v>
      </c>
      <c r="H82" s="9">
        <v>0</v>
      </c>
      <c r="I82" s="9">
        <v>70.8</v>
      </c>
      <c r="J82" s="9">
        <v>71.2</v>
      </c>
      <c r="K82">
        <v>78.2</v>
      </c>
      <c r="L82">
        <v>76.400000000000006</v>
      </c>
      <c r="M82" s="9">
        <v>0</v>
      </c>
    </row>
    <row r="83" spans="1:13">
      <c r="A83" s="9" t="s">
        <v>94</v>
      </c>
      <c r="B83" s="24">
        <v>235</v>
      </c>
      <c r="C83" s="5"/>
      <c r="D83">
        <v>0</v>
      </c>
      <c r="E83" s="9">
        <v>0</v>
      </c>
      <c r="F83" s="9">
        <v>2.35</v>
      </c>
      <c r="G83" s="26">
        <v>3331</v>
      </c>
      <c r="H83" s="9">
        <v>0.33</v>
      </c>
      <c r="I83" s="9">
        <v>69.599999999999994</v>
      </c>
      <c r="J83" s="9">
        <v>69.400000000000006</v>
      </c>
      <c r="K83">
        <v>76.400000000000006</v>
      </c>
      <c r="L83">
        <v>75</v>
      </c>
      <c r="M83" s="9">
        <v>0</v>
      </c>
    </row>
    <row r="84" spans="1:13">
      <c r="A84" s="9" t="s">
        <v>95</v>
      </c>
      <c r="B84" s="24">
        <v>235</v>
      </c>
      <c r="C84" s="5"/>
      <c r="M84" s="9">
        <v>0</v>
      </c>
    </row>
    <row r="85" spans="1:13">
      <c r="A85" s="9" t="s">
        <v>96</v>
      </c>
      <c r="B85" s="24">
        <v>235</v>
      </c>
      <c r="C85" s="5"/>
      <c r="M85" s="9">
        <v>0</v>
      </c>
    </row>
    <row r="86" spans="1:13">
      <c r="A86" s="9" t="s">
        <v>97</v>
      </c>
      <c r="B86" s="24">
        <v>235</v>
      </c>
      <c r="C86" s="5"/>
      <c r="M86" s="9">
        <v>0</v>
      </c>
    </row>
    <row r="87" spans="1:13">
      <c r="A87" s="9" t="s">
        <v>98</v>
      </c>
      <c r="B87" s="24">
        <v>235</v>
      </c>
      <c r="C87" s="5"/>
      <c r="D87">
        <v>0</v>
      </c>
      <c r="E87">
        <v>0</v>
      </c>
      <c r="F87">
        <v>1.45</v>
      </c>
      <c r="G87" s="26">
        <v>1142</v>
      </c>
      <c r="H87">
        <v>0</v>
      </c>
      <c r="I87">
        <v>60</v>
      </c>
      <c r="J87">
        <v>60.2</v>
      </c>
      <c r="K87">
        <v>69</v>
      </c>
      <c r="L87">
        <v>67.099999999999994</v>
      </c>
      <c r="M87" s="9">
        <v>0</v>
      </c>
    </row>
    <row r="88" spans="1:13">
      <c r="A88" s="9" t="s">
        <v>99</v>
      </c>
      <c r="B88" s="24">
        <v>235</v>
      </c>
      <c r="C88" s="5"/>
      <c r="D88">
        <v>0</v>
      </c>
      <c r="E88">
        <v>0</v>
      </c>
      <c r="F88">
        <v>0.9</v>
      </c>
      <c r="G88" s="26">
        <v>1278</v>
      </c>
      <c r="H88">
        <v>0</v>
      </c>
      <c r="I88">
        <v>61.8</v>
      </c>
      <c r="J88">
        <v>62.2</v>
      </c>
      <c r="K88">
        <v>68.7</v>
      </c>
      <c r="L88">
        <v>67.400000000000006</v>
      </c>
      <c r="M88" s="9">
        <v>0</v>
      </c>
    </row>
    <row r="89" spans="1:13">
      <c r="A89" s="9" t="s">
        <v>100</v>
      </c>
      <c r="B89" s="24">
        <v>235</v>
      </c>
      <c r="C89" s="5"/>
      <c r="D89">
        <v>0</v>
      </c>
      <c r="E89">
        <v>0</v>
      </c>
      <c r="F89">
        <v>1.51</v>
      </c>
      <c r="G89" s="26">
        <v>1456</v>
      </c>
      <c r="H89">
        <v>0.75</v>
      </c>
      <c r="I89">
        <v>62</v>
      </c>
      <c r="J89">
        <v>62.9</v>
      </c>
      <c r="K89">
        <v>71.7</v>
      </c>
      <c r="L89">
        <v>69.900000000000006</v>
      </c>
      <c r="M89" s="9">
        <v>0</v>
      </c>
    </row>
    <row r="90" spans="1:13">
      <c r="A90" s="9" t="s">
        <v>101</v>
      </c>
      <c r="B90" s="24">
        <v>235</v>
      </c>
      <c r="C90" s="5"/>
      <c r="D90">
        <v>0.02</v>
      </c>
      <c r="E90">
        <v>0.02</v>
      </c>
      <c r="F90">
        <v>2.4</v>
      </c>
      <c r="G90" s="26">
        <v>1393</v>
      </c>
      <c r="H90">
        <v>1</v>
      </c>
      <c r="I90">
        <v>65.599999999999994</v>
      </c>
      <c r="J90">
        <v>65.099999999999994</v>
      </c>
      <c r="K90">
        <v>75.5</v>
      </c>
      <c r="L90">
        <v>75.2</v>
      </c>
      <c r="M90" s="9">
        <v>0</v>
      </c>
    </row>
    <row r="91" spans="1:13">
      <c r="A91" s="9" t="s">
        <v>102</v>
      </c>
      <c r="B91" s="24">
        <v>235</v>
      </c>
      <c r="C91" s="5"/>
      <c r="M91" s="9">
        <v>0</v>
      </c>
    </row>
    <row r="92" spans="1:13">
      <c r="A92" s="9" t="s">
        <v>103</v>
      </c>
      <c r="B92" s="24">
        <v>235</v>
      </c>
      <c r="C92" s="5"/>
      <c r="D92" s="11"/>
      <c r="E92" s="11"/>
      <c r="F92" s="11"/>
      <c r="G92" s="11"/>
      <c r="H92" s="11"/>
      <c r="I92" s="11"/>
      <c r="J92" s="11"/>
      <c r="K92" s="11"/>
      <c r="L92" s="11"/>
      <c r="M92" s="9">
        <v>0</v>
      </c>
    </row>
    <row r="93" spans="1:13">
      <c r="A93" s="9" t="s">
        <v>104</v>
      </c>
      <c r="B93" s="24">
        <v>235</v>
      </c>
      <c r="C93" s="5"/>
      <c r="D93" s="11"/>
      <c r="E93" s="11"/>
      <c r="F93" s="11"/>
      <c r="G93" s="11"/>
      <c r="H93" s="11"/>
      <c r="I93" s="11"/>
      <c r="J93" s="11"/>
      <c r="K93" s="11"/>
      <c r="L93" s="11"/>
      <c r="M93" s="9">
        <v>0</v>
      </c>
    </row>
    <row r="94" spans="1:13">
      <c r="A94" s="9" t="s">
        <v>105</v>
      </c>
      <c r="B94" s="24">
        <v>235</v>
      </c>
      <c r="C94" s="5"/>
      <c r="D94">
        <v>0</v>
      </c>
      <c r="E94">
        <v>0</v>
      </c>
      <c r="F94">
        <v>2.2000000000000002</v>
      </c>
      <c r="G94" s="26">
        <v>1483</v>
      </c>
      <c r="H94">
        <v>1.25</v>
      </c>
      <c r="I94">
        <v>71</v>
      </c>
      <c r="J94">
        <v>71.2</v>
      </c>
      <c r="K94">
        <v>74.599999999999994</v>
      </c>
      <c r="L94">
        <v>73.5</v>
      </c>
      <c r="M94" s="9">
        <v>0</v>
      </c>
    </row>
    <row r="95" spans="1:13">
      <c r="A95" s="9" t="s">
        <v>106</v>
      </c>
      <c r="B95" s="24">
        <v>235</v>
      </c>
      <c r="C95" s="5"/>
      <c r="D95" s="11">
        <v>0</v>
      </c>
      <c r="E95" s="11">
        <v>0</v>
      </c>
      <c r="F95" s="11">
        <v>1.34</v>
      </c>
      <c r="G95" s="11">
        <v>1109</v>
      </c>
      <c r="H95" s="11">
        <v>0</v>
      </c>
      <c r="I95" s="11">
        <v>67.400000000000006</v>
      </c>
      <c r="J95" s="11">
        <v>66.7</v>
      </c>
      <c r="K95" s="11">
        <v>68.3</v>
      </c>
      <c r="L95" s="11">
        <v>66.900000000000006</v>
      </c>
      <c r="M95" s="9">
        <v>0</v>
      </c>
    </row>
    <row r="96" spans="1:13">
      <c r="A96" s="9" t="s">
        <v>107</v>
      </c>
      <c r="B96" s="24">
        <v>235</v>
      </c>
      <c r="C96" s="5"/>
      <c r="D96" s="11">
        <v>0</v>
      </c>
      <c r="E96" s="11">
        <v>0</v>
      </c>
      <c r="F96" s="11">
        <v>0.87</v>
      </c>
      <c r="G96" s="11">
        <v>280</v>
      </c>
      <c r="H96" s="11">
        <v>0.33</v>
      </c>
      <c r="I96" s="11">
        <v>67.8</v>
      </c>
      <c r="J96" s="11">
        <v>67.2</v>
      </c>
      <c r="K96" s="11">
        <v>70.099999999999994</v>
      </c>
      <c r="L96" s="11">
        <v>68.7</v>
      </c>
      <c r="M96" s="9">
        <v>0</v>
      </c>
    </row>
    <row r="97" spans="1:16">
      <c r="A97" s="9" t="s">
        <v>108</v>
      </c>
      <c r="B97" s="24">
        <v>235</v>
      </c>
      <c r="C97" s="5"/>
      <c r="D97" s="11">
        <v>0</v>
      </c>
      <c r="E97" s="11">
        <v>0</v>
      </c>
      <c r="F97" s="11">
        <v>1.57</v>
      </c>
      <c r="G97" s="11">
        <v>0</v>
      </c>
      <c r="H97" s="11">
        <v>1</v>
      </c>
      <c r="I97" s="11">
        <v>68.900000000000006</v>
      </c>
      <c r="J97" s="11">
        <v>68.5</v>
      </c>
      <c r="K97" s="11">
        <v>67.400000000000006</v>
      </c>
      <c r="L97" s="11">
        <v>68.5</v>
      </c>
      <c r="M97" s="9">
        <v>0</v>
      </c>
    </row>
    <row r="98" spans="1:16">
      <c r="A98" s="9" t="s">
        <v>109</v>
      </c>
      <c r="B98" s="24">
        <v>235</v>
      </c>
      <c r="D98" s="11"/>
      <c r="E98" s="11"/>
      <c r="F98" s="11"/>
      <c r="G98" s="11"/>
      <c r="H98" s="11"/>
      <c r="I98" s="11"/>
      <c r="J98" s="11"/>
      <c r="K98" s="11"/>
      <c r="L98" s="11"/>
      <c r="M98" s="9">
        <v>0</v>
      </c>
    </row>
    <row r="99" spans="1:16">
      <c r="A99" s="9" t="s">
        <v>110</v>
      </c>
      <c r="B99" s="24">
        <v>235</v>
      </c>
      <c r="C99" s="5"/>
      <c r="D99" s="11"/>
      <c r="E99" s="11"/>
      <c r="F99" s="11"/>
      <c r="G99" s="11"/>
      <c r="H99" s="11"/>
      <c r="I99" s="11"/>
      <c r="J99" s="11"/>
      <c r="K99" s="11"/>
      <c r="L99" s="11"/>
      <c r="M99" s="9">
        <v>0</v>
      </c>
    </row>
    <row r="100" spans="1:16">
      <c r="A100" s="9" t="s">
        <v>111</v>
      </c>
      <c r="B100" s="24">
        <v>235</v>
      </c>
      <c r="C100" s="5"/>
      <c r="E100" s="11"/>
      <c r="F100" s="11"/>
      <c r="G100" s="11"/>
      <c r="H100" s="11"/>
      <c r="I100" s="11"/>
      <c r="J100" s="11"/>
      <c r="K100" s="11"/>
      <c r="L100" s="11"/>
      <c r="M100" s="9">
        <v>0</v>
      </c>
    </row>
    <row r="101" spans="1:16">
      <c r="A101" s="9" t="s">
        <v>112</v>
      </c>
      <c r="B101" s="24">
        <v>235</v>
      </c>
      <c r="C101" s="5"/>
      <c r="D101" s="13"/>
      <c r="E101" s="11"/>
      <c r="F101"/>
      <c r="G101" s="26"/>
      <c r="H101"/>
      <c r="I101"/>
      <c r="J101"/>
      <c r="K101"/>
      <c r="L101"/>
      <c r="M101"/>
      <c r="N101"/>
      <c r="O101"/>
      <c r="P101"/>
    </row>
    <row r="102" spans="1:16">
      <c r="A102" s="9" t="s">
        <v>113</v>
      </c>
      <c r="B102" s="24">
        <v>235</v>
      </c>
      <c r="C102" s="5"/>
      <c r="D102" s="13"/>
      <c r="E102" s="13"/>
      <c r="F102"/>
      <c r="G102" s="26"/>
      <c r="H102"/>
      <c r="I102"/>
      <c r="J102"/>
      <c r="K102"/>
      <c r="L102"/>
      <c r="M102" s="9">
        <v>0</v>
      </c>
    </row>
    <row r="103" spans="1:16">
      <c r="A103" s="9" t="s">
        <v>114</v>
      </c>
      <c r="B103" s="24">
        <v>235</v>
      </c>
      <c r="C103" s="5"/>
      <c r="D103" s="13">
        <v>0.12</v>
      </c>
      <c r="E103" s="13">
        <v>0.82</v>
      </c>
      <c r="F103">
        <v>1.64</v>
      </c>
      <c r="G103" s="26">
        <v>4980</v>
      </c>
      <c r="H103">
        <v>0.25</v>
      </c>
      <c r="I103">
        <v>56.8</v>
      </c>
      <c r="J103">
        <v>57.2</v>
      </c>
      <c r="K103">
        <v>68.7</v>
      </c>
      <c r="L103">
        <v>66.900000000000006</v>
      </c>
      <c r="M103" s="9">
        <v>0</v>
      </c>
    </row>
    <row r="104" spans="1:16">
      <c r="A104" s="9" t="s">
        <v>115</v>
      </c>
      <c r="B104" s="24">
        <v>235</v>
      </c>
      <c r="C104" s="5"/>
      <c r="D104" s="13">
        <v>0.68</v>
      </c>
      <c r="E104" s="13">
        <v>0.8</v>
      </c>
      <c r="F104">
        <v>2.13</v>
      </c>
      <c r="G104" s="26">
        <v>22667</v>
      </c>
      <c r="H104">
        <v>0.25</v>
      </c>
      <c r="I104">
        <v>53.9</v>
      </c>
      <c r="J104">
        <v>53</v>
      </c>
      <c r="K104">
        <v>62.9</v>
      </c>
      <c r="L104">
        <v>61.8</v>
      </c>
      <c r="M104" s="9">
        <v>0</v>
      </c>
    </row>
    <row r="105" spans="1:16">
      <c r="A105" s="9" t="s">
        <v>116</v>
      </c>
      <c r="B105" s="24">
        <v>235</v>
      </c>
      <c r="C105" s="5"/>
      <c r="D105" s="11">
        <v>0</v>
      </c>
      <c r="E105" s="11">
        <v>0.68</v>
      </c>
      <c r="F105" s="11">
        <v>1.3</v>
      </c>
      <c r="G105" s="11">
        <v>2665</v>
      </c>
      <c r="H105" s="11">
        <v>1</v>
      </c>
      <c r="I105" s="11">
        <v>48</v>
      </c>
      <c r="J105" s="11">
        <v>48</v>
      </c>
      <c r="K105" s="11">
        <v>54.6</v>
      </c>
      <c r="L105" s="11">
        <v>55.5</v>
      </c>
      <c r="M105" s="9">
        <v>0</v>
      </c>
    </row>
    <row r="106" spans="1:16">
      <c r="A106" s="9" t="s">
        <v>117</v>
      </c>
      <c r="B106" s="24">
        <v>235</v>
      </c>
      <c r="C106" s="5"/>
      <c r="D106" s="11">
        <v>0</v>
      </c>
      <c r="E106" s="11">
        <v>0</v>
      </c>
      <c r="F106" s="11">
        <v>2.58</v>
      </c>
      <c r="G106" s="11">
        <v>2053</v>
      </c>
      <c r="H106" s="11">
        <v>0.33</v>
      </c>
      <c r="I106" s="11">
        <v>49.6</v>
      </c>
      <c r="J106" s="11">
        <v>48.5</v>
      </c>
      <c r="K106" s="11">
        <v>57.7</v>
      </c>
      <c r="L106" s="11">
        <v>57.5</v>
      </c>
      <c r="M106" s="9">
        <v>0</v>
      </c>
    </row>
    <row r="107" spans="1:16">
      <c r="G107" s="11"/>
      <c r="H107" s="11"/>
    </row>
    <row r="108" spans="1:16">
      <c r="G108" s="11"/>
      <c r="H108" s="11"/>
    </row>
    <row r="109" spans="1:16">
      <c r="G109" s="11"/>
      <c r="H109" s="11"/>
    </row>
    <row r="110" spans="1:16">
      <c r="G110" s="11"/>
      <c r="H110" s="11"/>
    </row>
    <row r="111" spans="1:16">
      <c r="G111" s="11"/>
      <c r="H111" s="11"/>
    </row>
    <row r="112" spans="1:16">
      <c r="G112" s="11"/>
      <c r="H112" s="11"/>
    </row>
    <row r="113" spans="7:8">
      <c r="G113" s="11"/>
      <c r="H113" s="11"/>
    </row>
    <row r="114" spans="7:8">
      <c r="G114" s="11"/>
      <c r="H114" s="11"/>
    </row>
    <row r="115" spans="7:8">
      <c r="G115" s="11"/>
      <c r="H115" s="11"/>
    </row>
    <row r="116" spans="7:8">
      <c r="G116" s="11"/>
      <c r="H116" s="11"/>
    </row>
    <row r="117" spans="7:8">
      <c r="G117" s="11"/>
      <c r="H117" s="11"/>
    </row>
    <row r="118" spans="7:8">
      <c r="G118" s="11"/>
      <c r="H118" s="11"/>
    </row>
    <row r="119" spans="7:8">
      <c r="G119" s="11"/>
      <c r="H119" s="11"/>
    </row>
    <row r="120" spans="7:8">
      <c r="G120" s="11"/>
      <c r="H120" s="11"/>
    </row>
    <row r="121" spans="7:8">
      <c r="G121" s="11"/>
      <c r="H121" s="11"/>
    </row>
    <row r="122" spans="7:8">
      <c r="G122" s="11"/>
      <c r="H122" s="11"/>
    </row>
    <row r="123" spans="7:8">
      <c r="G123" s="11"/>
      <c r="H123" s="11"/>
    </row>
    <row r="124" spans="7:8">
      <c r="G124" s="11"/>
      <c r="H124" s="11"/>
    </row>
    <row r="125" spans="7:8">
      <c r="G125" s="11"/>
      <c r="H125" s="11"/>
    </row>
    <row r="126" spans="7:8">
      <c r="G126" s="11"/>
      <c r="H126" s="11"/>
    </row>
    <row r="127" spans="7:8">
      <c r="G127" s="11"/>
      <c r="H127" s="11"/>
    </row>
    <row r="128" spans="7:8">
      <c r="G128" s="11"/>
      <c r="H128" s="11"/>
    </row>
    <row r="129" spans="7:8">
      <c r="G129" s="11"/>
      <c r="H129" s="11"/>
    </row>
    <row r="130" spans="7:8">
      <c r="G130" s="11"/>
      <c r="H130" s="11"/>
    </row>
    <row r="131" spans="7:8">
      <c r="G131" s="11"/>
      <c r="H131" s="11"/>
    </row>
    <row r="132" spans="7:8">
      <c r="G132" s="11"/>
      <c r="H132" s="11"/>
    </row>
    <row r="133" spans="7:8">
      <c r="G133" s="11"/>
      <c r="H133" s="11"/>
    </row>
    <row r="134" spans="7:8">
      <c r="G134" s="11"/>
      <c r="H134" s="11"/>
    </row>
    <row r="135" spans="7:8">
      <c r="G135" s="11"/>
      <c r="H135" s="11"/>
    </row>
    <row r="136" spans="7:8">
      <c r="G136" s="11"/>
      <c r="H136" s="11"/>
    </row>
    <row r="137" spans="7:8">
      <c r="G137" s="11"/>
      <c r="H137" s="11"/>
    </row>
    <row r="138" spans="7:8">
      <c r="G138" s="11"/>
      <c r="H138" s="11"/>
    </row>
    <row r="139" spans="7:8">
      <c r="G139" s="11"/>
      <c r="H139" s="11"/>
    </row>
    <row r="140" spans="7:8">
      <c r="G140" s="11"/>
      <c r="H140" s="11"/>
    </row>
    <row r="141" spans="7:8">
      <c r="G141" s="11"/>
      <c r="H141" s="11"/>
    </row>
    <row r="142" spans="7:8">
      <c r="G142" s="11"/>
      <c r="H142" s="11"/>
    </row>
    <row r="143" spans="7:8">
      <c r="G143" s="11"/>
      <c r="H143" s="11"/>
    </row>
    <row r="144" spans="7:8">
      <c r="G144" s="11"/>
      <c r="H144" s="11"/>
    </row>
    <row r="145" spans="7:8">
      <c r="G145" s="11"/>
      <c r="H145" s="11"/>
    </row>
    <row r="146" spans="7:8">
      <c r="G146" s="11"/>
      <c r="H146" s="11"/>
    </row>
    <row r="147" spans="7:8">
      <c r="G147" s="11"/>
      <c r="H147" s="11"/>
    </row>
    <row r="148" spans="7:8">
      <c r="G148" s="11"/>
      <c r="H148" s="11"/>
    </row>
    <row r="149" spans="7:8">
      <c r="G149" s="11"/>
      <c r="H149" s="11"/>
    </row>
    <row r="150" spans="7:8">
      <c r="G150" s="11"/>
      <c r="H150" s="11"/>
    </row>
    <row r="151" spans="7:8">
      <c r="G151" s="11"/>
      <c r="H151" s="11"/>
    </row>
    <row r="152" spans="7:8">
      <c r="G152" s="11"/>
      <c r="H152" s="11"/>
    </row>
    <row r="153" spans="7:8">
      <c r="G153" s="11"/>
      <c r="H153" s="11"/>
    </row>
    <row r="154" spans="7:8">
      <c r="G154" s="11"/>
      <c r="H154" s="11"/>
    </row>
    <row r="155" spans="7:8">
      <c r="G155" s="11"/>
      <c r="H155" s="11"/>
    </row>
    <row r="156" spans="7:8">
      <c r="G156" s="11"/>
      <c r="H156" s="11"/>
    </row>
    <row r="157" spans="7:8">
      <c r="G157" s="11"/>
      <c r="H157" s="11"/>
    </row>
    <row r="158" spans="7:8">
      <c r="G158" s="11"/>
      <c r="H158" s="11"/>
    </row>
    <row r="159" spans="7:8">
      <c r="G159" s="11"/>
      <c r="H159" s="11"/>
    </row>
    <row r="160" spans="7:8">
      <c r="G160" s="11"/>
      <c r="H160" s="11"/>
    </row>
    <row r="161" spans="7:8">
      <c r="G161" s="11"/>
      <c r="H161" s="11"/>
    </row>
    <row r="162" spans="7:8">
      <c r="G162" s="11"/>
      <c r="H162" s="11"/>
    </row>
    <row r="163" spans="7:8">
      <c r="G163" s="11"/>
      <c r="H163" s="11"/>
    </row>
    <row r="164" spans="7:8">
      <c r="G164" s="11"/>
      <c r="H164" s="11"/>
    </row>
    <row r="165" spans="7:8">
      <c r="G165" s="11"/>
      <c r="H165" s="11"/>
    </row>
    <row r="166" spans="7:8">
      <c r="G166" s="11"/>
      <c r="H166" s="11"/>
    </row>
    <row r="167" spans="7:8">
      <c r="G167" s="11"/>
      <c r="H167" s="11"/>
    </row>
    <row r="168" spans="7:8">
      <c r="G168" s="11"/>
      <c r="H168" s="11"/>
    </row>
    <row r="169" spans="7:8">
      <c r="G169" s="11"/>
      <c r="H169" s="11"/>
    </row>
    <row r="170" spans="7:8">
      <c r="G170" s="11"/>
      <c r="H170" s="11"/>
    </row>
    <row r="171" spans="7:8">
      <c r="G171" s="11"/>
      <c r="H171" s="11"/>
    </row>
    <row r="172" spans="7:8">
      <c r="G172" s="11"/>
      <c r="H172" s="11"/>
    </row>
    <row r="173" spans="7:8">
      <c r="G173" s="11"/>
      <c r="H173" s="11"/>
    </row>
    <row r="174" spans="7:8">
      <c r="G174" s="11"/>
      <c r="H174" s="11"/>
    </row>
    <row r="175" spans="7:8">
      <c r="G175" s="11"/>
      <c r="H175" s="11"/>
    </row>
    <row r="176" spans="7:8">
      <c r="G176" s="11"/>
      <c r="H176" s="11"/>
    </row>
    <row r="177" spans="7:8">
      <c r="G177" s="11"/>
      <c r="H177" s="11"/>
    </row>
    <row r="178" spans="7:8">
      <c r="G178" s="11"/>
      <c r="H178" s="11"/>
    </row>
    <row r="179" spans="7:8">
      <c r="G179" s="11"/>
      <c r="H179" s="11"/>
    </row>
    <row r="180" spans="7:8">
      <c r="G180" s="11"/>
      <c r="H180" s="11"/>
    </row>
    <row r="181" spans="7:8">
      <c r="G181" s="11"/>
      <c r="H181" s="11"/>
    </row>
    <row r="182" spans="7:8">
      <c r="G182" s="11"/>
      <c r="H182" s="11"/>
    </row>
    <row r="183" spans="7:8">
      <c r="G183" s="11"/>
      <c r="H183" s="11"/>
    </row>
    <row r="184" spans="7:8">
      <c r="G184" s="11"/>
      <c r="H184" s="11"/>
    </row>
    <row r="185" spans="7:8">
      <c r="G185" s="11"/>
      <c r="H185" s="11"/>
    </row>
    <row r="186" spans="7:8">
      <c r="G186" s="11"/>
      <c r="H186" s="11"/>
    </row>
    <row r="187" spans="7:8">
      <c r="G187" s="11"/>
      <c r="H187" s="11"/>
    </row>
    <row r="188" spans="7:8">
      <c r="G188" s="11"/>
      <c r="H188" s="11"/>
    </row>
    <row r="189" spans="7:8">
      <c r="G189" s="11"/>
      <c r="H189" s="11"/>
    </row>
    <row r="190" spans="7:8">
      <c r="G190" s="11"/>
      <c r="H190" s="11"/>
    </row>
    <row r="191" spans="7:8">
      <c r="G191" s="11"/>
      <c r="H191" s="11"/>
    </row>
    <row r="192" spans="7:8">
      <c r="G192" s="11"/>
      <c r="H192" s="11"/>
    </row>
    <row r="193" spans="7:8">
      <c r="G193" s="11"/>
      <c r="H193" s="11"/>
    </row>
    <row r="194" spans="7:8">
      <c r="G194" s="11"/>
      <c r="H194" s="11"/>
    </row>
    <row r="195" spans="7:8">
      <c r="G195" s="11"/>
      <c r="H195" s="11"/>
    </row>
    <row r="196" spans="7:8">
      <c r="G196" s="11"/>
      <c r="H196" s="11"/>
    </row>
    <row r="197" spans="7:8">
      <c r="G197" s="11"/>
      <c r="H197" s="11"/>
    </row>
    <row r="198" spans="7:8">
      <c r="G198" s="11"/>
      <c r="H198" s="11"/>
    </row>
    <row r="199" spans="7:8">
      <c r="G199" s="11"/>
      <c r="H199" s="11"/>
    </row>
    <row r="200" spans="7:8">
      <c r="G200" s="11"/>
      <c r="H200" s="11"/>
    </row>
    <row r="201" spans="7:8">
      <c r="G201" s="11"/>
      <c r="H201" s="11"/>
    </row>
    <row r="202" spans="7:8">
      <c r="G202" s="11"/>
      <c r="H202" s="11"/>
    </row>
    <row r="203" spans="7:8">
      <c r="G203" s="11"/>
      <c r="H203" s="11"/>
    </row>
    <row r="204" spans="7:8">
      <c r="G204" s="11"/>
      <c r="H204" s="11"/>
    </row>
    <row r="205" spans="7:8">
      <c r="G205" s="11"/>
      <c r="H205" s="11"/>
    </row>
    <row r="206" spans="7:8">
      <c r="G206" s="11"/>
      <c r="H206" s="11"/>
    </row>
    <row r="207" spans="7:8">
      <c r="G207" s="11"/>
      <c r="H207" s="11"/>
    </row>
    <row r="208" spans="7:8">
      <c r="G208" s="11"/>
      <c r="H208" s="11"/>
    </row>
    <row r="209" spans="7:8">
      <c r="G209" s="11"/>
      <c r="H209" s="11"/>
    </row>
    <row r="210" spans="7:8">
      <c r="G210" s="11"/>
      <c r="H210" s="11"/>
    </row>
    <row r="211" spans="7:8">
      <c r="G211" s="11"/>
      <c r="H211" s="11"/>
    </row>
    <row r="212" spans="7:8">
      <c r="G212" s="11"/>
      <c r="H212" s="11"/>
    </row>
    <row r="213" spans="7:8">
      <c r="G213" s="11"/>
      <c r="H213" s="11"/>
    </row>
    <row r="214" spans="7:8">
      <c r="G214" s="11"/>
      <c r="H214" s="11"/>
    </row>
    <row r="215" spans="7:8">
      <c r="G215" s="11"/>
      <c r="H215" s="11"/>
    </row>
    <row r="216" spans="7:8">
      <c r="G216" s="11"/>
      <c r="H216" s="11"/>
    </row>
    <row r="217" spans="7:8">
      <c r="G217" s="11"/>
      <c r="H217" s="11"/>
    </row>
    <row r="218" spans="7:8">
      <c r="G218" s="11"/>
      <c r="H218" s="11"/>
    </row>
    <row r="219" spans="7:8">
      <c r="G219" s="11"/>
      <c r="H219" s="11"/>
    </row>
    <row r="220" spans="7:8">
      <c r="G220" s="11"/>
      <c r="H220" s="11"/>
    </row>
    <row r="221" spans="7:8">
      <c r="G221" s="11"/>
      <c r="H221" s="11"/>
    </row>
    <row r="222" spans="7:8">
      <c r="G222" s="11"/>
      <c r="H222" s="11"/>
    </row>
    <row r="223" spans="7:8">
      <c r="G223" s="11"/>
      <c r="H223" s="11"/>
    </row>
    <row r="224" spans="7:8">
      <c r="G224" s="11"/>
      <c r="H224" s="11"/>
    </row>
    <row r="225" spans="7:8">
      <c r="G225" s="11"/>
      <c r="H225" s="11"/>
    </row>
    <row r="226" spans="7:8">
      <c r="G226" s="11"/>
      <c r="H226" s="11"/>
    </row>
    <row r="227" spans="7:8">
      <c r="G227" s="11"/>
      <c r="H227" s="11"/>
    </row>
    <row r="228" spans="7:8">
      <c r="G228" s="11"/>
      <c r="H228" s="11"/>
    </row>
    <row r="229" spans="7:8">
      <c r="G229" s="11"/>
      <c r="H229" s="11"/>
    </row>
    <row r="230" spans="7:8">
      <c r="G230" s="11"/>
      <c r="H230" s="11"/>
    </row>
    <row r="231" spans="7:8">
      <c r="G231" s="11"/>
      <c r="H231" s="11"/>
    </row>
    <row r="232" spans="7:8">
      <c r="G232" s="11"/>
      <c r="H232" s="11"/>
    </row>
    <row r="233" spans="7:8">
      <c r="G233" s="11"/>
      <c r="H233" s="11"/>
    </row>
    <row r="234" spans="7:8">
      <c r="G234" s="11"/>
      <c r="H234" s="11"/>
    </row>
    <row r="235" spans="7:8">
      <c r="G235" s="11"/>
      <c r="H235" s="11"/>
    </row>
    <row r="236" spans="7:8">
      <c r="G236" s="11"/>
      <c r="H236" s="11"/>
    </row>
    <row r="237" spans="7:8">
      <c r="G237" s="11"/>
      <c r="H237" s="11"/>
    </row>
    <row r="238" spans="7:8">
      <c r="G238" s="11"/>
      <c r="H238" s="11"/>
    </row>
    <row r="239" spans="7:8">
      <c r="G239" s="11"/>
      <c r="H239" s="11"/>
    </row>
    <row r="240" spans="7:8">
      <c r="G240" s="11"/>
      <c r="H240" s="11"/>
    </row>
    <row r="241" spans="7:8">
      <c r="G241" s="11"/>
      <c r="H241" s="11"/>
    </row>
    <row r="242" spans="7:8">
      <c r="G242" s="11"/>
      <c r="H242" s="11"/>
    </row>
    <row r="243" spans="7:8">
      <c r="G243" s="11"/>
      <c r="H243" s="11"/>
    </row>
    <row r="244" spans="7:8">
      <c r="G244" s="11"/>
      <c r="H244" s="11"/>
    </row>
    <row r="245" spans="7:8">
      <c r="G245" s="11"/>
      <c r="H245" s="11"/>
    </row>
    <row r="246" spans="7:8">
      <c r="G246" s="11"/>
      <c r="H246" s="11"/>
    </row>
    <row r="247" spans="7:8">
      <c r="G247" s="11"/>
      <c r="H247" s="11"/>
    </row>
    <row r="248" spans="7:8">
      <c r="G248" s="11"/>
      <c r="H248" s="11"/>
    </row>
    <row r="249" spans="7:8">
      <c r="G249" s="11"/>
      <c r="H249" s="11"/>
    </row>
    <row r="250" spans="7:8">
      <c r="G250" s="11"/>
      <c r="H250" s="11"/>
    </row>
    <row r="251" spans="7:8">
      <c r="G251" s="11"/>
      <c r="H251" s="11"/>
    </row>
    <row r="252" spans="7:8">
      <c r="G252" s="11"/>
      <c r="H252" s="11"/>
    </row>
    <row r="253" spans="7:8">
      <c r="G253" s="11"/>
      <c r="H253" s="11"/>
    </row>
    <row r="254" spans="7:8">
      <c r="G254" s="11"/>
      <c r="H254" s="11"/>
    </row>
    <row r="255" spans="7:8">
      <c r="G255" s="11"/>
      <c r="H255" s="11"/>
    </row>
    <row r="256" spans="7:8">
      <c r="G256" s="11"/>
      <c r="H256" s="11"/>
    </row>
    <row r="257" spans="7:8">
      <c r="G257" s="11"/>
      <c r="H257" s="11"/>
    </row>
    <row r="258" spans="7:8">
      <c r="G258" s="11"/>
      <c r="H258" s="11"/>
    </row>
    <row r="259" spans="7:8">
      <c r="G259" s="11"/>
      <c r="H259" s="11"/>
    </row>
    <row r="260" spans="7:8">
      <c r="G260" s="11"/>
      <c r="H260" s="11"/>
    </row>
    <row r="261" spans="7:8">
      <c r="G261" s="11"/>
      <c r="H261" s="11"/>
    </row>
    <row r="262" spans="7:8">
      <c r="G262" s="11"/>
      <c r="H262" s="11"/>
    </row>
    <row r="263" spans="7:8">
      <c r="G263" s="11"/>
      <c r="H263" s="11"/>
    </row>
    <row r="264" spans="7:8">
      <c r="G264" s="11"/>
      <c r="H264" s="11"/>
    </row>
    <row r="265" spans="7:8">
      <c r="G265" s="11"/>
      <c r="H265" s="11"/>
    </row>
    <row r="266" spans="7:8">
      <c r="G266" s="11"/>
      <c r="H266" s="11"/>
    </row>
    <row r="267" spans="7:8">
      <c r="G267" s="11"/>
      <c r="H267" s="11"/>
    </row>
    <row r="268" spans="7:8">
      <c r="G268" s="11"/>
      <c r="H268" s="11"/>
    </row>
    <row r="269" spans="7:8">
      <c r="G269" s="11"/>
      <c r="H269" s="11"/>
    </row>
    <row r="270" spans="7:8">
      <c r="G270" s="11"/>
      <c r="H270" s="11"/>
    </row>
    <row r="271" spans="7:8">
      <c r="G271" s="11"/>
      <c r="H271" s="11"/>
    </row>
    <row r="272" spans="7:8">
      <c r="G272" s="11"/>
      <c r="H272" s="11"/>
    </row>
    <row r="273" spans="7:8">
      <c r="G273" s="11"/>
      <c r="H273" s="11"/>
    </row>
    <row r="274" spans="7:8">
      <c r="G274" s="11"/>
      <c r="H274" s="11"/>
    </row>
    <row r="275" spans="7:8">
      <c r="G275" s="11"/>
      <c r="H275" s="11"/>
    </row>
    <row r="276" spans="7:8">
      <c r="G276" s="11"/>
      <c r="H276" s="11"/>
    </row>
    <row r="277" spans="7:8">
      <c r="G277" s="11"/>
      <c r="H277" s="11"/>
    </row>
    <row r="278" spans="7:8">
      <c r="G278" s="11"/>
      <c r="H278" s="11"/>
    </row>
    <row r="279" spans="7:8">
      <c r="G279" s="11"/>
      <c r="H279" s="11"/>
    </row>
    <row r="280" spans="7:8">
      <c r="G280" s="11"/>
      <c r="H280" s="11"/>
    </row>
    <row r="281" spans="7:8">
      <c r="G281" s="11"/>
      <c r="H281" s="11"/>
    </row>
    <row r="282" spans="7:8">
      <c r="G282" s="11"/>
      <c r="H282" s="11"/>
    </row>
    <row r="283" spans="7:8">
      <c r="G283" s="11"/>
      <c r="H283" s="11"/>
    </row>
    <row r="284" spans="7:8">
      <c r="G284" s="11"/>
      <c r="H284" s="11"/>
    </row>
    <row r="285" spans="7:8">
      <c r="G285" s="11"/>
      <c r="H285" s="11"/>
    </row>
    <row r="286" spans="7:8">
      <c r="G286" s="11"/>
      <c r="H286" s="11"/>
    </row>
    <row r="287" spans="7:8">
      <c r="G287" s="11"/>
      <c r="H287" s="11"/>
    </row>
    <row r="288" spans="7:8">
      <c r="G288" s="11"/>
      <c r="H288" s="11"/>
    </row>
    <row r="289" spans="7:8">
      <c r="G289" s="11"/>
      <c r="H289" s="11"/>
    </row>
    <row r="290" spans="7:8">
      <c r="G290" s="11"/>
      <c r="H290" s="11"/>
    </row>
    <row r="291" spans="7:8">
      <c r="G291" s="11"/>
      <c r="H291" s="11"/>
    </row>
    <row r="292" spans="7:8">
      <c r="G292" s="11"/>
      <c r="H292" s="11"/>
    </row>
    <row r="293" spans="7:8">
      <c r="G293" s="11"/>
      <c r="H293" s="11"/>
    </row>
    <row r="294" spans="7:8">
      <c r="G294" s="11"/>
      <c r="H294" s="11"/>
    </row>
    <row r="295" spans="7:8">
      <c r="G295" s="11"/>
      <c r="H295" s="11"/>
    </row>
    <row r="296" spans="7:8">
      <c r="G296" s="11"/>
      <c r="H296" s="11"/>
    </row>
    <row r="297" spans="7:8">
      <c r="G297" s="11"/>
      <c r="H297" s="11"/>
    </row>
    <row r="298" spans="7:8">
      <c r="G298" s="11"/>
      <c r="H298" s="11"/>
    </row>
    <row r="299" spans="7:8">
      <c r="G299" s="11"/>
      <c r="H299" s="11"/>
    </row>
    <row r="300" spans="7:8">
      <c r="G300" s="11"/>
      <c r="H300" s="11"/>
    </row>
    <row r="301" spans="7:8">
      <c r="G301" s="11"/>
      <c r="H301" s="11"/>
    </row>
    <row r="302" spans="7:8">
      <c r="G302" s="11"/>
      <c r="H302" s="11"/>
    </row>
    <row r="303" spans="7:8">
      <c r="G303" s="11"/>
      <c r="H303" s="11"/>
    </row>
    <row r="304" spans="7:8">
      <c r="G304" s="11"/>
      <c r="H304" s="11"/>
    </row>
    <row r="305" spans="7:8">
      <c r="G305" s="11"/>
      <c r="H305" s="11"/>
    </row>
    <row r="306" spans="7:8">
      <c r="G306" s="11"/>
      <c r="H306" s="11"/>
    </row>
    <row r="307" spans="7:8">
      <c r="G307" s="11"/>
      <c r="H307" s="11"/>
    </row>
    <row r="308" spans="7:8">
      <c r="G308" s="11"/>
      <c r="H308" s="11"/>
    </row>
    <row r="309" spans="7:8">
      <c r="G309" s="11"/>
      <c r="H309" s="11"/>
    </row>
    <row r="310" spans="7:8">
      <c r="G310" s="11"/>
      <c r="H310" s="11"/>
    </row>
    <row r="311" spans="7:8">
      <c r="G311" s="11"/>
      <c r="H311" s="11"/>
    </row>
  </sheetData>
  <phoneticPr fontId="4" type="noConversion"/>
  <pageMargins left="0.75" right="0.75" top="1" bottom="1" header="0.5" footer="0.5"/>
  <pageSetup orientation="portrait" horizontalDpi="1200" verticalDpi="1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baseColWidth="10" defaultColWidth="8.83203125" defaultRowHeight="12" x14ac:dyDescent="0"/>
  <cols>
    <col min="1" max="1" width="10.1640625" style="7" bestFit="1" customWidth="1"/>
    <col min="2" max="2" width="6.83203125" style="8" bestFit="1" customWidth="1"/>
    <col min="3" max="3" width="10.6640625" style="8" bestFit="1" customWidth="1"/>
    <col min="4" max="4" width="14.6640625" style="9" customWidth="1"/>
    <col min="5" max="5" width="13.1640625" style="9" customWidth="1"/>
    <col min="6" max="6" width="11" style="9" bestFit="1" customWidth="1"/>
    <col min="7" max="7" width="13.1640625" style="9" bestFit="1" customWidth="1"/>
    <col min="8" max="8" width="15.1640625" style="9" customWidth="1"/>
    <col min="9" max="9" width="12.5" style="9" bestFit="1" customWidth="1"/>
    <col min="10" max="10" width="4.5" style="9" bestFit="1" customWidth="1"/>
    <col min="11" max="16384" width="8.83203125" style="9"/>
  </cols>
  <sheetData>
    <row r="1" spans="1:10" ht="12.75" customHeight="1">
      <c r="A1" s="1" t="s">
        <v>0</v>
      </c>
      <c r="B1" s="2" t="s">
        <v>1</v>
      </c>
      <c r="C1" s="29" t="s">
        <v>4</v>
      </c>
      <c r="D1" s="30" t="s">
        <v>119</v>
      </c>
      <c r="E1" s="4" t="s">
        <v>118</v>
      </c>
      <c r="F1" s="4" t="s">
        <v>6</v>
      </c>
      <c r="G1" s="4" t="s">
        <v>13</v>
      </c>
      <c r="H1" s="30" t="s">
        <v>120</v>
      </c>
      <c r="I1" s="4" t="s">
        <v>14</v>
      </c>
      <c r="J1" s="4" t="s">
        <v>2</v>
      </c>
    </row>
    <row r="2" spans="1:10" ht="12.75" customHeight="1">
      <c r="A2" s="9" t="s">
        <v>121</v>
      </c>
      <c r="B2" s="24">
        <v>235</v>
      </c>
      <c r="C2" s="17">
        <f>VLOOKUP($A2,'1.Enter_Data'!$A3:$N106,3,FALSE)</f>
        <v>0</v>
      </c>
      <c r="D2" s="10">
        <f>SQRT(SQRT(VLOOKUP($A2,'1.Enter_Data'!$A$3:$N$106,6,FALSE)))</f>
        <v>0.74008280449228525</v>
      </c>
      <c r="E2" s="11">
        <f>(VLOOKUP($A2,'1.Enter_Data'!$A$3:$N$106,6,FALSE))*(VLOOKUP($A2,'1.Enter_Data'!$A$3:$N$106,7,FALSE))</f>
        <v>2558.6999999999998</v>
      </c>
      <c r="F2" s="10">
        <f>SQRT(VLOOKUP($A2,'1.Enter_Data'!$A$3:$N$106,5,FALSE))</f>
        <v>0.1414213562373095</v>
      </c>
      <c r="G2" s="15">
        <f>AVERAGE((VLOOKUP($A2,'1.Enter_Data'!$A$3:$N$106,9,FALSE)),(VLOOKUP($A2,'1.Enter_Data'!$A$3:$N$106,10,FALSE)))</f>
        <v>47</v>
      </c>
      <c r="H2" s="15">
        <f>SQRT(VLOOKUP($A2,'1.Enter_Data'!$A$3:$N$106,8,FALSE))</f>
        <v>0</v>
      </c>
      <c r="I2" s="15">
        <f>AVERAGE((VLOOKUP($A2,'1.Enter_Data'!$A$3:$N$106,11,FALSE)),(VLOOKUP($A2,'1.Enter_Data'!$A$3:$N$106,12,FALSE)))</f>
        <v>55.7</v>
      </c>
      <c r="J2" s="13">
        <f>VLOOKUP($A2,'1.Enter_Data'!$A$3:$N$106,13,FALSE)</f>
        <v>0</v>
      </c>
    </row>
    <row r="3" spans="1:10" ht="12.75" customHeight="1">
      <c r="A3" s="9" t="s">
        <v>29</v>
      </c>
      <c r="B3" s="24">
        <v>235</v>
      </c>
      <c r="C3" s="17">
        <f>VLOOKUP($A3,'1.Enter_Data'!$A4:$N107,3,FALSE)</f>
        <v>0</v>
      </c>
      <c r="D3" s="10">
        <f>SQRT(SQRT(VLOOKUP($A3,'1.Enter_Data'!$A$3:$N$106,6,FALSE)))</f>
        <v>1.0877573059372772</v>
      </c>
      <c r="E3" s="11">
        <f>(VLOOKUP($A3,'1.Enter_Data'!$A$3:$N$106,6,FALSE))*(VLOOKUP($A3,'1.Enter_Data'!$A$3:$N$106,7,FALSE))</f>
        <v>2997.3999999999996</v>
      </c>
      <c r="F3" s="10">
        <f>SQRT(VLOOKUP($A3,'1.Enter_Data'!$A$3:$N$106,5,FALSE))</f>
        <v>0.51961524227066325</v>
      </c>
      <c r="G3" s="15">
        <f>AVERAGE((VLOOKUP($A3,'1.Enter_Data'!$A$3:$N$106,9,FALSE)),(VLOOKUP($A3,'1.Enter_Data'!$A$3:$N$106,10,FALSE)))</f>
        <v>56.95</v>
      </c>
      <c r="H3" s="15">
        <f>SQRT(VLOOKUP($A3,'1.Enter_Data'!$A$3:$N$106,8,FALSE))</f>
        <v>0</v>
      </c>
      <c r="I3" s="15">
        <f>AVERAGE((VLOOKUP($A3,'1.Enter_Data'!$A$3:$N$106,11,FALSE)),(VLOOKUP($A3,'1.Enter_Data'!$A$3:$N$106,12,FALSE)))</f>
        <v>56.3</v>
      </c>
      <c r="J3" s="13">
        <f>VLOOKUP($A3,'1.Enter_Data'!$A$3:$N$106,13,FALSE)</f>
        <v>0</v>
      </c>
    </row>
    <row r="4" spans="1:10" ht="12.75" customHeight="1">
      <c r="A4" s="9" t="s">
        <v>30</v>
      </c>
      <c r="B4" s="24">
        <v>235</v>
      </c>
      <c r="C4" s="17">
        <f>VLOOKUP($A4,'1.Enter_Data'!$A5:$N108,3,FALSE)</f>
        <v>0</v>
      </c>
      <c r="D4" s="10">
        <f>SQRT(SQRT(VLOOKUP($A4,'1.Enter_Data'!$A$3:$N$106,6,FALSE)))</f>
        <v>2.0850450891663788</v>
      </c>
      <c r="E4" s="11">
        <f>(VLOOKUP($A4,'1.Enter_Data'!$A$3:$N$106,6,FALSE))*(VLOOKUP($A4,'1.Enter_Data'!$A$3:$N$106,7,FALSE))</f>
        <v>618823.79999999993</v>
      </c>
      <c r="F4" s="10">
        <f>SQRT(VLOOKUP($A4,'1.Enter_Data'!$A$3:$N$106,5,FALSE))</f>
        <v>0.88317608663278468</v>
      </c>
      <c r="G4" s="15">
        <f>AVERAGE((VLOOKUP($A4,'1.Enter_Data'!$A$3:$N$106,9,FALSE)),(VLOOKUP($A4,'1.Enter_Data'!$A$3:$N$106,10,FALSE)))</f>
        <v>59.25</v>
      </c>
      <c r="H4" s="15">
        <f>SQRT(VLOOKUP($A4,'1.Enter_Data'!$A$3:$N$106,8,FALSE))</f>
        <v>1.4142135623730951</v>
      </c>
      <c r="I4" s="15">
        <f>AVERAGE((VLOOKUP($A4,'1.Enter_Data'!$A$3:$N$106,11,FALSE)),(VLOOKUP($A4,'1.Enter_Data'!$A$3:$N$106,12,FALSE)))</f>
        <v>71.449999999999989</v>
      </c>
      <c r="J4" s="13">
        <f>VLOOKUP($A4,'1.Enter_Data'!$A$3:$N$106,13,FALSE)</f>
        <v>0</v>
      </c>
    </row>
    <row r="5" spans="1:10">
      <c r="A5" s="9" t="s">
        <v>31</v>
      </c>
      <c r="B5" s="24">
        <v>235</v>
      </c>
      <c r="C5" s="17">
        <f>VLOOKUP($A5,'1.Enter_Data'!$A6:$N109,3,FALSE)</f>
        <v>0</v>
      </c>
      <c r="D5" s="10">
        <f>SQRT(SQRT(VLOOKUP($A5,'1.Enter_Data'!$A$3:$N$106,6,FALSE)))</f>
        <v>1.1418583454354265</v>
      </c>
      <c r="E5" s="11">
        <f>(VLOOKUP($A5,'1.Enter_Data'!$A$3:$N$106,6,FALSE))*(VLOOKUP($A5,'1.Enter_Data'!$A$3:$N$106,7,FALSE))</f>
        <v>11298.199999999999</v>
      </c>
      <c r="F5" s="10">
        <f>SQRT(VLOOKUP($A5,'1.Enter_Data'!$A$3:$N$106,5,FALSE))</f>
        <v>0.88317608663278468</v>
      </c>
      <c r="G5" s="15">
        <f>AVERAGE((VLOOKUP($A5,'1.Enter_Data'!$A$3:$N$106,9,FALSE)),(VLOOKUP($A5,'1.Enter_Data'!$A$3:$N$106,10,FALSE)))</f>
        <v>58.150000000000006</v>
      </c>
      <c r="H5" s="15">
        <f>SQRT(VLOOKUP($A5,'1.Enter_Data'!$A$3:$N$106,8,FALSE))</f>
        <v>0</v>
      </c>
      <c r="I5" s="15">
        <f>AVERAGE((VLOOKUP($A5,'1.Enter_Data'!$A$3:$N$106,11,FALSE)),(VLOOKUP($A5,'1.Enter_Data'!$A$3:$N$106,12,FALSE)))</f>
        <v>72.800000000000011</v>
      </c>
      <c r="J5" s="13">
        <f>VLOOKUP($A5,'1.Enter_Data'!$A$3:$N$106,13,FALSE)</f>
        <v>0</v>
      </c>
    </row>
    <row r="6" spans="1:10">
      <c r="A6" s="9" t="s">
        <v>32</v>
      </c>
      <c r="B6" s="24">
        <v>235</v>
      </c>
      <c r="C6" s="17">
        <f>VLOOKUP($A6,'1.Enter_Data'!$A7:$N110,3,FALSE)</f>
        <v>0</v>
      </c>
      <c r="D6" s="10">
        <f>SQRT(SQRT(VLOOKUP($A6,'1.Enter_Data'!$A$3:$N$106,6,FALSE)))</f>
        <v>1.5279147574343768</v>
      </c>
      <c r="E6" s="11">
        <f>(VLOOKUP($A6,'1.Enter_Data'!$A$3:$N$106,6,FALSE))*(VLOOKUP($A6,'1.Enter_Data'!$A$3:$N$106,7,FALSE))</f>
        <v>20573.75</v>
      </c>
      <c r="F6" s="10">
        <f>SQRT(VLOOKUP($A6,'1.Enter_Data'!$A$3:$N$106,5,FALSE))</f>
        <v>0.1</v>
      </c>
      <c r="G6" s="15">
        <f>AVERAGE((VLOOKUP($A6,'1.Enter_Data'!$A$3:$N$106,9,FALSE)),(VLOOKUP($A6,'1.Enter_Data'!$A$3:$N$106,10,FALSE)))</f>
        <v>58.6</v>
      </c>
      <c r="H6" s="15">
        <f>SQRT(VLOOKUP($A6,'1.Enter_Data'!$A$3:$N$106,8,FALSE))</f>
        <v>0.70710678118654757</v>
      </c>
      <c r="I6" s="15">
        <f>AVERAGE((VLOOKUP($A6,'1.Enter_Data'!$A$3:$N$106,11,FALSE)),(VLOOKUP($A6,'1.Enter_Data'!$A$3:$N$106,12,FALSE)))</f>
        <v>60.1</v>
      </c>
      <c r="J6" s="13">
        <f>VLOOKUP($A6,'1.Enter_Data'!$A$3:$N$106,13,FALSE)</f>
        <v>0</v>
      </c>
    </row>
    <row r="7" spans="1:10">
      <c r="A7" s="9" t="s">
        <v>35</v>
      </c>
      <c r="B7" s="24">
        <v>235</v>
      </c>
      <c r="C7" s="17">
        <f>VLOOKUP($A7,'1.Enter_Data'!$A8:$N111,3,FALSE)</f>
        <v>0</v>
      </c>
      <c r="D7" s="10">
        <f>SQRT(SQRT(VLOOKUP($A7,'1.Enter_Data'!$A$3:$N$106,6,FALSE)))</f>
        <v>0</v>
      </c>
      <c r="E7" s="11">
        <f>(VLOOKUP($A7,'1.Enter_Data'!$A$3:$N$106,6,FALSE))*(VLOOKUP($A7,'1.Enter_Data'!$A$3:$N$106,7,FALSE))</f>
        <v>0</v>
      </c>
      <c r="F7" s="10">
        <f>SQRT(VLOOKUP($A7,'1.Enter_Data'!$A$3:$N$106,5,FALSE))</f>
        <v>0</v>
      </c>
      <c r="G7" s="15">
        <f>AVERAGE((VLOOKUP($A7,'1.Enter_Data'!$A$3:$N$106,9,FALSE)),(VLOOKUP($A7,'1.Enter_Data'!$A$3:$N$106,10,FALSE)))</f>
        <v>0</v>
      </c>
      <c r="H7" s="15">
        <f>SQRT(VLOOKUP($A7,'1.Enter_Data'!$A$3:$N$106,8,FALSE))</f>
        <v>0</v>
      </c>
      <c r="I7" s="15">
        <f>AVERAGE((VLOOKUP($A7,'1.Enter_Data'!$A$3:$N$106,11,FALSE)),(VLOOKUP($A7,'1.Enter_Data'!$A$3:$N$106,12,FALSE)))</f>
        <v>0</v>
      </c>
      <c r="J7" s="13">
        <f>VLOOKUP($A7,'1.Enter_Data'!$A$3:$N$106,13,FALSE)</f>
        <v>0</v>
      </c>
    </row>
    <row r="8" spans="1:10">
      <c r="A8" s="9" t="s">
        <v>36</v>
      </c>
      <c r="B8" s="24">
        <v>235</v>
      </c>
      <c r="C8" s="17">
        <f>VLOOKUP($A8,'1.Enter_Data'!$A9:$N112,3,FALSE)</f>
        <v>0</v>
      </c>
      <c r="D8" s="10">
        <f>SQRT(SQRT(VLOOKUP($A8,'1.Enter_Data'!$A$3:$N$106,6,FALSE)))</f>
        <v>1.5172912992053529</v>
      </c>
      <c r="E8" s="11">
        <f>(VLOOKUP($A8,'1.Enter_Data'!$A$3:$N$106,6,FALSE))*(VLOOKUP($A8,'1.Enter_Data'!$A$3:$N$106,7,FALSE))</f>
        <v>15004.3</v>
      </c>
      <c r="F8" s="10">
        <f>SQRT(VLOOKUP($A8,'1.Enter_Data'!$A$3:$N$106,5,FALSE))</f>
        <v>0.17320508075688773</v>
      </c>
      <c r="G8" s="15">
        <f>AVERAGE((VLOOKUP($A8,'1.Enter_Data'!$A$3:$N$106,9,FALSE)),(VLOOKUP($A8,'1.Enter_Data'!$A$3:$N$106,10,FALSE)))</f>
        <v>62.1</v>
      </c>
      <c r="H8" s="15">
        <f>SQRT(VLOOKUP($A8,'1.Enter_Data'!$A$3:$N$106,8,FALSE))</f>
        <v>0</v>
      </c>
      <c r="I8" s="15">
        <f>AVERAGE((VLOOKUP($A8,'1.Enter_Data'!$A$3:$N$106,11,FALSE)),(VLOOKUP($A8,'1.Enter_Data'!$A$3:$N$106,12,FALSE)))</f>
        <v>65.599999999999994</v>
      </c>
      <c r="J8" s="13">
        <f>VLOOKUP($A8,'1.Enter_Data'!$A$3:$N$106,13,FALSE)</f>
        <v>0</v>
      </c>
    </row>
    <row r="9" spans="1:10">
      <c r="A9" s="9" t="s">
        <v>37</v>
      </c>
      <c r="B9" s="24">
        <v>235</v>
      </c>
      <c r="C9" s="17">
        <f>VLOOKUP($A9,'1.Enter_Data'!$A10:$N113,3,FALSE)</f>
        <v>0</v>
      </c>
      <c r="D9" s="10">
        <f>SQRT(SQRT(VLOOKUP($A9,'1.Enter_Data'!$A$3:$N$106,6,FALSE)))</f>
        <v>1.5842916649412211</v>
      </c>
      <c r="E9" s="11">
        <f>(VLOOKUP($A9,'1.Enter_Data'!$A$3:$N$106,6,FALSE))*(VLOOKUP($A9,'1.Enter_Data'!$A$3:$N$106,7,FALSE))</f>
        <v>143262</v>
      </c>
      <c r="F9" s="10">
        <f>SQRT(VLOOKUP($A9,'1.Enter_Data'!$A$3:$N$106,5,FALSE))</f>
        <v>0.7</v>
      </c>
      <c r="G9" s="15">
        <f>AVERAGE((VLOOKUP($A9,'1.Enter_Data'!$A$3:$N$106,9,FALSE)),(VLOOKUP($A9,'1.Enter_Data'!$A$3:$N$106,10,FALSE)))</f>
        <v>62.65</v>
      </c>
      <c r="H9" s="15">
        <f>SQRT(VLOOKUP($A9,'1.Enter_Data'!$A$3:$N$106,8,FALSE))</f>
        <v>0</v>
      </c>
      <c r="I9" s="15">
        <f>AVERAGE((VLOOKUP($A9,'1.Enter_Data'!$A$3:$N$106,11,FALSE)),(VLOOKUP($A9,'1.Enter_Data'!$A$3:$N$106,12,FALSE)))</f>
        <v>72.25</v>
      </c>
      <c r="J9" s="13">
        <f>VLOOKUP($A9,'1.Enter_Data'!$A$3:$N$106,13,FALSE)</f>
        <v>0</v>
      </c>
    </row>
    <row r="10" spans="1:10">
      <c r="A10" s="9" t="s">
        <v>38</v>
      </c>
      <c r="B10" s="24">
        <v>235</v>
      </c>
      <c r="C10" s="17">
        <f>VLOOKUP($A10,'1.Enter_Data'!$A11:$N114,3,FALSE)</f>
        <v>0</v>
      </c>
      <c r="D10" s="10">
        <f>SQRT(SQRT(VLOOKUP($A10,'1.Enter_Data'!$A$3:$N$106,6,FALSE)))</f>
        <v>1.2818610191887023</v>
      </c>
      <c r="E10" s="11">
        <f>(VLOOKUP($A10,'1.Enter_Data'!$A$3:$N$106,6,FALSE))*(VLOOKUP($A10,'1.Enter_Data'!$A$3:$N$106,7,FALSE))</f>
        <v>9325.8000000000011</v>
      </c>
      <c r="F10" s="10">
        <f>SQRT(VLOOKUP($A10,'1.Enter_Data'!$A$3:$N$106,5,FALSE))</f>
        <v>0.7</v>
      </c>
      <c r="G10" s="15">
        <f>AVERAGE((VLOOKUP($A10,'1.Enter_Data'!$A$3:$N$106,9,FALSE)),(VLOOKUP($A10,'1.Enter_Data'!$A$3:$N$106,10,FALSE)))</f>
        <v>61.95</v>
      </c>
      <c r="H10" s="15">
        <f>SQRT(VLOOKUP($A10,'1.Enter_Data'!$A$3:$N$106,8,FALSE))</f>
        <v>0</v>
      </c>
      <c r="I10" s="15">
        <f>AVERAGE((VLOOKUP($A10,'1.Enter_Data'!$A$3:$N$106,11,FALSE)),(VLOOKUP($A10,'1.Enter_Data'!$A$3:$N$106,12,FALSE)))</f>
        <v>72.199999999999989</v>
      </c>
      <c r="J10" s="13">
        <f>VLOOKUP($A10,'1.Enter_Data'!$A$3:$N$106,13,FALSE)</f>
        <v>0</v>
      </c>
    </row>
    <row r="11" spans="1:10">
      <c r="A11" s="9" t="s">
        <v>39</v>
      </c>
      <c r="B11" s="24">
        <v>235</v>
      </c>
      <c r="C11" s="17">
        <f>VLOOKUP($A11,'1.Enter_Data'!$A12:$N115,3,FALSE)</f>
        <v>0</v>
      </c>
      <c r="D11" s="10">
        <f>SQRT(SQRT(VLOOKUP($A11,'1.Enter_Data'!$A$3:$N$106,6,FALSE)))</f>
        <v>1.6548754598234365</v>
      </c>
      <c r="E11" s="11">
        <f>(VLOOKUP($A11,'1.Enter_Data'!$A$3:$N$106,6,FALSE))*(VLOOKUP($A11,'1.Enter_Data'!$A$3:$N$106,7,FALSE))</f>
        <v>35925</v>
      </c>
      <c r="F11" s="10">
        <f>SQRT(VLOOKUP($A11,'1.Enter_Data'!$A$3:$N$106,5,FALSE))</f>
        <v>0.37416573867739417</v>
      </c>
      <c r="G11" s="15">
        <f>AVERAGE((VLOOKUP($A11,'1.Enter_Data'!$A$3:$N$106,9,FALSE)),(VLOOKUP($A11,'1.Enter_Data'!$A$3:$N$106,10,FALSE)))</f>
        <v>62.8</v>
      </c>
      <c r="H11" s="15">
        <f>SQRT(VLOOKUP($A11,'1.Enter_Data'!$A$3:$N$106,8,FALSE))</f>
        <v>1.1180339887498949</v>
      </c>
      <c r="I11" s="15">
        <f>AVERAGE((VLOOKUP($A11,'1.Enter_Data'!$A$3:$N$106,11,FALSE)),(VLOOKUP($A11,'1.Enter_Data'!$A$3:$N$106,12,FALSE)))</f>
        <v>74.550000000000011</v>
      </c>
      <c r="J11" s="13">
        <f>VLOOKUP($A11,'1.Enter_Data'!$A$3:$N$106,13,FALSE)</f>
        <v>0</v>
      </c>
    </row>
    <row r="12" spans="1:10">
      <c r="A12" s="7" t="s">
        <v>40</v>
      </c>
      <c r="B12" s="24">
        <v>235</v>
      </c>
      <c r="C12" s="17">
        <f>VLOOKUP($A12,'1.Enter_Data'!$A13:$N116,3,FALSE)</f>
        <v>0</v>
      </c>
      <c r="D12" s="10">
        <f>SQRT(SQRT(VLOOKUP($A12,'1.Enter_Data'!$A$3:$N$106,6,FALSE)))</f>
        <v>1.4142135623730951</v>
      </c>
      <c r="E12" s="11">
        <f>(VLOOKUP($A12,'1.Enter_Data'!$A$3:$N$106,6,FALSE))*(VLOOKUP($A12,'1.Enter_Data'!$A$3:$N$106,7,FALSE))</f>
        <v>10848</v>
      </c>
      <c r="F12" s="10">
        <f>SQRT(VLOOKUP($A12,'1.Enter_Data'!$A$3:$N$106,5,FALSE))</f>
        <v>0.37416573867739417</v>
      </c>
      <c r="G12" s="15">
        <f>AVERAGE((VLOOKUP($A12,'1.Enter_Data'!$A$3:$N$106,9,FALSE)),(VLOOKUP($A12,'1.Enter_Data'!$A$3:$N$106,10,FALSE)))</f>
        <v>62.7</v>
      </c>
      <c r="H12" s="15">
        <f>SQRT(VLOOKUP($A12,'1.Enter_Data'!$A$3:$N$106,8,FALSE))</f>
        <v>1</v>
      </c>
      <c r="I12" s="15">
        <f>AVERAGE((VLOOKUP($A12,'1.Enter_Data'!$A$3:$N$106,11,FALSE)),(VLOOKUP($A12,'1.Enter_Data'!$A$3:$N$106,12,FALSE)))</f>
        <v>74.25</v>
      </c>
      <c r="J12" s="13">
        <f>VLOOKUP($A12,'1.Enter_Data'!$A$3:$N$106,13,FALSE)</f>
        <v>0</v>
      </c>
    </row>
    <row r="13" spans="1:10">
      <c r="A13" s="7" t="s">
        <v>43</v>
      </c>
      <c r="B13" s="24">
        <v>235</v>
      </c>
      <c r="C13" s="17">
        <f>VLOOKUP($A13,'1.Enter_Data'!$A14:$N117,3,FALSE)</f>
        <v>0</v>
      </c>
      <c r="D13" s="10">
        <f>SQRT(SQRT(VLOOKUP($A13,'1.Enter_Data'!$A$3:$N$106,6,FALSE)))</f>
        <v>1.337480609952844</v>
      </c>
      <c r="E13" s="11">
        <f>(VLOOKUP($A13,'1.Enter_Data'!$A$3:$N$106,6,FALSE))*(VLOOKUP($A13,'1.Enter_Data'!$A$3:$N$106,7,FALSE))</f>
        <v>7833.6</v>
      </c>
      <c r="F13" s="10">
        <f>SQRT(VLOOKUP($A13,'1.Enter_Data'!$A$3:$N$106,5,FALSE))</f>
        <v>0.33166247903553997</v>
      </c>
      <c r="G13" s="15">
        <f>AVERAGE((VLOOKUP($A13,'1.Enter_Data'!$A$3:$N$106,9,FALSE)),(VLOOKUP($A13,'1.Enter_Data'!$A$3:$N$106,10,FALSE)))</f>
        <v>67.8</v>
      </c>
      <c r="H13" s="15">
        <f>SQRT(VLOOKUP($A13,'1.Enter_Data'!$A$3:$N$106,8,FALSE))</f>
        <v>0.70710678118654757</v>
      </c>
      <c r="I13" s="15">
        <f>AVERAGE((VLOOKUP($A13,'1.Enter_Data'!$A$3:$N$106,11,FALSE)),(VLOOKUP($A13,'1.Enter_Data'!$A$3:$N$106,12,FALSE)))</f>
        <v>77.550000000000011</v>
      </c>
      <c r="J13" s="13">
        <f>VLOOKUP($A13,'1.Enter_Data'!$A$3:$N$106,13,FALSE)</f>
        <v>0</v>
      </c>
    </row>
    <row r="14" spans="1:10">
      <c r="A14" s="7" t="s">
        <v>44</v>
      </c>
      <c r="B14" s="24">
        <v>235</v>
      </c>
      <c r="C14" s="17">
        <f>VLOOKUP($A14,'1.Enter_Data'!$A15:$N118,3,FALSE)</f>
        <v>0</v>
      </c>
      <c r="D14" s="10">
        <f>SQRT(SQRT(VLOOKUP($A14,'1.Enter_Data'!$A$3:$N$106,6,FALSE)))</f>
        <v>1.0241136890844451</v>
      </c>
      <c r="E14" s="11">
        <f>(VLOOKUP($A14,'1.Enter_Data'!$A$3:$N$106,6,FALSE))*(VLOOKUP($A14,'1.Enter_Data'!$A$3:$N$106,7,FALSE))</f>
        <v>3815.9</v>
      </c>
      <c r="F14" s="10">
        <f>SQRT(VLOOKUP($A14,'1.Enter_Data'!$A$3:$N$106,5,FALSE))</f>
        <v>0.51961524227066325</v>
      </c>
      <c r="G14" s="15">
        <f>AVERAGE((VLOOKUP($A14,'1.Enter_Data'!$A$3:$N$106,9,FALSE)),(VLOOKUP($A14,'1.Enter_Data'!$A$3:$N$106,10,FALSE)))</f>
        <v>65.349999999999994</v>
      </c>
      <c r="H14" s="15">
        <f>SQRT(VLOOKUP($A14,'1.Enter_Data'!$A$3:$N$106,8,FALSE))</f>
        <v>0.57445626465380284</v>
      </c>
      <c r="I14" s="15">
        <f>AVERAGE((VLOOKUP($A14,'1.Enter_Data'!$A$3:$N$106,11,FALSE)),(VLOOKUP($A14,'1.Enter_Data'!$A$3:$N$106,12,FALSE)))</f>
        <v>74</v>
      </c>
      <c r="J14" s="13">
        <f>VLOOKUP($A14,'1.Enter_Data'!$A$3:$N$106,13,FALSE)</f>
        <v>0</v>
      </c>
    </row>
    <row r="15" spans="1:10">
      <c r="A15" s="7" t="s">
        <v>45</v>
      </c>
      <c r="B15" s="24">
        <v>235</v>
      </c>
      <c r="C15" s="17">
        <f>VLOOKUP($A15,'1.Enter_Data'!$A16:$N119,3,FALSE)</f>
        <v>0</v>
      </c>
      <c r="D15" s="10">
        <f>SQRT(SQRT(VLOOKUP($A15,'1.Enter_Data'!$A$3:$N$106,6,FALSE)))</f>
        <v>1.189207115002721</v>
      </c>
      <c r="E15" s="11">
        <f>(VLOOKUP($A15,'1.Enter_Data'!$A$3:$N$106,6,FALSE))*(VLOOKUP($A15,'1.Enter_Data'!$A$3:$N$106,7,FALSE))</f>
        <v>4590</v>
      </c>
      <c r="F15" s="10">
        <f>SQRT(VLOOKUP($A15,'1.Enter_Data'!$A$3:$N$106,5,FALSE))</f>
        <v>0.4</v>
      </c>
      <c r="G15" s="15">
        <f>AVERAGE((VLOOKUP($A15,'1.Enter_Data'!$A$3:$N$106,9,FALSE)),(VLOOKUP($A15,'1.Enter_Data'!$A$3:$N$106,10,FALSE)))</f>
        <v>64.050000000000011</v>
      </c>
      <c r="H15" s="15">
        <f>SQRT(VLOOKUP($A15,'1.Enter_Data'!$A$3:$N$106,8,FALSE))</f>
        <v>0.8660254037844386</v>
      </c>
      <c r="I15" s="15">
        <f>AVERAGE((VLOOKUP($A15,'1.Enter_Data'!$A$3:$N$106,11,FALSE)),(VLOOKUP($A15,'1.Enter_Data'!$A$3:$N$106,12,FALSE)))</f>
        <v>77.900000000000006</v>
      </c>
      <c r="J15" s="13">
        <f>VLOOKUP($A15,'1.Enter_Data'!$A$3:$N$106,13,FALSE)</f>
        <v>0</v>
      </c>
    </row>
    <row r="16" spans="1:10">
      <c r="A16" s="7" t="s">
        <v>46</v>
      </c>
      <c r="B16" s="24">
        <v>235</v>
      </c>
      <c r="C16" s="17">
        <f>VLOOKUP($A16,'1.Enter_Data'!$A17:$N120,3,FALSE)</f>
        <v>0</v>
      </c>
      <c r="D16" s="10">
        <f>SQRT(SQRT(VLOOKUP($A16,'1.Enter_Data'!$A$3:$N$106,6,FALSE)))</f>
        <v>1.158292185288269</v>
      </c>
      <c r="E16" s="11">
        <f>(VLOOKUP($A16,'1.Enter_Data'!$A$3:$N$106,6,FALSE))*(VLOOKUP($A16,'1.Enter_Data'!$A$3:$N$106,7,FALSE))</f>
        <v>3175.2000000000003</v>
      </c>
      <c r="F16" s="10">
        <f>SQRT(VLOOKUP($A16,'1.Enter_Data'!$A$3:$N$106,5,FALSE))</f>
        <v>0</v>
      </c>
      <c r="G16" s="15">
        <f>AVERAGE((VLOOKUP($A16,'1.Enter_Data'!$A$3:$N$106,9,FALSE)),(VLOOKUP($A16,'1.Enter_Data'!$A$3:$N$106,10,FALSE)))</f>
        <v>66.599999999999994</v>
      </c>
      <c r="H16" s="15">
        <f>SQRT(VLOOKUP($A16,'1.Enter_Data'!$A$3:$N$106,8,FALSE))</f>
        <v>0.70710678118654757</v>
      </c>
      <c r="I16" s="15">
        <f>AVERAGE((VLOOKUP($A16,'1.Enter_Data'!$A$3:$N$106,11,FALSE)),(VLOOKUP($A16,'1.Enter_Data'!$A$3:$N$106,12,FALSE)))</f>
        <v>77.099999999999994</v>
      </c>
      <c r="J16" s="13">
        <f>VLOOKUP($A16,'1.Enter_Data'!$A$3:$N$106,13,FALSE)</f>
        <v>0</v>
      </c>
    </row>
    <row r="17" spans="1:10">
      <c r="A17" s="7" t="s">
        <v>50</v>
      </c>
      <c r="B17" s="24">
        <v>235</v>
      </c>
      <c r="C17" s="17">
        <f>VLOOKUP($A17,'1.Enter_Data'!$A18:$N121,3,FALSE)</f>
        <v>0</v>
      </c>
      <c r="D17" s="10">
        <f>SQRT(SQRT(VLOOKUP($A17,'1.Enter_Data'!$A$3:$N$106,6,FALSE)))</f>
        <v>1.2574334296829355</v>
      </c>
      <c r="E17" s="11">
        <f>(VLOOKUP($A17,'1.Enter_Data'!$A$3:$N$106,6,FALSE))*(VLOOKUP($A17,'1.Enter_Data'!$A$3:$N$106,7,FALSE))</f>
        <v>41737.5</v>
      </c>
      <c r="F17" s="10">
        <f>SQRT(VLOOKUP($A17,'1.Enter_Data'!$A$3:$N$106,5,FALSE))</f>
        <v>1.1269427669584644</v>
      </c>
      <c r="G17" s="15">
        <f>AVERAGE((VLOOKUP($A17,'1.Enter_Data'!$A$3:$N$106,9,FALSE)),(VLOOKUP($A17,'1.Enter_Data'!$A$3:$N$106,10,FALSE)))</f>
        <v>63.7</v>
      </c>
      <c r="H17" s="15">
        <f>SQRT(VLOOKUP($A17,'1.Enter_Data'!$A$3:$N$106,8,FALSE))</f>
        <v>1</v>
      </c>
      <c r="I17" s="15">
        <f>AVERAGE((VLOOKUP($A17,'1.Enter_Data'!$A$3:$N$106,11,FALSE)),(VLOOKUP($A17,'1.Enter_Data'!$A$3:$N$106,12,FALSE)))</f>
        <v>67</v>
      </c>
      <c r="J17" s="13">
        <f>VLOOKUP($A17,'1.Enter_Data'!$A$3:$N$106,13,FALSE)</f>
        <v>0</v>
      </c>
    </row>
    <row r="18" spans="1:10">
      <c r="A18" s="7" t="s">
        <v>51</v>
      </c>
      <c r="B18" s="24">
        <v>235</v>
      </c>
      <c r="C18" s="17">
        <f>VLOOKUP($A18,'1.Enter_Data'!$A19:$N122,3,FALSE)</f>
        <v>0</v>
      </c>
      <c r="D18" s="10">
        <f>SQRT(SQRT(VLOOKUP($A18,'1.Enter_Data'!$A$3:$N$106,6,FALSE)))</f>
        <v>1.3677823998673804</v>
      </c>
      <c r="E18" s="11">
        <f>(VLOOKUP($A18,'1.Enter_Data'!$A$3:$N$106,6,FALSE))*(VLOOKUP($A18,'1.Enter_Data'!$A$3:$N$106,7,FALSE))</f>
        <v>25060</v>
      </c>
      <c r="F18" s="10">
        <f>SQRT(VLOOKUP($A18,'1.Enter_Data'!$A$3:$N$106,5,FALSE))</f>
        <v>0</v>
      </c>
      <c r="G18" s="15">
        <f>AVERAGE((VLOOKUP($A18,'1.Enter_Data'!$A$3:$N$106,9,FALSE)),(VLOOKUP($A18,'1.Enter_Data'!$A$3:$N$106,10,FALSE)))</f>
        <v>61.3</v>
      </c>
      <c r="H18" s="15">
        <f>SQRT(VLOOKUP($A18,'1.Enter_Data'!$A$3:$N$106,8,FALSE))</f>
        <v>0.8660254037844386</v>
      </c>
      <c r="I18" s="15">
        <f>AVERAGE((VLOOKUP($A18,'1.Enter_Data'!$A$3:$N$106,11,FALSE)),(VLOOKUP($A18,'1.Enter_Data'!$A$3:$N$106,12,FALSE)))</f>
        <v>67.7</v>
      </c>
      <c r="J18" s="13">
        <f>VLOOKUP($A18,'1.Enter_Data'!$A$3:$N$106,13,FALSE)</f>
        <v>0</v>
      </c>
    </row>
    <row r="19" spans="1:10">
      <c r="A19" s="7" t="s">
        <v>52</v>
      </c>
      <c r="B19" s="24">
        <v>235</v>
      </c>
      <c r="C19" s="17">
        <f>VLOOKUP($A19,'1.Enter_Data'!$A20:$N123,3,FALSE)</f>
        <v>0</v>
      </c>
      <c r="D19" s="10">
        <f>SQRT(SQRT(VLOOKUP($A19,'1.Enter_Data'!$A$3:$N$106,6,FALSE)))</f>
        <v>1.1740548859440185</v>
      </c>
      <c r="E19" s="11">
        <f>(VLOOKUP($A19,'1.Enter_Data'!$A$3:$N$106,6,FALSE))*(VLOOKUP($A19,'1.Enter_Data'!$A$3:$N$106,7,FALSE))</f>
        <v>11175.8</v>
      </c>
      <c r="F19" s="10">
        <f>SQRT(VLOOKUP($A19,'1.Enter_Data'!$A$3:$N$106,5,FALSE))</f>
        <v>0</v>
      </c>
      <c r="G19" s="15">
        <f>AVERAGE((VLOOKUP($A19,'1.Enter_Data'!$A$3:$N$106,9,FALSE)),(VLOOKUP($A19,'1.Enter_Data'!$A$3:$N$106,10,FALSE)))</f>
        <v>63.3</v>
      </c>
      <c r="H19" s="15">
        <f>SQRT(VLOOKUP($A19,'1.Enter_Data'!$A$3:$N$106,8,FALSE))</f>
        <v>0</v>
      </c>
      <c r="I19" s="15">
        <f>AVERAGE((VLOOKUP($A19,'1.Enter_Data'!$A$3:$N$106,11,FALSE)),(VLOOKUP($A19,'1.Enter_Data'!$A$3:$N$106,12,FALSE)))</f>
        <v>71.45</v>
      </c>
      <c r="J19" s="13">
        <f>VLOOKUP($A19,'1.Enter_Data'!$A$3:$N$106,13,FALSE)</f>
        <v>0</v>
      </c>
    </row>
    <row r="20" spans="1:10">
      <c r="A20" s="7" t="s">
        <v>53</v>
      </c>
      <c r="B20" s="24">
        <v>235</v>
      </c>
      <c r="C20" s="17">
        <f>VLOOKUP($A20,'1.Enter_Data'!$A21:$N124,3,FALSE)</f>
        <v>0</v>
      </c>
      <c r="D20" s="10">
        <f>SQRT(SQRT(VLOOKUP($A20,'1.Enter_Data'!$A$3:$N$106,6,FALSE)))</f>
        <v>1.1418583454354265</v>
      </c>
      <c r="E20" s="11">
        <f>(VLOOKUP($A20,'1.Enter_Data'!$A$3:$N$106,6,FALSE))*(VLOOKUP($A20,'1.Enter_Data'!$A$3:$N$106,7,FALSE))</f>
        <v>9538.6999999999989</v>
      </c>
      <c r="F20" s="10">
        <f>SQRT(VLOOKUP($A20,'1.Enter_Data'!$A$3:$N$106,5,FALSE))</f>
        <v>0</v>
      </c>
      <c r="G20" s="15">
        <f>AVERAGE((VLOOKUP($A20,'1.Enter_Data'!$A$3:$N$106,9,FALSE)),(VLOOKUP($A20,'1.Enter_Data'!$A$3:$N$106,10,FALSE)))</f>
        <v>63.45</v>
      </c>
      <c r="H20" s="15">
        <f>SQRT(VLOOKUP($A20,'1.Enter_Data'!$A$3:$N$106,8,FALSE))</f>
        <v>0.70710678118654757</v>
      </c>
      <c r="I20" s="15">
        <f>AVERAGE((VLOOKUP($A20,'1.Enter_Data'!$A$3:$N$106,11,FALSE)),(VLOOKUP($A20,'1.Enter_Data'!$A$3:$N$106,12,FALSE)))</f>
        <v>71.7</v>
      </c>
      <c r="J20" s="13">
        <f>VLOOKUP($A20,'1.Enter_Data'!$A$3:$N$106,13,FALSE)</f>
        <v>0</v>
      </c>
    </row>
    <row r="21" spans="1:10">
      <c r="A21" s="7" t="s">
        <v>15</v>
      </c>
      <c r="B21" s="24">
        <v>235</v>
      </c>
      <c r="C21" s="17">
        <f>VLOOKUP($A21,'1.Enter_Data'!$A22:$N125,3,FALSE)</f>
        <v>0</v>
      </c>
      <c r="D21" s="10">
        <f>SQRT(SQRT(VLOOKUP($A21,'1.Enter_Data'!$A$3:$N$106,6,FALSE)))</f>
        <v>1.2038013435027159</v>
      </c>
      <c r="E21" s="11">
        <f>(VLOOKUP($A21,'1.Enter_Data'!$A$3:$N$106,6,FALSE))*(VLOOKUP($A21,'1.Enter_Data'!$A$3:$N$106,7,FALSE))</f>
        <v>36897</v>
      </c>
      <c r="F21" s="10">
        <f>SQRT(VLOOKUP($A21,'1.Enter_Data'!$A$3:$N$106,5,FALSE))</f>
        <v>0</v>
      </c>
      <c r="G21" s="15">
        <f>AVERAGE((VLOOKUP($A21,'1.Enter_Data'!$A$3:$N$106,9,FALSE)),(VLOOKUP($A21,'1.Enter_Data'!$A$3:$N$106,10,FALSE)))</f>
        <v>50.75</v>
      </c>
      <c r="H21" s="15">
        <f>SQRT(VLOOKUP($A21,'1.Enter_Data'!$A$3:$N$106,8,FALSE))</f>
        <v>1</v>
      </c>
      <c r="I21" s="15">
        <f>AVERAGE((VLOOKUP($A21,'1.Enter_Data'!$A$3:$N$106,11,FALSE)),(VLOOKUP($A21,'1.Enter_Data'!$A$3:$N$106,12,FALSE)))</f>
        <v>71.599999999999994</v>
      </c>
      <c r="J21" s="13">
        <f>VLOOKUP($A21,'1.Enter_Data'!$A$3:$N$106,13,FALSE)</f>
        <v>0</v>
      </c>
    </row>
    <row r="22" spans="1:10">
      <c r="A22" s="7" t="s">
        <v>57</v>
      </c>
      <c r="B22" s="24">
        <v>235</v>
      </c>
      <c r="C22" s="17">
        <f>VLOOKUP($A22,'1.Enter_Data'!$A23:$N126,3,FALSE)</f>
        <v>0</v>
      </c>
      <c r="D22" s="10">
        <f>SQRT(SQRT(VLOOKUP($A22,'1.Enter_Data'!$A$3:$N$106,6,FALSE)))</f>
        <v>1.0877573059372772</v>
      </c>
      <c r="E22" s="11">
        <f>(VLOOKUP($A22,'1.Enter_Data'!$A$3:$N$106,6,FALSE))*(VLOOKUP($A22,'1.Enter_Data'!$A$3:$N$106,7,FALSE))</f>
        <v>4059.9999999999995</v>
      </c>
      <c r="F22" s="10">
        <f>SQRT(VLOOKUP($A22,'1.Enter_Data'!$A$3:$N$106,5,FALSE))</f>
        <v>0</v>
      </c>
      <c r="G22" s="15">
        <f>AVERAGE((VLOOKUP($A22,'1.Enter_Data'!$A$3:$N$106,9,FALSE)),(VLOOKUP($A22,'1.Enter_Data'!$A$3:$N$106,10,FALSE)))</f>
        <v>53.85</v>
      </c>
      <c r="H22" s="15">
        <f>SQRT(VLOOKUP($A22,'1.Enter_Data'!$A$3:$N$106,8,FALSE))</f>
        <v>0</v>
      </c>
      <c r="I22" s="15">
        <f>AVERAGE((VLOOKUP($A22,'1.Enter_Data'!$A$3:$N$106,11,FALSE)),(VLOOKUP($A22,'1.Enter_Data'!$A$3:$N$106,12,FALSE)))</f>
        <v>75.849999999999994</v>
      </c>
      <c r="J22" s="13">
        <f>VLOOKUP($A22,'1.Enter_Data'!$A$3:$N$106,13,FALSE)</f>
        <v>0</v>
      </c>
    </row>
    <row r="23" spans="1:10">
      <c r="A23" s="7" t="s">
        <v>58</v>
      </c>
      <c r="B23" s="24">
        <v>235</v>
      </c>
      <c r="C23" s="17">
        <f>VLOOKUP($A23,'1.Enter_Data'!$A24:$N127,3,FALSE)</f>
        <v>0</v>
      </c>
      <c r="D23" s="10">
        <f>SQRT(SQRT(VLOOKUP($A23,'1.Enter_Data'!$A$3:$N$106,6,FALSE)))</f>
        <v>1.0466351393921056</v>
      </c>
      <c r="E23" s="11">
        <f>(VLOOKUP($A23,'1.Enter_Data'!$A$3:$N$106,6,FALSE))*(VLOOKUP($A23,'1.Enter_Data'!$A$3:$N$106,7,FALSE))</f>
        <v>3532.7999999999997</v>
      </c>
      <c r="F23" s="10">
        <f>SQRT(VLOOKUP($A23,'1.Enter_Data'!$A$3:$N$106,5,FALSE))</f>
        <v>0.37416573867739417</v>
      </c>
      <c r="G23" s="15">
        <f>AVERAGE((VLOOKUP($A23,'1.Enter_Data'!$A$3:$N$106,9,FALSE)),(VLOOKUP($A23,'1.Enter_Data'!$A$3:$N$106,10,FALSE)))</f>
        <v>51.75</v>
      </c>
      <c r="H23" s="15">
        <f>SQRT(VLOOKUP($A23,'1.Enter_Data'!$A$3:$N$106,8,FALSE))</f>
        <v>0</v>
      </c>
      <c r="I23" s="15">
        <f>AVERAGE((VLOOKUP($A23,'1.Enter_Data'!$A$3:$N$106,11,FALSE)),(VLOOKUP($A23,'1.Enter_Data'!$A$3:$N$106,12,FALSE)))</f>
        <v>71.800000000000011</v>
      </c>
      <c r="J23" s="13">
        <f>VLOOKUP($A23,'1.Enter_Data'!$A$3:$N$106,13,FALSE)</f>
        <v>0</v>
      </c>
    </row>
    <row r="24" spans="1:10">
      <c r="A24" s="7" t="s">
        <v>59</v>
      </c>
      <c r="B24" s="24">
        <v>235</v>
      </c>
      <c r="C24" s="17">
        <f>VLOOKUP($A24,'1.Enter_Data'!$A25:$N128,3,FALSE)</f>
        <v>0</v>
      </c>
      <c r="D24" s="10">
        <f>SQRT(SQRT(VLOOKUP($A24,'1.Enter_Data'!$A$3:$N$106,6,FALSE)))</f>
        <v>1.0877573059372772</v>
      </c>
      <c r="E24" s="11">
        <f>(VLOOKUP($A24,'1.Enter_Data'!$A$3:$N$106,6,FALSE))*(VLOOKUP($A24,'1.Enter_Data'!$A$3:$N$106,7,FALSE))</f>
        <v>2864.3999999999996</v>
      </c>
      <c r="F24" s="10">
        <f>SQRT(VLOOKUP($A24,'1.Enter_Data'!$A$3:$N$106,5,FALSE))</f>
        <v>0.37416573867739417</v>
      </c>
      <c r="G24" s="15">
        <f>AVERAGE((VLOOKUP($A24,'1.Enter_Data'!$A$3:$N$106,9,FALSE)),(VLOOKUP($A24,'1.Enter_Data'!$A$3:$N$106,10,FALSE)))</f>
        <v>61</v>
      </c>
      <c r="H24" s="15">
        <f>SQRT(VLOOKUP($A24,'1.Enter_Data'!$A$3:$N$106,8,FALSE))</f>
        <v>0</v>
      </c>
      <c r="I24" s="15">
        <f>AVERAGE((VLOOKUP($A24,'1.Enter_Data'!$A$3:$N$106,11,FALSE)),(VLOOKUP($A24,'1.Enter_Data'!$A$3:$N$106,12,FALSE)))</f>
        <v>80.400000000000006</v>
      </c>
      <c r="J24" s="13">
        <f>VLOOKUP($A24,'1.Enter_Data'!$A$3:$N$106,13,FALSE)</f>
        <v>0</v>
      </c>
    </row>
    <row r="25" spans="1:10">
      <c r="A25" s="7" t="s">
        <v>63</v>
      </c>
      <c r="B25" s="24">
        <v>235</v>
      </c>
      <c r="C25" s="17">
        <f>VLOOKUP($A25,'1.Enter_Data'!$A26:$N129,3,FALSE)</f>
        <v>0</v>
      </c>
      <c r="D25" s="10">
        <f>SQRT(SQRT(VLOOKUP($A25,'1.Enter_Data'!$A$3:$N$106,6,FALSE)))</f>
        <v>1.2038013435027159</v>
      </c>
      <c r="E25" s="11">
        <f>(VLOOKUP($A25,'1.Enter_Data'!$A$3:$N$106,6,FALSE))*(VLOOKUP($A25,'1.Enter_Data'!$A$3:$N$106,7,FALSE))</f>
        <v>4716.6000000000004</v>
      </c>
      <c r="F25" s="10">
        <f>SQRT(VLOOKUP($A25,'1.Enter_Data'!$A$3:$N$106,5,FALSE))</f>
        <v>0.74833147735478833</v>
      </c>
      <c r="G25" s="15">
        <f>AVERAGE((VLOOKUP($A25,'1.Enter_Data'!$A$3:$N$106,9,FALSE)),(VLOOKUP($A25,'1.Enter_Data'!$A$3:$N$106,10,FALSE)))</f>
        <v>63.45</v>
      </c>
      <c r="H25" s="15">
        <f>SQRT(VLOOKUP($A25,'1.Enter_Data'!$A$3:$N$106,8,FALSE))</f>
        <v>0.70710678118654757</v>
      </c>
      <c r="I25" s="15">
        <f>AVERAGE((VLOOKUP($A25,'1.Enter_Data'!$A$3:$N$106,11,FALSE)),(VLOOKUP($A25,'1.Enter_Data'!$A$3:$N$106,12,FALSE)))</f>
        <v>73.8</v>
      </c>
      <c r="J25" s="13">
        <f>VLOOKUP($A25,'1.Enter_Data'!$A$3:$N$106,13,FALSE)</f>
        <v>0</v>
      </c>
    </row>
    <row r="26" spans="1:10">
      <c r="A26" s="7" t="s">
        <v>64</v>
      </c>
      <c r="B26" s="24">
        <v>235</v>
      </c>
      <c r="C26" s="17">
        <f>VLOOKUP($A26,'1.Enter_Data'!$A27:$N130,3,FALSE)</f>
        <v>0</v>
      </c>
      <c r="D26" s="10">
        <f>SQRT(SQRT(VLOOKUP($A26,'1.Enter_Data'!$A$3:$N$106,6,FALSE)))</f>
        <v>1.0241136890844451</v>
      </c>
      <c r="E26" s="11">
        <f>(VLOOKUP($A26,'1.Enter_Data'!$A$3:$N$106,6,FALSE))*(VLOOKUP($A26,'1.Enter_Data'!$A$3:$N$106,7,FALSE))</f>
        <v>1728.1000000000001</v>
      </c>
      <c r="F26" s="10">
        <f>SQRT(VLOOKUP($A26,'1.Enter_Data'!$A$3:$N$106,5,FALSE))</f>
        <v>0.2449489742783178</v>
      </c>
      <c r="G26" s="15">
        <f>AVERAGE((VLOOKUP($A26,'1.Enter_Data'!$A$3:$N$106,9,FALSE)),(VLOOKUP($A26,'1.Enter_Data'!$A$3:$N$106,10,FALSE)))</f>
        <v>63.7</v>
      </c>
      <c r="H26" s="15">
        <f>SQRT(VLOOKUP($A26,'1.Enter_Data'!$A$3:$N$106,8,FALSE))</f>
        <v>0.57445626465380284</v>
      </c>
      <c r="I26" s="15">
        <f>AVERAGE((VLOOKUP($A26,'1.Enter_Data'!$A$3:$N$106,11,FALSE)),(VLOOKUP($A26,'1.Enter_Data'!$A$3:$N$106,12,FALSE)))</f>
        <v>86</v>
      </c>
      <c r="J26" s="13">
        <f>VLOOKUP($A26,'1.Enter_Data'!$A$3:$N$106,13,FALSE)</f>
        <v>0</v>
      </c>
    </row>
    <row r="27" spans="1:10">
      <c r="A27" s="7" t="s">
        <v>65</v>
      </c>
      <c r="B27" s="24">
        <v>235</v>
      </c>
      <c r="C27" s="17">
        <f>VLOOKUP($A27,'1.Enter_Data'!$A28:$N131,3,FALSE)</f>
        <v>0</v>
      </c>
      <c r="D27" s="10">
        <f>SQRT(SQRT(VLOOKUP($A27,'1.Enter_Data'!$A$3:$N$106,6,FALSE)))</f>
        <v>3.8067540958393198</v>
      </c>
      <c r="E27" s="11">
        <f>(VLOOKUP($A27,'1.Enter_Data'!$A$3:$N$106,6,FALSE))*(VLOOKUP($A27,'1.Enter_Data'!$A$3:$N$106,7,FALSE))</f>
        <v>33630660</v>
      </c>
      <c r="F27" s="10">
        <f>SQRT(VLOOKUP($A27,'1.Enter_Data'!$A$3:$N$106,5,FALSE))</f>
        <v>1.7320508075688772</v>
      </c>
      <c r="G27" s="15">
        <f>AVERAGE((VLOOKUP($A27,'1.Enter_Data'!$A$3:$N$106,9,FALSE)),(VLOOKUP($A27,'1.Enter_Data'!$A$3:$N$106,10,FALSE)))</f>
        <v>65.349999999999994</v>
      </c>
      <c r="H27" s="15">
        <f>SQRT(VLOOKUP($A27,'1.Enter_Data'!$A$3:$N$106,8,FALSE))</f>
        <v>1</v>
      </c>
      <c r="I27" s="15">
        <f>AVERAGE((VLOOKUP($A27,'1.Enter_Data'!$A$3:$N$106,11,FALSE)),(VLOOKUP($A27,'1.Enter_Data'!$A$3:$N$106,12,FALSE)))</f>
        <v>75.75</v>
      </c>
      <c r="J27" s="13">
        <f>VLOOKUP($A27,'1.Enter_Data'!$A$3:$N$106,13,FALSE)</f>
        <v>0</v>
      </c>
    </row>
    <row r="28" spans="1:10">
      <c r="A28" s="7" t="s">
        <v>66</v>
      </c>
      <c r="B28" s="24">
        <v>235</v>
      </c>
      <c r="C28" s="17">
        <f>VLOOKUP($A28,'1.Enter_Data'!$A29:$N132,3,FALSE)</f>
        <v>0</v>
      </c>
      <c r="D28" s="10">
        <f>SQRT(SQRT(VLOOKUP($A28,'1.Enter_Data'!$A$3:$N$106,6,FALSE)))</f>
        <v>1.7392230140067819</v>
      </c>
      <c r="E28" s="11">
        <f>(VLOOKUP($A28,'1.Enter_Data'!$A$3:$N$106,6,FALSE))*(VLOOKUP($A28,'1.Enter_Data'!$A$3:$N$106,7,FALSE))</f>
        <v>1220628.3</v>
      </c>
      <c r="F28" s="10">
        <f>SQRT(VLOOKUP($A28,'1.Enter_Data'!$A$3:$N$106,5,FALSE))</f>
        <v>1.7320508075688772</v>
      </c>
      <c r="G28" s="15">
        <f>AVERAGE((VLOOKUP($A28,'1.Enter_Data'!$A$3:$N$106,9,FALSE)),(VLOOKUP($A28,'1.Enter_Data'!$A$3:$N$106,10,FALSE)))</f>
        <v>60.95</v>
      </c>
      <c r="H28" s="15">
        <f>SQRT(VLOOKUP($A28,'1.Enter_Data'!$A$3:$N$106,8,FALSE))</f>
        <v>0</v>
      </c>
      <c r="I28" s="15">
        <f>AVERAGE((VLOOKUP($A28,'1.Enter_Data'!$A$3:$N$106,11,FALSE)),(VLOOKUP($A28,'1.Enter_Data'!$A$3:$N$106,12,FALSE)))</f>
        <v>77.400000000000006</v>
      </c>
      <c r="J28" s="13">
        <f>VLOOKUP($A28,'1.Enter_Data'!$A$3:$N$106,13,FALSE)</f>
        <v>1</v>
      </c>
    </row>
    <row r="29" spans="1:10">
      <c r="A29" s="7" t="s">
        <v>70</v>
      </c>
      <c r="B29" s="24">
        <v>235</v>
      </c>
      <c r="C29" s="17">
        <f>VLOOKUP($A29,'1.Enter_Data'!$A30:$N133,3,FALSE)</f>
        <v>0</v>
      </c>
      <c r="D29" s="10">
        <f>SQRT(SQRT(VLOOKUP($A29,'1.Enter_Data'!$A$3:$N$106,6,FALSE)))</f>
        <v>1.4315691227432645</v>
      </c>
      <c r="E29" s="11">
        <f>(VLOOKUP($A29,'1.Enter_Data'!$A$3:$N$106,6,FALSE))*(VLOOKUP($A29,'1.Enter_Data'!$A$3:$N$106,7,FALSE))</f>
        <v>365555.4</v>
      </c>
      <c r="F29" s="10">
        <f>SQRT(VLOOKUP($A29,'1.Enter_Data'!$A$3:$N$106,5,FALSE))</f>
        <v>0.2</v>
      </c>
      <c r="G29" s="15">
        <f>AVERAGE((VLOOKUP($A29,'1.Enter_Data'!$A$3:$N$106,9,FALSE)),(VLOOKUP($A29,'1.Enter_Data'!$A$3:$N$106,10,FALSE)))</f>
        <v>61.9</v>
      </c>
      <c r="H29" s="15">
        <f>SQRT(VLOOKUP($A29,'1.Enter_Data'!$A$3:$N$106,8,FALSE))</f>
        <v>1.1180339887498949</v>
      </c>
      <c r="I29" s="15">
        <f>AVERAGE((VLOOKUP($A29,'1.Enter_Data'!$A$3:$N$106,11,FALSE)),(VLOOKUP($A29,'1.Enter_Data'!$A$3:$N$106,12,FALSE)))</f>
        <v>73.5</v>
      </c>
      <c r="J29" s="13">
        <f>VLOOKUP($A29,'1.Enter_Data'!$A$3:$N$106,13,FALSE)</f>
        <v>1</v>
      </c>
    </row>
    <row r="30" spans="1:10">
      <c r="A30" s="7" t="s">
        <v>71</v>
      </c>
      <c r="B30" s="24">
        <v>235</v>
      </c>
      <c r="C30" s="17">
        <f>VLOOKUP($A30,'1.Enter_Data'!$A31:$N134,3,FALSE)</f>
        <v>0</v>
      </c>
      <c r="D30" s="10">
        <f>SQRT(SQRT(VLOOKUP($A30,'1.Enter_Data'!$A$3:$N$106,6,FALSE)))</f>
        <v>1.3579060687170441</v>
      </c>
      <c r="E30" s="11">
        <f>(VLOOKUP($A30,'1.Enter_Data'!$A$3:$N$106,6,FALSE))*(VLOOKUP($A30,'1.Enter_Data'!$A$3:$N$106,7,FALSE))</f>
        <v>313072</v>
      </c>
      <c r="F30" s="10">
        <f>SQRT(VLOOKUP($A30,'1.Enter_Data'!$A$3:$N$106,5,FALSE))</f>
        <v>0.1</v>
      </c>
      <c r="G30" s="15">
        <f>AVERAGE((VLOOKUP($A30,'1.Enter_Data'!$A$3:$N$106,9,FALSE)),(VLOOKUP($A30,'1.Enter_Data'!$A$3:$N$106,10,FALSE)))</f>
        <v>68.55</v>
      </c>
      <c r="H30" s="15">
        <f>SQRT(VLOOKUP($A30,'1.Enter_Data'!$A$3:$N$106,8,FALSE))</f>
        <v>0</v>
      </c>
      <c r="I30" s="15">
        <f>AVERAGE((VLOOKUP($A30,'1.Enter_Data'!$A$3:$N$106,11,FALSE)),(VLOOKUP($A30,'1.Enter_Data'!$A$3:$N$106,12,FALSE)))</f>
        <v>81.199999999999989</v>
      </c>
      <c r="J30" s="13">
        <f>VLOOKUP($A30,'1.Enter_Data'!$A$3:$N$106,13,FALSE)</f>
        <v>1</v>
      </c>
    </row>
    <row r="31" spans="1:10">
      <c r="A31" s="7" t="s">
        <v>72</v>
      </c>
      <c r="B31" s="24">
        <v>235</v>
      </c>
      <c r="C31" s="17">
        <f>VLOOKUP($A31,'1.Enter_Data'!$A32:$N135,3,FALSE)</f>
        <v>0</v>
      </c>
      <c r="D31" s="10">
        <f>SQRT(SQRT(VLOOKUP($A31,'1.Enter_Data'!$A$3:$N$106,6,FALSE)))</f>
        <v>0.84089641525371461</v>
      </c>
      <c r="E31" s="11">
        <f>(VLOOKUP($A31,'1.Enter_Data'!$A$3:$N$106,6,FALSE))*(VLOOKUP($A31,'1.Enter_Data'!$A$3:$N$106,7,FALSE))</f>
        <v>47790</v>
      </c>
      <c r="F31" s="10">
        <f>SQRT(VLOOKUP($A31,'1.Enter_Data'!$A$3:$N$106,5,FALSE))</f>
        <v>0</v>
      </c>
      <c r="G31" s="15">
        <f>AVERAGE((VLOOKUP($A31,'1.Enter_Data'!$A$3:$N$106,9,FALSE)),(VLOOKUP($A31,'1.Enter_Data'!$A$3:$N$106,10,FALSE)))</f>
        <v>65.8</v>
      </c>
      <c r="H31" s="15">
        <f>SQRT(VLOOKUP($A31,'1.Enter_Data'!$A$3:$N$106,8,FALSE))</f>
        <v>0</v>
      </c>
      <c r="I31" s="15">
        <f>AVERAGE((VLOOKUP($A31,'1.Enter_Data'!$A$3:$N$106,11,FALSE)),(VLOOKUP($A31,'1.Enter_Data'!$A$3:$N$106,12,FALSE)))</f>
        <v>73.05</v>
      </c>
      <c r="J31" s="13">
        <f>VLOOKUP($A31,'1.Enter_Data'!$A$3:$N$106,13,FALSE)</f>
        <v>1</v>
      </c>
    </row>
    <row r="32" spans="1:10">
      <c r="A32" s="7" t="s">
        <v>73</v>
      </c>
      <c r="B32" s="24">
        <v>235</v>
      </c>
      <c r="C32" s="17">
        <f>VLOOKUP($A32,'1.Enter_Data'!$A33:$N136,3,FALSE)</f>
        <v>0</v>
      </c>
      <c r="D32" s="10">
        <f>SQRT(SQRT(VLOOKUP($A32,'1.Enter_Data'!$A$3:$N$106,6,FALSE)))</f>
        <v>2.1381421328492136</v>
      </c>
      <c r="E32" s="11">
        <f>(VLOOKUP($A32,'1.Enter_Data'!$A$3:$N$106,6,FALSE))*(VLOOKUP($A32,'1.Enter_Data'!$A$3:$N$106,7,FALSE))</f>
        <v>3043896.9</v>
      </c>
      <c r="F32" s="10">
        <f>SQRT(VLOOKUP($A32,'1.Enter_Data'!$A$3:$N$106,5,FALSE))</f>
        <v>1.3304134695650072</v>
      </c>
      <c r="G32" s="15">
        <f>AVERAGE((VLOOKUP($A32,'1.Enter_Data'!$A$3:$N$106,9,FALSE)),(VLOOKUP($A32,'1.Enter_Data'!$A$3:$N$106,10,FALSE)))</f>
        <v>57.15</v>
      </c>
      <c r="H32" s="15">
        <f>SQRT(VLOOKUP($A32,'1.Enter_Data'!$A$3:$N$106,8,FALSE))</f>
        <v>1</v>
      </c>
      <c r="I32" s="15">
        <f>AVERAGE((VLOOKUP($A32,'1.Enter_Data'!$A$3:$N$106,11,FALSE)),(VLOOKUP($A32,'1.Enter_Data'!$A$3:$N$106,12,FALSE)))</f>
        <v>75.8</v>
      </c>
      <c r="J32" s="13">
        <f>VLOOKUP($A32,'1.Enter_Data'!$A$3:$N$106,13,FALSE)</f>
        <v>1</v>
      </c>
    </row>
    <row r="33" spans="1:10">
      <c r="A33" s="7" t="s">
        <v>77</v>
      </c>
      <c r="B33" s="24">
        <v>235</v>
      </c>
      <c r="C33" s="17">
        <f>VLOOKUP($A33,'1.Enter_Data'!$A34:$N137,3,FALSE)</f>
        <v>0</v>
      </c>
      <c r="D33" s="10">
        <f>SQRT(SQRT(VLOOKUP($A33,'1.Enter_Data'!$A$3:$N$106,6,FALSE)))</f>
        <v>1.2178832856309068</v>
      </c>
      <c r="E33" s="11">
        <f>(VLOOKUP($A33,'1.Enter_Data'!$A$3:$N$106,6,FALSE))*(VLOOKUP($A33,'1.Enter_Data'!$A$3:$N$106,7,FALSE))</f>
        <v>39234.800000000003</v>
      </c>
      <c r="F33" s="10">
        <f>SQRT(VLOOKUP($A33,'1.Enter_Data'!$A$3:$N$106,5,FALSE))</f>
        <v>0</v>
      </c>
      <c r="G33" s="15">
        <f>AVERAGE((VLOOKUP($A33,'1.Enter_Data'!$A$3:$N$106,9,FALSE)),(VLOOKUP($A33,'1.Enter_Data'!$A$3:$N$106,10,FALSE)))</f>
        <v>68.95</v>
      </c>
      <c r="H33" s="15">
        <f>SQRT(VLOOKUP($A33,'1.Enter_Data'!$A$3:$N$106,8,FALSE))</f>
        <v>0.79056941504209488</v>
      </c>
      <c r="I33" s="15">
        <f>AVERAGE((VLOOKUP($A33,'1.Enter_Data'!$A$3:$N$106,11,FALSE)),(VLOOKUP($A33,'1.Enter_Data'!$A$3:$N$106,12,FALSE)))</f>
        <v>79</v>
      </c>
      <c r="J33" s="13">
        <f>VLOOKUP($A33,'1.Enter_Data'!$A$3:$N$106,13,FALSE)</f>
        <v>1</v>
      </c>
    </row>
    <row r="34" spans="1:10">
      <c r="A34" s="7" t="s">
        <v>78</v>
      </c>
      <c r="B34" s="24">
        <v>235</v>
      </c>
      <c r="C34" s="17">
        <f>VLOOKUP($A34,'1.Enter_Data'!$A35:$N138,3,FALSE)</f>
        <v>0</v>
      </c>
      <c r="D34" s="10">
        <f>SQRT(SQRT(VLOOKUP($A34,'1.Enter_Data'!$A$3:$N$106,6,FALSE)))</f>
        <v>1.502770094900495</v>
      </c>
      <c r="E34" s="11">
        <f>(VLOOKUP($A34,'1.Enter_Data'!$A$3:$N$106,6,FALSE))*(VLOOKUP($A34,'1.Enter_Data'!$A$3:$N$106,7,FALSE))</f>
        <v>97777.2</v>
      </c>
      <c r="F34" s="10">
        <f>SQRT(VLOOKUP($A34,'1.Enter_Data'!$A$3:$N$106,5,FALSE))</f>
        <v>0.1</v>
      </c>
      <c r="G34" s="15">
        <f>AVERAGE((VLOOKUP($A34,'1.Enter_Data'!$A$3:$N$106,9,FALSE)),(VLOOKUP($A34,'1.Enter_Data'!$A$3:$N$106,10,FALSE)))</f>
        <v>65.349999999999994</v>
      </c>
      <c r="H34" s="15">
        <f>SQRT(VLOOKUP($A34,'1.Enter_Data'!$A$3:$N$106,8,FALSE))</f>
        <v>0.70710678118654757</v>
      </c>
      <c r="I34" s="15">
        <f>AVERAGE((VLOOKUP($A34,'1.Enter_Data'!$A$3:$N$106,11,FALSE)),(VLOOKUP($A34,'1.Enter_Data'!$A$3:$N$106,12,FALSE)))</f>
        <v>76.550000000000011</v>
      </c>
      <c r="J34" s="13">
        <f>VLOOKUP($A34,'1.Enter_Data'!$A$3:$N$106,13,FALSE)</f>
        <v>1</v>
      </c>
    </row>
    <row r="35" spans="1:10">
      <c r="A35" s="7" t="s">
        <v>79</v>
      </c>
      <c r="B35" s="24">
        <v>235</v>
      </c>
      <c r="C35" s="17">
        <f>VLOOKUP($A35,'1.Enter_Data'!$A36:$N139,3,FALSE)</f>
        <v>0</v>
      </c>
      <c r="D35" s="10">
        <f>SQRT(SQRT(VLOOKUP($A35,'1.Enter_Data'!$A$3:$N$106,6,FALSE)))</f>
        <v>1.6817928305074292</v>
      </c>
      <c r="E35" s="11">
        <f>(VLOOKUP($A35,'1.Enter_Data'!$A$3:$N$106,6,FALSE))*(VLOOKUP($A35,'1.Enter_Data'!$A$3:$N$106,7,FALSE))</f>
        <v>87552</v>
      </c>
      <c r="F35" s="10">
        <f>SQRT(VLOOKUP($A35,'1.Enter_Data'!$A$3:$N$106,5,FALSE))</f>
        <v>0.1414213562373095</v>
      </c>
      <c r="G35" s="15">
        <f>AVERAGE((VLOOKUP($A35,'1.Enter_Data'!$A$3:$N$106,9,FALSE)),(VLOOKUP($A35,'1.Enter_Data'!$A$3:$N$106,10,FALSE)))</f>
        <v>65</v>
      </c>
      <c r="H35" s="15">
        <f>SQRT(VLOOKUP($A35,'1.Enter_Data'!$A$3:$N$106,8,FALSE))</f>
        <v>1</v>
      </c>
      <c r="I35" s="15">
        <f>AVERAGE((VLOOKUP($A35,'1.Enter_Data'!$A$3:$N$106,11,FALSE)),(VLOOKUP($A35,'1.Enter_Data'!$A$3:$N$106,12,FALSE)))</f>
        <v>75.5</v>
      </c>
      <c r="J35" s="13">
        <f>VLOOKUP($A35,'1.Enter_Data'!$A$3:$N$106,13,FALSE)</f>
        <v>1</v>
      </c>
    </row>
    <row r="36" spans="1:10">
      <c r="A36" s="7" t="s">
        <v>80</v>
      </c>
      <c r="B36" s="24">
        <v>235</v>
      </c>
      <c r="C36" s="17">
        <f>VLOOKUP($A36,'1.Enter_Data'!$A37:$N140,3,FALSE)</f>
        <v>0</v>
      </c>
      <c r="D36" s="10">
        <f>SQRT(SQRT(VLOOKUP($A36,'1.Enter_Data'!$A$3:$N$106,6,FALSE)))</f>
        <v>1.1418583454354265</v>
      </c>
      <c r="E36" s="11">
        <f>(VLOOKUP($A36,'1.Enter_Data'!$A$3:$N$106,6,FALSE))*(VLOOKUP($A36,'1.Enter_Data'!$A$3:$N$106,7,FALSE))</f>
        <v>8163.4</v>
      </c>
      <c r="F36" s="10">
        <f>SQRT(VLOOKUP($A36,'1.Enter_Data'!$A$3:$N$106,5,FALSE))</f>
        <v>0.1</v>
      </c>
      <c r="G36" s="15">
        <f>AVERAGE((VLOOKUP($A36,'1.Enter_Data'!$A$3:$N$106,9,FALSE)),(VLOOKUP($A36,'1.Enter_Data'!$A$3:$N$106,10,FALSE)))</f>
        <v>65.8</v>
      </c>
      <c r="H36" s="15">
        <f>SQRT(VLOOKUP($A36,'1.Enter_Data'!$A$3:$N$106,8,FALSE))</f>
        <v>0</v>
      </c>
      <c r="I36" s="15">
        <f>AVERAGE((VLOOKUP($A36,'1.Enter_Data'!$A$3:$N$106,11,FALSE)),(VLOOKUP($A36,'1.Enter_Data'!$A$3:$N$106,12,FALSE)))</f>
        <v>71.349999999999994</v>
      </c>
      <c r="J36" s="13">
        <f>VLOOKUP($A36,'1.Enter_Data'!$A$3:$N$106,13,FALSE)</f>
        <v>1</v>
      </c>
    </row>
    <row r="37" spans="1:10">
      <c r="A37" s="7" t="s">
        <v>84</v>
      </c>
      <c r="B37" s="24">
        <v>235</v>
      </c>
      <c r="C37" s="17">
        <f>VLOOKUP($A37,'1.Enter_Data'!$A38:$N141,3,FALSE)</f>
        <v>0</v>
      </c>
      <c r="D37" s="10">
        <f>SQRT(SQRT(VLOOKUP($A37,'1.Enter_Data'!$A$3:$N$106,6,FALSE)))</f>
        <v>1.1755966553663399</v>
      </c>
      <c r="E37" s="11">
        <f>(VLOOKUP($A37,'1.Enter_Data'!$A$3:$N$106,6,FALSE))*(VLOOKUP($A37,'1.Enter_Data'!$A$3:$N$106,7,FALSE))</f>
        <v>5623.04</v>
      </c>
      <c r="F37" s="10">
        <f>SQRT(VLOOKUP($A37,'1.Enter_Data'!$A$3:$N$106,5,FALSE))</f>
        <v>0</v>
      </c>
      <c r="G37" s="15">
        <f>AVERAGE((VLOOKUP($A37,'1.Enter_Data'!$A$3:$N$106,9,FALSE)),(VLOOKUP($A37,'1.Enter_Data'!$A$3:$N$106,10,FALSE)))</f>
        <v>62.2</v>
      </c>
      <c r="H37" s="15">
        <f>SQRT(VLOOKUP($A37,'1.Enter_Data'!$A$3:$N$106,8,FALSE))</f>
        <v>0.57445626465380284</v>
      </c>
      <c r="I37" s="15">
        <f>AVERAGE((VLOOKUP($A37,'1.Enter_Data'!$A$3:$N$106,11,FALSE)),(VLOOKUP($A37,'1.Enter_Data'!$A$3:$N$106,12,FALSE)))</f>
        <v>71.099999999999994</v>
      </c>
      <c r="J37" s="13">
        <f>VLOOKUP($A37,'1.Enter_Data'!$A$3:$N$106,13,FALSE)</f>
        <v>1</v>
      </c>
    </row>
    <row r="38" spans="1:10">
      <c r="A38" s="7" t="s">
        <v>85</v>
      </c>
      <c r="B38" s="24">
        <v>235</v>
      </c>
      <c r="C38" s="17">
        <f>VLOOKUP($A38,'1.Enter_Data'!$A39:$N142,3,FALSE)</f>
        <v>0</v>
      </c>
      <c r="D38" s="10">
        <f>SQRT(SQRT(VLOOKUP($A38,'1.Enter_Data'!$A$3:$N$106,6,FALSE)))</f>
        <v>1.110352556890736</v>
      </c>
      <c r="E38" s="11">
        <f>(VLOOKUP($A38,'1.Enter_Data'!$A$3:$N$106,6,FALSE))*(VLOOKUP($A38,'1.Enter_Data'!$A$3:$N$106,7,FALSE))</f>
        <v>4301.6000000000004</v>
      </c>
      <c r="F38" s="10">
        <f>SQRT(VLOOKUP($A38,'1.Enter_Data'!$A$3:$N$106,5,FALSE))</f>
        <v>0</v>
      </c>
      <c r="G38" s="15">
        <f>AVERAGE((VLOOKUP($A38,'1.Enter_Data'!$A$3:$N$106,9,FALSE)),(VLOOKUP($A38,'1.Enter_Data'!$A$3:$N$106,10,FALSE)))</f>
        <v>62.65</v>
      </c>
      <c r="H38" s="15">
        <f>SQRT(VLOOKUP($A38,'1.Enter_Data'!$A$3:$N$106,8,FALSE))</f>
        <v>0</v>
      </c>
      <c r="I38" s="15">
        <f>AVERAGE((VLOOKUP($A38,'1.Enter_Data'!$A$3:$N$106,11,FALSE)),(VLOOKUP($A38,'1.Enter_Data'!$A$3:$N$106,12,FALSE)))</f>
        <v>76.05</v>
      </c>
      <c r="J38" s="13">
        <f>VLOOKUP($A38,'1.Enter_Data'!$A$3:$N$106,13,FALSE)</f>
        <v>1</v>
      </c>
    </row>
    <row r="39" spans="1:10">
      <c r="A39" s="7" t="s">
        <v>86</v>
      </c>
      <c r="B39" s="24">
        <v>235</v>
      </c>
      <c r="C39" s="17">
        <f>VLOOKUP($A39,'1.Enter_Data'!$A40:$N143,3,FALSE)</f>
        <v>0</v>
      </c>
      <c r="D39" s="10">
        <f>SQRT(SQRT(VLOOKUP($A39,'1.Enter_Data'!$A$3:$N$106,6,FALSE)))</f>
        <v>1.2498199611069312</v>
      </c>
      <c r="E39" s="11">
        <f>(VLOOKUP($A39,'1.Enter_Data'!$A$3:$N$106,6,FALSE))*(VLOOKUP($A39,'1.Enter_Data'!$A$3:$N$106,7,FALSE))</f>
        <v>6334.24</v>
      </c>
      <c r="F39" s="10">
        <f>SQRT(VLOOKUP($A39,'1.Enter_Data'!$A$3:$N$106,5,FALSE))</f>
        <v>0</v>
      </c>
      <c r="G39" s="15">
        <f>AVERAGE((VLOOKUP($A39,'1.Enter_Data'!$A$3:$N$106,9,FALSE)),(VLOOKUP($A39,'1.Enter_Data'!$A$3:$N$106,10,FALSE)))</f>
        <v>65.05</v>
      </c>
      <c r="H39" s="15">
        <f>SQRT(VLOOKUP($A39,'1.Enter_Data'!$A$3:$N$106,8,FALSE))</f>
        <v>0</v>
      </c>
      <c r="I39" s="15">
        <f>AVERAGE((VLOOKUP($A39,'1.Enter_Data'!$A$3:$N$106,11,FALSE)),(VLOOKUP($A39,'1.Enter_Data'!$A$3:$N$106,12,FALSE)))</f>
        <v>73.2</v>
      </c>
      <c r="J39" s="13">
        <f>VLOOKUP($A39,'1.Enter_Data'!$A$3:$N$106,13,FALSE)</f>
        <v>1</v>
      </c>
    </row>
    <row r="40" spans="1:10">
      <c r="A40" s="7" t="s">
        <v>87</v>
      </c>
      <c r="B40" s="24">
        <v>235</v>
      </c>
      <c r="C40" s="17">
        <f>VLOOKUP($A40,'1.Enter_Data'!$A41:$N144,3,FALSE)</f>
        <v>0</v>
      </c>
      <c r="D40" s="10">
        <f>SQRT(SQRT(VLOOKUP($A40,'1.Enter_Data'!$A$3:$N$106,6,FALSE)))</f>
        <v>0.96018458940418783</v>
      </c>
      <c r="E40" s="11">
        <f>(VLOOKUP($A40,'1.Enter_Data'!$A$3:$N$106,6,FALSE))*(VLOOKUP($A40,'1.Enter_Data'!$A$3:$N$106,7,FALSE))</f>
        <v>1797.75</v>
      </c>
      <c r="F40" s="10">
        <f>SQRT(VLOOKUP($A40,'1.Enter_Data'!$A$3:$N$106,5,FALSE))</f>
        <v>0</v>
      </c>
      <c r="G40" s="15">
        <f>AVERAGE((VLOOKUP($A40,'1.Enter_Data'!$A$3:$N$106,9,FALSE)),(VLOOKUP($A40,'1.Enter_Data'!$A$3:$N$106,10,FALSE)))</f>
        <v>58.5</v>
      </c>
      <c r="H40" s="15">
        <f>SQRT(VLOOKUP($A40,'1.Enter_Data'!$A$3:$N$106,8,FALSE))</f>
        <v>0</v>
      </c>
      <c r="I40" s="15">
        <f>AVERAGE((VLOOKUP($A40,'1.Enter_Data'!$A$3:$N$106,11,FALSE)),(VLOOKUP($A40,'1.Enter_Data'!$A$3:$N$106,12,FALSE)))</f>
        <v>69.099999999999994</v>
      </c>
      <c r="J40" s="13">
        <f>VLOOKUP($A40,'1.Enter_Data'!$A$3:$N$106,13,FALSE)</f>
        <v>1</v>
      </c>
    </row>
    <row r="41" spans="1:10">
      <c r="A41" s="7" t="s">
        <v>91</v>
      </c>
      <c r="B41" s="24">
        <v>235</v>
      </c>
      <c r="C41" s="17">
        <f>VLOOKUP($A41,'1.Enter_Data'!$A42:$N145,3,FALSE)</f>
        <v>0</v>
      </c>
      <c r="D41" s="10">
        <f>SQRT(SQRT(VLOOKUP($A41,'1.Enter_Data'!$A$3:$N$106,6,FALSE)))</f>
        <v>1.2009248561777692</v>
      </c>
      <c r="E41" s="11">
        <f>(VLOOKUP($A41,'1.Enter_Data'!$A$3:$N$106,6,FALSE))*(VLOOKUP($A41,'1.Enter_Data'!$A$3:$N$106,7,FALSE))</f>
        <v>5439.2</v>
      </c>
      <c r="F41" s="10">
        <f>SQRT(VLOOKUP($A41,'1.Enter_Data'!$A$3:$N$106,5,FALSE))</f>
        <v>0.8544003745317531</v>
      </c>
      <c r="G41" s="15">
        <f>AVERAGE((VLOOKUP($A41,'1.Enter_Data'!$A$3:$N$106,9,FALSE)),(VLOOKUP($A41,'1.Enter_Data'!$A$3:$N$106,10,FALSE)))</f>
        <v>69.599999999999994</v>
      </c>
      <c r="H41" s="15">
        <f>SQRT(VLOOKUP($A41,'1.Enter_Data'!$A$3:$N$106,8,FALSE))</f>
        <v>0</v>
      </c>
      <c r="I41" s="15">
        <f>AVERAGE((VLOOKUP($A41,'1.Enter_Data'!$A$3:$N$106,11,FALSE)),(VLOOKUP($A41,'1.Enter_Data'!$A$3:$N$106,12,FALSE)))</f>
        <v>72.2</v>
      </c>
      <c r="J41" s="13">
        <f>VLOOKUP($A41,'1.Enter_Data'!$A$3:$N$106,13,FALSE)</f>
        <v>1</v>
      </c>
    </row>
    <row r="42" spans="1:10">
      <c r="A42" s="7" t="s">
        <v>92</v>
      </c>
      <c r="B42" s="24">
        <v>235</v>
      </c>
      <c r="C42" s="17">
        <f>VLOOKUP($A42,'1.Enter_Data'!$A43:$N146,3,FALSE)</f>
        <v>0</v>
      </c>
      <c r="D42" s="10">
        <f>SQRT(SQRT(VLOOKUP($A42,'1.Enter_Data'!$A$3:$N$106,6,FALSE)))</f>
        <v>2.7854740882852114</v>
      </c>
      <c r="E42" s="11">
        <f>(VLOOKUP($A42,'1.Enter_Data'!$A$3:$N$106,6,FALSE))*(VLOOKUP($A42,'1.Enter_Data'!$A$3:$N$106,7,FALSE))</f>
        <v>1210441.4000000001</v>
      </c>
      <c r="F42" s="10">
        <f>SQRT(VLOOKUP($A42,'1.Enter_Data'!$A$3:$N$106,5,FALSE))</f>
        <v>0.83066238629180744</v>
      </c>
      <c r="G42" s="15">
        <f>AVERAGE((VLOOKUP($A42,'1.Enter_Data'!$A$3:$N$106,9,FALSE)),(VLOOKUP($A42,'1.Enter_Data'!$A$3:$N$106,10,FALSE)))</f>
        <v>66.349999999999994</v>
      </c>
      <c r="H42" s="15">
        <f>SQRT(VLOOKUP($A42,'1.Enter_Data'!$A$3:$N$106,8,FALSE))</f>
        <v>0.57445626465380284</v>
      </c>
      <c r="I42" s="15">
        <f>AVERAGE((VLOOKUP($A42,'1.Enter_Data'!$A$3:$N$106,11,FALSE)),(VLOOKUP($A42,'1.Enter_Data'!$A$3:$N$106,12,FALSE)))</f>
        <v>74.599999999999994</v>
      </c>
      <c r="J42" s="13">
        <f>VLOOKUP($A42,'1.Enter_Data'!$A$3:$N$106,13,FALSE)</f>
        <v>0</v>
      </c>
    </row>
    <row r="43" spans="1:10">
      <c r="A43" s="7" t="s">
        <v>93</v>
      </c>
      <c r="B43" s="24">
        <v>235</v>
      </c>
      <c r="C43" s="17">
        <f>VLOOKUP($A43,'1.Enter_Data'!$A44:$N147,3,FALSE)</f>
        <v>0</v>
      </c>
      <c r="D43" s="10">
        <f>SQRT(SQRT(VLOOKUP($A43,'1.Enter_Data'!$A$3:$N$106,6,FALSE)))</f>
        <v>1.2052318883241495</v>
      </c>
      <c r="E43" s="11">
        <f>(VLOOKUP($A43,'1.Enter_Data'!$A$3:$N$106,6,FALSE))*(VLOOKUP($A43,'1.Enter_Data'!$A$3:$N$106,7,FALSE))</f>
        <v>15727.939999999999</v>
      </c>
      <c r="F43" s="10">
        <f>SQRT(VLOOKUP($A43,'1.Enter_Data'!$A$3:$N$106,5,FALSE))</f>
        <v>0.83066238629180744</v>
      </c>
      <c r="G43" s="15">
        <f>AVERAGE((VLOOKUP($A43,'1.Enter_Data'!$A$3:$N$106,9,FALSE)),(VLOOKUP($A43,'1.Enter_Data'!$A$3:$N$106,10,FALSE)))</f>
        <v>71</v>
      </c>
      <c r="H43" s="15">
        <f>SQRT(VLOOKUP($A43,'1.Enter_Data'!$A$3:$N$106,8,FALSE))</f>
        <v>0</v>
      </c>
      <c r="I43" s="15">
        <f>AVERAGE((VLOOKUP($A43,'1.Enter_Data'!$A$3:$N$106,11,FALSE)),(VLOOKUP($A43,'1.Enter_Data'!$A$3:$N$106,12,FALSE)))</f>
        <v>77.300000000000011</v>
      </c>
      <c r="J43" s="13">
        <f>VLOOKUP($A43,'1.Enter_Data'!$A$3:$N$106,13,FALSE)</f>
        <v>0</v>
      </c>
    </row>
    <row r="44" spans="1:10">
      <c r="A44" s="7" t="s">
        <v>94</v>
      </c>
      <c r="B44" s="24">
        <v>235</v>
      </c>
      <c r="C44" s="17">
        <f>VLOOKUP($A44,'1.Enter_Data'!$A45:$N148,3,FALSE)</f>
        <v>0</v>
      </c>
      <c r="D44" s="10">
        <f>SQRT(SQRT(VLOOKUP($A44,'1.Enter_Data'!$A$3:$N$106,6,FALSE)))</f>
        <v>1.2381320493693673</v>
      </c>
      <c r="E44" s="11">
        <f>(VLOOKUP($A44,'1.Enter_Data'!$A$3:$N$106,6,FALSE))*(VLOOKUP($A44,'1.Enter_Data'!$A$3:$N$106,7,FALSE))</f>
        <v>7827.85</v>
      </c>
      <c r="F44" s="10">
        <f>SQRT(VLOOKUP($A44,'1.Enter_Data'!$A$3:$N$106,5,FALSE))</f>
        <v>0</v>
      </c>
      <c r="G44" s="15">
        <f>AVERAGE((VLOOKUP($A44,'1.Enter_Data'!$A$3:$N$106,9,FALSE)),(VLOOKUP($A44,'1.Enter_Data'!$A$3:$N$106,10,FALSE)))</f>
        <v>69.5</v>
      </c>
      <c r="H44" s="15">
        <f>SQRT(VLOOKUP($A44,'1.Enter_Data'!$A$3:$N$106,8,FALSE))</f>
        <v>0.57445626465380284</v>
      </c>
      <c r="I44" s="15">
        <f>AVERAGE((VLOOKUP($A44,'1.Enter_Data'!$A$3:$N$106,11,FALSE)),(VLOOKUP($A44,'1.Enter_Data'!$A$3:$N$106,12,FALSE)))</f>
        <v>75.7</v>
      </c>
      <c r="J44" s="13">
        <f>VLOOKUP($A44,'1.Enter_Data'!$A$3:$N$106,13,FALSE)</f>
        <v>0</v>
      </c>
    </row>
    <row r="45" spans="1:10">
      <c r="A45" s="7" t="s">
        <v>98</v>
      </c>
      <c r="B45" s="24">
        <v>235</v>
      </c>
      <c r="C45" s="17">
        <f>VLOOKUP($A45,'1.Enter_Data'!$A46:$N149,3,FALSE)</f>
        <v>0</v>
      </c>
      <c r="D45" s="10">
        <f>SQRT(SQRT(VLOOKUP($A45,'1.Enter_Data'!$A$3:$N$106,6,FALSE)))</f>
        <v>1.0973419967718494</v>
      </c>
      <c r="E45" s="11">
        <f>(VLOOKUP($A45,'1.Enter_Data'!$A$3:$N$106,6,FALSE))*(VLOOKUP($A45,'1.Enter_Data'!$A$3:$N$106,7,FALSE))</f>
        <v>1655.8999999999999</v>
      </c>
      <c r="F45" s="10">
        <f>SQRT(VLOOKUP($A45,'1.Enter_Data'!$A$3:$N$106,5,FALSE))</f>
        <v>0</v>
      </c>
      <c r="G45" s="15">
        <f>AVERAGE((VLOOKUP($A45,'1.Enter_Data'!$A$3:$N$106,9,FALSE)),(VLOOKUP($A45,'1.Enter_Data'!$A$3:$N$106,10,FALSE)))</f>
        <v>60.1</v>
      </c>
      <c r="H45" s="15">
        <f>SQRT(VLOOKUP($A45,'1.Enter_Data'!$A$3:$N$106,8,FALSE))</f>
        <v>0</v>
      </c>
      <c r="I45" s="15">
        <f>AVERAGE((VLOOKUP($A45,'1.Enter_Data'!$A$3:$N$106,11,FALSE)),(VLOOKUP($A45,'1.Enter_Data'!$A$3:$N$106,12,FALSE)))</f>
        <v>68.05</v>
      </c>
      <c r="J45" s="13">
        <f>VLOOKUP($A45,'1.Enter_Data'!$A$3:$N$106,13,FALSE)</f>
        <v>0</v>
      </c>
    </row>
    <row r="46" spans="1:10">
      <c r="A46" s="7" t="s">
        <v>99</v>
      </c>
      <c r="B46" s="24">
        <v>235</v>
      </c>
      <c r="C46" s="17">
        <f>VLOOKUP($A46,'1.Enter_Data'!$A47:$N150,3,FALSE)</f>
        <v>0</v>
      </c>
      <c r="D46" s="10">
        <f>SQRT(SQRT(VLOOKUP($A46,'1.Enter_Data'!$A$3:$N$106,6,FALSE)))</f>
        <v>0.97400374642529675</v>
      </c>
      <c r="E46" s="11">
        <f>(VLOOKUP($A46,'1.Enter_Data'!$A$3:$N$106,6,FALSE))*(VLOOKUP($A46,'1.Enter_Data'!$A$3:$N$106,7,FALSE))</f>
        <v>1150.2</v>
      </c>
      <c r="F46" s="10">
        <f>SQRT(VLOOKUP($A46,'1.Enter_Data'!$A$3:$N$106,5,FALSE))</f>
        <v>0</v>
      </c>
      <c r="G46" s="15">
        <f>AVERAGE((VLOOKUP($A46,'1.Enter_Data'!$A$3:$N$106,9,FALSE)),(VLOOKUP($A46,'1.Enter_Data'!$A$3:$N$106,10,FALSE)))</f>
        <v>62</v>
      </c>
      <c r="H46" s="15">
        <f>SQRT(VLOOKUP($A46,'1.Enter_Data'!$A$3:$N$106,8,FALSE))</f>
        <v>0</v>
      </c>
      <c r="I46" s="15">
        <f>AVERAGE((VLOOKUP($A46,'1.Enter_Data'!$A$3:$N$106,11,FALSE)),(VLOOKUP($A46,'1.Enter_Data'!$A$3:$N$106,12,FALSE)))</f>
        <v>68.050000000000011</v>
      </c>
      <c r="J46" s="13">
        <f>VLOOKUP($A46,'1.Enter_Data'!$A$3:$N$106,13,FALSE)</f>
        <v>0</v>
      </c>
    </row>
    <row r="47" spans="1:10">
      <c r="A47" s="7" t="s">
        <v>100</v>
      </c>
      <c r="B47" s="24">
        <v>235</v>
      </c>
      <c r="C47" s="17">
        <f>VLOOKUP($A47,'1.Enter_Data'!$A48:$N151,3,FALSE)</f>
        <v>0</v>
      </c>
      <c r="D47" s="10">
        <f>SQRT(SQRT(VLOOKUP($A47,'1.Enter_Data'!$A$3:$N$106,6,FALSE)))</f>
        <v>1.1085217962423881</v>
      </c>
      <c r="E47" s="11">
        <f>(VLOOKUP($A47,'1.Enter_Data'!$A$3:$N$106,6,FALSE))*(VLOOKUP($A47,'1.Enter_Data'!$A$3:$N$106,7,FALSE))</f>
        <v>2198.56</v>
      </c>
      <c r="F47" s="10">
        <f>SQRT(VLOOKUP($A47,'1.Enter_Data'!$A$3:$N$106,5,FALSE))</f>
        <v>0</v>
      </c>
      <c r="G47" s="15">
        <f>AVERAGE((VLOOKUP($A47,'1.Enter_Data'!$A$3:$N$106,9,FALSE)),(VLOOKUP($A47,'1.Enter_Data'!$A$3:$N$106,10,FALSE)))</f>
        <v>62.45</v>
      </c>
      <c r="H47" s="15">
        <f>SQRT(VLOOKUP($A47,'1.Enter_Data'!$A$3:$N$106,8,FALSE))</f>
        <v>0.8660254037844386</v>
      </c>
      <c r="I47" s="15">
        <f>AVERAGE((VLOOKUP($A47,'1.Enter_Data'!$A$3:$N$106,11,FALSE)),(VLOOKUP($A47,'1.Enter_Data'!$A$3:$N$106,12,FALSE)))</f>
        <v>70.800000000000011</v>
      </c>
      <c r="J47" s="13">
        <f>VLOOKUP($A47,'1.Enter_Data'!$A$3:$N$106,13,FALSE)</f>
        <v>0</v>
      </c>
    </row>
    <row r="48" spans="1:10">
      <c r="A48" s="7" t="s">
        <v>101</v>
      </c>
      <c r="B48" s="24">
        <v>235</v>
      </c>
      <c r="C48" s="17">
        <f>VLOOKUP($A48,'1.Enter_Data'!$A49:$N152,3,FALSE)</f>
        <v>0</v>
      </c>
      <c r="D48" s="10">
        <f>SQRT(SQRT(VLOOKUP($A48,'1.Enter_Data'!$A$3:$N$106,6,FALSE)))</f>
        <v>1.2446659545769567</v>
      </c>
      <c r="E48" s="11">
        <f>(VLOOKUP($A48,'1.Enter_Data'!$A$3:$N$106,6,FALSE))*(VLOOKUP($A48,'1.Enter_Data'!$A$3:$N$106,7,FALSE))</f>
        <v>3343.2</v>
      </c>
      <c r="F48" s="10">
        <f>SQRT(VLOOKUP($A48,'1.Enter_Data'!$A$3:$N$106,5,FALSE))</f>
        <v>0.1414213562373095</v>
      </c>
      <c r="G48" s="15">
        <f>AVERAGE((VLOOKUP($A48,'1.Enter_Data'!$A$3:$N$106,9,FALSE)),(VLOOKUP($A48,'1.Enter_Data'!$A$3:$N$106,10,FALSE)))</f>
        <v>65.349999999999994</v>
      </c>
      <c r="H48" s="15">
        <f>SQRT(VLOOKUP($A48,'1.Enter_Data'!$A$3:$N$106,8,FALSE))</f>
        <v>1</v>
      </c>
      <c r="I48" s="15">
        <f>AVERAGE((VLOOKUP($A48,'1.Enter_Data'!$A$3:$N$106,11,FALSE)),(VLOOKUP($A48,'1.Enter_Data'!$A$3:$N$106,12,FALSE)))</f>
        <v>75.349999999999994</v>
      </c>
      <c r="J48" s="13">
        <f>VLOOKUP($A48,'1.Enter_Data'!$A$3:$N$106,13,FALSE)</f>
        <v>0</v>
      </c>
    </row>
    <row r="49" spans="1:10">
      <c r="A49" s="7" t="s">
        <v>105</v>
      </c>
      <c r="B49" s="24">
        <v>235</v>
      </c>
      <c r="C49" s="17">
        <f>VLOOKUP($A49,'1.Enter_Data'!$A50:$N153,3,FALSE)</f>
        <v>0</v>
      </c>
      <c r="D49" s="10">
        <f>SQRT(SQRT(VLOOKUP($A49,'1.Enter_Data'!$A$3:$N$106,6,FALSE)))</f>
        <v>1.2178832856309068</v>
      </c>
      <c r="E49" s="11">
        <f>(VLOOKUP($A49,'1.Enter_Data'!$A$3:$N$106,6,FALSE))*(VLOOKUP($A49,'1.Enter_Data'!$A$3:$N$106,7,FALSE))</f>
        <v>3262.6000000000004</v>
      </c>
      <c r="F49" s="10">
        <f>SQRT(VLOOKUP($A49,'1.Enter_Data'!$A$3:$N$106,5,FALSE))</f>
        <v>0</v>
      </c>
      <c r="G49" s="15">
        <f>AVERAGE((VLOOKUP($A49,'1.Enter_Data'!$A$3:$N$106,9,FALSE)),(VLOOKUP($A49,'1.Enter_Data'!$A$3:$N$106,10,FALSE)))</f>
        <v>71.099999999999994</v>
      </c>
      <c r="H49" s="15">
        <f>SQRT(VLOOKUP($A49,'1.Enter_Data'!$A$3:$N$106,8,FALSE))</f>
        <v>1.1180339887498949</v>
      </c>
      <c r="I49" s="15">
        <f>AVERAGE((VLOOKUP($A49,'1.Enter_Data'!$A$3:$N$106,11,FALSE)),(VLOOKUP($A49,'1.Enter_Data'!$A$3:$N$106,12,FALSE)))</f>
        <v>74.05</v>
      </c>
      <c r="J49" s="13">
        <f>VLOOKUP($A49,'1.Enter_Data'!$A$3:$N$106,13,FALSE)</f>
        <v>0</v>
      </c>
    </row>
    <row r="50" spans="1:10">
      <c r="A50" s="7" t="s">
        <v>106</v>
      </c>
      <c r="B50" s="24">
        <v>235</v>
      </c>
      <c r="C50" s="17">
        <f>VLOOKUP($A50,'1.Enter_Data'!$A51:$N154,3,FALSE)</f>
        <v>0</v>
      </c>
      <c r="D50" s="10">
        <f>SQRT(SQRT(VLOOKUP($A50,'1.Enter_Data'!$A$3:$N$106,6,FALSE)))</f>
        <v>1.0759106330355801</v>
      </c>
      <c r="E50" s="11">
        <f>(VLOOKUP($A50,'1.Enter_Data'!$A$3:$N$106,6,FALSE))*(VLOOKUP($A50,'1.Enter_Data'!$A$3:$N$106,7,FALSE))</f>
        <v>1486.0600000000002</v>
      </c>
      <c r="F50" s="10">
        <f>SQRT(VLOOKUP($A50,'1.Enter_Data'!$A$3:$N$106,5,FALSE))</f>
        <v>0</v>
      </c>
      <c r="G50" s="15">
        <f>AVERAGE((VLOOKUP($A50,'1.Enter_Data'!$A$3:$N$106,9,FALSE)),(VLOOKUP($A50,'1.Enter_Data'!$A$3:$N$106,10,FALSE)))</f>
        <v>67.050000000000011</v>
      </c>
      <c r="H50" s="15">
        <f>SQRT(VLOOKUP($A50,'1.Enter_Data'!$A$3:$N$106,8,FALSE))</f>
        <v>0</v>
      </c>
      <c r="I50" s="15">
        <f>AVERAGE((VLOOKUP($A50,'1.Enter_Data'!$A$3:$N$106,11,FALSE)),(VLOOKUP($A50,'1.Enter_Data'!$A$3:$N$106,12,FALSE)))</f>
        <v>67.599999999999994</v>
      </c>
      <c r="J50" s="13">
        <f>VLOOKUP($A50,'1.Enter_Data'!$A$3:$N$106,13,FALSE)</f>
        <v>0</v>
      </c>
    </row>
    <row r="51" spans="1:10">
      <c r="A51" s="7" t="s">
        <v>107</v>
      </c>
      <c r="B51" s="24">
        <v>235</v>
      </c>
      <c r="C51" s="17">
        <f>VLOOKUP($A51,'1.Enter_Data'!$A52:$N155,3,FALSE)</f>
        <v>0</v>
      </c>
      <c r="D51" s="10">
        <f>SQRT(SQRT(VLOOKUP($A51,'1.Enter_Data'!$A$3:$N$106,6,FALSE)))</f>
        <v>0.96578357063520259</v>
      </c>
      <c r="E51" s="11">
        <f>(VLOOKUP($A51,'1.Enter_Data'!$A$3:$N$106,6,FALSE))*(VLOOKUP($A51,'1.Enter_Data'!$A$3:$N$106,7,FALSE))</f>
        <v>243.6</v>
      </c>
      <c r="F51" s="10">
        <f>SQRT(VLOOKUP($A51,'1.Enter_Data'!$A$3:$N$106,5,FALSE))</f>
        <v>0</v>
      </c>
      <c r="G51" s="15">
        <f>AVERAGE((VLOOKUP($A51,'1.Enter_Data'!$A$3:$N$106,9,FALSE)),(VLOOKUP($A51,'1.Enter_Data'!$A$3:$N$106,10,FALSE)))</f>
        <v>67.5</v>
      </c>
      <c r="H51" s="15">
        <f>SQRT(VLOOKUP($A51,'1.Enter_Data'!$A$3:$N$106,8,FALSE))</f>
        <v>0.57445626465380284</v>
      </c>
      <c r="I51" s="15">
        <f>AVERAGE((VLOOKUP($A51,'1.Enter_Data'!$A$3:$N$106,11,FALSE)),(VLOOKUP($A51,'1.Enter_Data'!$A$3:$N$106,12,FALSE)))</f>
        <v>69.400000000000006</v>
      </c>
      <c r="J51" s="13">
        <f>VLOOKUP($A51,'1.Enter_Data'!$A$3:$N$106,13,FALSE)</f>
        <v>0</v>
      </c>
    </row>
    <row r="52" spans="1:10">
      <c r="A52" s="7" t="s">
        <v>108</v>
      </c>
      <c r="B52" s="24">
        <v>235</v>
      </c>
      <c r="C52" s="17">
        <f>VLOOKUP($A52,'1.Enter_Data'!$A53:$N156,3,FALSE)</f>
        <v>0</v>
      </c>
      <c r="D52" s="10">
        <f>SQRT(SQRT(VLOOKUP($A52,'1.Enter_Data'!$A$3:$N$106,6,FALSE)))</f>
        <v>1.1193732213226144</v>
      </c>
      <c r="E52" s="11">
        <f>(VLOOKUP($A52,'1.Enter_Data'!$A$3:$N$106,6,FALSE))*(VLOOKUP($A52,'1.Enter_Data'!$A$3:$N$106,7,FALSE))</f>
        <v>0</v>
      </c>
      <c r="F52" s="10">
        <f>SQRT(VLOOKUP($A52,'1.Enter_Data'!$A$3:$N$106,5,FALSE))</f>
        <v>0</v>
      </c>
      <c r="G52" s="15">
        <f>AVERAGE((VLOOKUP($A52,'1.Enter_Data'!$A$3:$N$106,9,FALSE)),(VLOOKUP($A52,'1.Enter_Data'!$A$3:$N$106,10,FALSE)))</f>
        <v>68.7</v>
      </c>
      <c r="H52" s="15">
        <f>SQRT(VLOOKUP($A52,'1.Enter_Data'!$A$3:$N$106,8,FALSE))</f>
        <v>1</v>
      </c>
      <c r="I52" s="15">
        <f>AVERAGE((VLOOKUP($A52,'1.Enter_Data'!$A$3:$N$106,11,FALSE)),(VLOOKUP($A52,'1.Enter_Data'!$A$3:$N$106,12,FALSE)))</f>
        <v>67.95</v>
      </c>
      <c r="J52" s="13">
        <f>VLOOKUP($A52,'1.Enter_Data'!$A$3:$N$106,13,FALSE)</f>
        <v>0</v>
      </c>
    </row>
    <row r="53" spans="1:10">
      <c r="A53" s="7" t="s">
        <v>114</v>
      </c>
      <c r="B53" s="24">
        <v>235</v>
      </c>
      <c r="C53" s="17">
        <f>VLOOKUP($A53,'1.Enter_Data'!$A54:$N157,3,FALSE)</f>
        <v>0</v>
      </c>
      <c r="D53" s="10">
        <f>SQRT(SQRT(VLOOKUP($A53,'1.Enter_Data'!$A$3:$N$106,6,FALSE)))</f>
        <v>1.1316469623900247</v>
      </c>
      <c r="E53" s="11">
        <f>(VLOOKUP($A53,'1.Enter_Data'!$A$3:$N$106,6,FALSE))*(VLOOKUP($A53,'1.Enter_Data'!$A$3:$N$106,7,FALSE))</f>
        <v>8167.2</v>
      </c>
      <c r="F53" s="10">
        <f>SQRT(VLOOKUP($A53,'1.Enter_Data'!$A$3:$N$106,5,FALSE))</f>
        <v>0.90553851381374162</v>
      </c>
      <c r="G53" s="15">
        <f>AVERAGE((VLOOKUP($A53,'1.Enter_Data'!$A$3:$N$106,9,FALSE)),(VLOOKUP($A53,'1.Enter_Data'!$A$3:$N$106,10,FALSE)))</f>
        <v>57</v>
      </c>
      <c r="H53" s="15">
        <f>SQRT(VLOOKUP($A53,'1.Enter_Data'!$A$3:$N$106,8,FALSE))</f>
        <v>0.5</v>
      </c>
      <c r="I53" s="15">
        <f>AVERAGE((VLOOKUP($A53,'1.Enter_Data'!$A$3:$N$106,11,FALSE)),(VLOOKUP($A53,'1.Enter_Data'!$A$3:$N$106,12,FALSE)))</f>
        <v>67.800000000000011</v>
      </c>
      <c r="J53" s="13">
        <f>VLOOKUP($A53,'1.Enter_Data'!$A$3:$N$106,13,FALSE)</f>
        <v>0</v>
      </c>
    </row>
    <row r="54" spans="1:10">
      <c r="A54" s="7" t="s">
        <v>115</v>
      </c>
      <c r="B54" s="24">
        <v>235</v>
      </c>
      <c r="C54" s="17">
        <f>VLOOKUP($A54,'1.Enter_Data'!$A55:$N158,3,FALSE)</f>
        <v>0</v>
      </c>
      <c r="D54" s="10">
        <f>SQRT(SQRT(VLOOKUP($A54,'1.Enter_Data'!$A$3:$N$106,6,FALSE)))</f>
        <v>1.2080777921692967</v>
      </c>
      <c r="E54" s="11">
        <f>(VLOOKUP($A54,'1.Enter_Data'!$A$3:$N$106,6,FALSE))*(VLOOKUP($A54,'1.Enter_Data'!$A$3:$N$106,7,FALSE))</f>
        <v>48280.71</v>
      </c>
      <c r="F54" s="10">
        <f>SQRT(VLOOKUP($A54,'1.Enter_Data'!$A$3:$N$106,5,FALSE))</f>
        <v>0.89442719099991586</v>
      </c>
      <c r="G54" s="15">
        <f>AVERAGE((VLOOKUP($A54,'1.Enter_Data'!$A$3:$N$106,9,FALSE)),(VLOOKUP($A54,'1.Enter_Data'!$A$3:$N$106,10,FALSE)))</f>
        <v>53.45</v>
      </c>
      <c r="H54" s="15">
        <f>SQRT(VLOOKUP($A54,'1.Enter_Data'!$A$3:$N$106,8,FALSE))</f>
        <v>0.5</v>
      </c>
      <c r="I54" s="15">
        <f>AVERAGE((VLOOKUP($A54,'1.Enter_Data'!$A$3:$N$106,11,FALSE)),(VLOOKUP($A54,'1.Enter_Data'!$A$3:$N$106,12,FALSE)))</f>
        <v>62.349999999999994</v>
      </c>
      <c r="J54" s="13">
        <f>VLOOKUP($A54,'1.Enter_Data'!$A$3:$N$106,13,FALSE)</f>
        <v>0</v>
      </c>
    </row>
    <row r="55" spans="1:10">
      <c r="A55" s="7" t="s">
        <v>116</v>
      </c>
      <c r="B55" s="24">
        <v>235</v>
      </c>
      <c r="C55" s="17">
        <f>VLOOKUP($A55,'1.Enter_Data'!$A56:$N159,3,FALSE)</f>
        <v>0</v>
      </c>
      <c r="D55" s="10">
        <f>SQRT(SQRT(VLOOKUP($A55,'1.Enter_Data'!$A$3:$N$106,6,FALSE)))</f>
        <v>1.0677899723724409</v>
      </c>
      <c r="E55" s="11">
        <f>(VLOOKUP($A55,'1.Enter_Data'!$A$3:$N$106,6,FALSE))*(VLOOKUP($A55,'1.Enter_Data'!$A$3:$N$106,7,FALSE))</f>
        <v>3464.5</v>
      </c>
      <c r="F55" s="10">
        <f>SQRT(VLOOKUP($A55,'1.Enter_Data'!$A$3:$N$106,5,FALSE))</f>
        <v>0.82462112512353214</v>
      </c>
      <c r="G55" s="15">
        <f>AVERAGE((VLOOKUP($A55,'1.Enter_Data'!$A$3:$N$106,9,FALSE)),(VLOOKUP($A55,'1.Enter_Data'!$A$3:$N$106,10,FALSE)))</f>
        <v>48</v>
      </c>
      <c r="H55" s="15">
        <f>SQRT(VLOOKUP($A55,'1.Enter_Data'!$A$3:$N$106,8,FALSE))</f>
        <v>1</v>
      </c>
      <c r="I55" s="15">
        <f>AVERAGE((VLOOKUP($A55,'1.Enter_Data'!$A$3:$N$106,11,FALSE)),(VLOOKUP($A55,'1.Enter_Data'!$A$3:$N$106,12,FALSE)))</f>
        <v>55.05</v>
      </c>
      <c r="J55" s="13">
        <f>VLOOKUP($A55,'1.Enter_Data'!$A$3:$N$106,13,FALSE)</f>
        <v>0</v>
      </c>
    </row>
    <row r="56" spans="1:10">
      <c r="A56" s="7" t="s">
        <v>117</v>
      </c>
      <c r="B56" s="24">
        <v>235</v>
      </c>
      <c r="C56" s="17">
        <f>VLOOKUP($A56,'1.Enter_Data'!$A57:$N160,3,FALSE)</f>
        <v>0</v>
      </c>
      <c r="D56" s="10">
        <f>SQRT(SQRT(VLOOKUP($A56,'1.Enter_Data'!$A$3:$N$106,6,FALSE)))</f>
        <v>1.2673743884191842</v>
      </c>
      <c r="E56" s="11">
        <f>(VLOOKUP($A56,'1.Enter_Data'!$A$3:$N$106,6,FALSE))*(VLOOKUP($A56,'1.Enter_Data'!$A$3:$N$106,7,FALSE))</f>
        <v>5296.74</v>
      </c>
      <c r="F56" s="10">
        <f>SQRT(VLOOKUP($A56,'1.Enter_Data'!$A$3:$N$106,5,FALSE))</f>
        <v>0</v>
      </c>
      <c r="G56" s="15">
        <f>AVERAGE((VLOOKUP($A56,'1.Enter_Data'!$A$3:$N$106,9,FALSE)),(VLOOKUP($A56,'1.Enter_Data'!$A$3:$N$106,10,FALSE)))</f>
        <v>49.05</v>
      </c>
      <c r="H56" s="15">
        <f>SQRT(VLOOKUP($A56,'1.Enter_Data'!$A$3:$N$106,8,FALSE))</f>
        <v>0.57445626465380284</v>
      </c>
      <c r="I56" s="15">
        <f>AVERAGE((VLOOKUP($A56,'1.Enter_Data'!$A$3:$N$106,11,FALSE)),(VLOOKUP($A56,'1.Enter_Data'!$A$3:$N$106,12,FALSE)))</f>
        <v>57.6</v>
      </c>
      <c r="J56" s="13">
        <f>VLOOKUP($A56,'1.Enter_Data'!$A$3:$N$106,13,FALSE)</f>
        <v>0</v>
      </c>
    </row>
  </sheetData>
  <phoneticPr fontId="4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1.Enter_Data</vt:lpstr>
      <vt:lpstr>1.ULP2010_Enter_Daily_Data_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Brooks</cp:lastModifiedBy>
  <dcterms:created xsi:type="dcterms:W3CDTF">2009-07-02T14:40:53Z</dcterms:created>
  <dcterms:modified xsi:type="dcterms:W3CDTF">2011-03-09T03:35:59Z</dcterms:modified>
</cp:coreProperties>
</file>