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3"/>
  </bookViews>
  <sheets>
    <sheet name="2008" sheetId="1" r:id="rId1"/>
    <sheet name="2009" sheetId="2" r:id="rId2"/>
    <sheet name="2010" sheetId="3" r:id="rId3"/>
    <sheet name="Total" sheetId="4" r:id="rId4"/>
  </sheets>
  <calcPr calcId="144525"/>
</workbook>
</file>

<file path=xl/calcChain.xml><?xml version="1.0" encoding="utf-8"?>
<calcChain xmlns="http://schemas.openxmlformats.org/spreadsheetml/2006/main">
  <c r="G8" i="4" l="1"/>
  <c r="H8" i="4"/>
  <c r="I8" i="4"/>
  <c r="G9" i="4"/>
  <c r="H9" i="4"/>
  <c r="I9" i="4"/>
  <c r="I7" i="4"/>
  <c r="H7" i="4"/>
  <c r="G7" i="4"/>
  <c r="G3" i="4"/>
  <c r="H3" i="4"/>
  <c r="I3" i="4"/>
  <c r="G4" i="4"/>
  <c r="H4" i="4"/>
  <c r="I4" i="4"/>
  <c r="I2" i="4"/>
  <c r="H2" i="4"/>
  <c r="G2" i="4"/>
  <c r="C7" i="4"/>
  <c r="D7" i="4"/>
  <c r="E7" i="4"/>
  <c r="F7" i="4"/>
  <c r="C8" i="4"/>
  <c r="D8" i="4"/>
  <c r="E8" i="4"/>
  <c r="F8" i="4"/>
  <c r="C9" i="4"/>
  <c r="D9" i="4"/>
  <c r="E9" i="4"/>
  <c r="F9" i="4"/>
  <c r="B8" i="4"/>
  <c r="B9" i="4"/>
  <c r="B7" i="4"/>
  <c r="B3" i="4"/>
  <c r="C3" i="4"/>
  <c r="D3" i="4"/>
  <c r="E3" i="4"/>
  <c r="F3" i="4"/>
  <c r="B4" i="4"/>
  <c r="C4" i="4"/>
  <c r="D4" i="4"/>
  <c r="E4" i="4"/>
  <c r="F4" i="4"/>
  <c r="C2" i="4"/>
  <c r="D2" i="4"/>
  <c r="E2" i="4"/>
  <c r="F2" i="4"/>
  <c r="B2" i="4"/>
  <c r="G8" i="3"/>
  <c r="H8" i="3"/>
  <c r="I8" i="3"/>
  <c r="G9" i="3"/>
  <c r="H9" i="3"/>
  <c r="I9" i="3"/>
  <c r="B8" i="3"/>
  <c r="B9" i="3"/>
  <c r="I7" i="3"/>
  <c r="H7" i="3"/>
  <c r="G7" i="3"/>
  <c r="B7" i="3"/>
  <c r="I3" i="3" l="1"/>
  <c r="I4" i="3"/>
  <c r="I2" i="3"/>
  <c r="H3" i="3"/>
  <c r="H4" i="3"/>
  <c r="H2" i="3"/>
  <c r="G3" i="3"/>
  <c r="G4" i="3"/>
  <c r="G2" i="3"/>
  <c r="B3" i="3"/>
  <c r="B4" i="3"/>
  <c r="B2" i="3"/>
  <c r="I9" i="2"/>
  <c r="H9" i="2"/>
  <c r="G9" i="2"/>
  <c r="B9" i="2"/>
  <c r="I4" i="2"/>
  <c r="H4" i="2"/>
  <c r="G4" i="2"/>
  <c r="B4" i="2"/>
  <c r="I8" i="2"/>
  <c r="H8" i="2"/>
  <c r="G8" i="2"/>
  <c r="B8" i="2"/>
  <c r="I7" i="2"/>
  <c r="H7" i="2"/>
  <c r="G7" i="2"/>
  <c r="B7" i="2"/>
  <c r="I3" i="2"/>
  <c r="H3" i="2"/>
  <c r="G3" i="2"/>
  <c r="B3" i="2"/>
  <c r="I2" i="2"/>
  <c r="H2" i="2"/>
  <c r="G2" i="2"/>
  <c r="B2" i="2"/>
  <c r="I9" i="1"/>
  <c r="H9" i="1"/>
  <c r="G9" i="1"/>
  <c r="B9" i="1"/>
  <c r="I8" i="1"/>
  <c r="H8" i="1"/>
  <c r="G8" i="1"/>
  <c r="B8" i="1"/>
  <c r="I7" i="1"/>
  <c r="H7" i="1"/>
  <c r="G7" i="1"/>
  <c r="B7" i="1"/>
  <c r="I4" i="1"/>
  <c r="H4" i="1"/>
  <c r="G4" i="1"/>
  <c r="B4" i="1"/>
  <c r="I3" i="1"/>
  <c r="H3" i="1"/>
  <c r="G3" i="1"/>
  <c r="B3" i="1"/>
  <c r="I2" i="1"/>
  <c r="H2" i="1"/>
  <c r="G2" i="1"/>
  <c r="B2" i="1"/>
</calcChain>
</file>

<file path=xl/sharedStrings.xml><?xml version="1.0" encoding="utf-8"?>
<sst xmlns="http://schemas.openxmlformats.org/spreadsheetml/2006/main" count="96" uniqueCount="13">
  <si>
    <t>Huntington</t>
  </si>
  <si>
    <t>Persistence</t>
  </si>
  <si>
    <t>Nowcast</t>
  </si>
  <si>
    <t>PLS</t>
  </si>
  <si>
    <t>Edgewater</t>
  </si>
  <si>
    <t>Total predictions</t>
  </si>
  <si>
    <t>true pos</t>
  </si>
  <si>
    <t>true neg</t>
  </si>
  <si>
    <t>false pos</t>
  </si>
  <si>
    <t>false neg</t>
  </si>
  <si>
    <t>sensitivity</t>
  </si>
  <si>
    <t>specificity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</si>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</sst>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6" sqref="B6:I6"/>
    </sheetView>
  </sheetViews>
  <sheetFormatPr defaultRowHeight="15" x14ac:dyDescent="0.25"/>
  <cols>
    <col min="1" max="1" width="11.28515625" bestFit="1" customWidth="1"/>
    <col min="2" max="2" width="16" bestFit="1" customWidth="1"/>
    <col min="3" max="3" width="8.28515625" bestFit="1" customWidth="1"/>
    <col min="4" max="4" width="8.42578125" bestFit="1" customWidth="1"/>
    <col min="5" max="5" width="8.85546875" bestFit="1" customWidth="1"/>
    <col min="6" max="6" width="9" bestFit="1" customWidth="1"/>
    <col min="7" max="7" width="10.140625" bestFit="1" customWidth="1"/>
    <col min="8" max="8" width="10" bestFit="1" customWidth="1"/>
    <col min="9" max="9" width="7.140625" bestFit="1" customWidth="1"/>
  </cols>
  <sheetData>
    <row r="1" spans="1:10" x14ac:dyDescent="0.25">
      <c r="A1" s="5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2" t="s">
        <v>11</v>
      </c>
      <c r="I1" s="2" t="s">
        <v>12</v>
      </c>
    </row>
    <row r="2" spans="1:10" x14ac:dyDescent="0.25">
      <c r="A2" t="s">
        <v>1</v>
      </c>
      <c r="B2" s="3">
        <f t="shared" ref="B2:B4" si="0">SUM(C2:F2)</f>
        <v>115</v>
      </c>
      <c r="C2" s="3">
        <v>15</v>
      </c>
      <c r="D2" s="3">
        <v>50</v>
      </c>
      <c r="E2" s="3">
        <v>25</v>
      </c>
      <c r="F2" s="3">
        <v>25</v>
      </c>
      <c r="G2" s="4">
        <f t="shared" ref="G2:G4" si="1">C2/(C2+F2)</f>
        <v>0.375</v>
      </c>
      <c r="H2" s="4">
        <f t="shared" ref="H2:H4" si="2">D2/(D2+E2)</f>
        <v>0.66666666666666663</v>
      </c>
      <c r="I2" s="4">
        <f t="shared" ref="I2:I4" si="3">(C2+D2)/SUM(C2:F2)</f>
        <v>0.56521739130434778</v>
      </c>
    </row>
    <row r="3" spans="1:10" x14ac:dyDescent="0.25">
      <c r="A3" t="s">
        <v>2</v>
      </c>
      <c r="B3" s="3">
        <f t="shared" si="0"/>
        <v>118</v>
      </c>
      <c r="C3" s="3">
        <v>13</v>
      </c>
      <c r="D3" s="3">
        <v>59</v>
      </c>
      <c r="E3" s="3">
        <v>18</v>
      </c>
      <c r="F3" s="3">
        <v>28</v>
      </c>
      <c r="G3" s="4">
        <f t="shared" si="1"/>
        <v>0.31707317073170732</v>
      </c>
      <c r="H3" s="4">
        <f t="shared" si="2"/>
        <v>0.76623376623376627</v>
      </c>
      <c r="I3" s="4">
        <f t="shared" si="3"/>
        <v>0.61016949152542377</v>
      </c>
      <c r="J3" s="3"/>
    </row>
    <row r="4" spans="1:10" x14ac:dyDescent="0.25">
      <c r="A4" t="s">
        <v>3</v>
      </c>
      <c r="B4" s="6">
        <f t="shared" si="0"/>
        <v>117</v>
      </c>
      <c r="C4" s="6">
        <v>22</v>
      </c>
      <c r="D4" s="6">
        <v>60</v>
      </c>
      <c r="E4" s="6">
        <v>16</v>
      </c>
      <c r="F4" s="6">
        <v>19</v>
      </c>
      <c r="G4" s="4">
        <f t="shared" si="1"/>
        <v>0.53658536585365857</v>
      </c>
      <c r="H4" s="4">
        <f t="shared" si="2"/>
        <v>0.78947368421052633</v>
      </c>
      <c r="I4" s="4">
        <f t="shared" si="3"/>
        <v>0.70085470085470081</v>
      </c>
      <c r="J4" s="3"/>
    </row>
    <row r="6" spans="1:10" x14ac:dyDescent="0.25">
      <c r="A6" s="5" t="s">
        <v>0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2" t="s">
        <v>10</v>
      </c>
      <c r="H6" s="2" t="s">
        <v>11</v>
      </c>
      <c r="I6" s="2" t="s">
        <v>12</v>
      </c>
    </row>
    <row r="7" spans="1:10" x14ac:dyDescent="0.25">
      <c r="A7" t="s">
        <v>1</v>
      </c>
      <c r="B7" s="3">
        <f t="shared" ref="B7:B9" si="4">SUM(C7:F7)</f>
        <v>105</v>
      </c>
      <c r="C7" s="3">
        <v>1</v>
      </c>
      <c r="D7" s="3">
        <v>78</v>
      </c>
      <c r="E7" s="3">
        <v>13</v>
      </c>
      <c r="F7" s="3">
        <v>13</v>
      </c>
      <c r="G7" s="4">
        <f t="shared" ref="G7:G9" si="5">C7/(C7+F7)</f>
        <v>7.1428571428571425E-2</v>
      </c>
      <c r="H7" s="4">
        <f t="shared" ref="H7:H9" si="6">D7/(D7+E7)</f>
        <v>0.8571428571428571</v>
      </c>
      <c r="I7" s="4">
        <f t="shared" ref="I7:I9" si="7">(C7+D7)/SUM(C7:F7)</f>
        <v>0.75238095238095237</v>
      </c>
      <c r="J7" s="3"/>
    </row>
    <row r="8" spans="1:10" x14ac:dyDescent="0.25">
      <c r="A8" t="s">
        <v>2</v>
      </c>
      <c r="B8" s="3">
        <f t="shared" si="4"/>
        <v>106</v>
      </c>
      <c r="C8" s="3">
        <v>8</v>
      </c>
      <c r="D8" s="3">
        <v>82</v>
      </c>
      <c r="E8" s="3">
        <v>10</v>
      </c>
      <c r="F8" s="3">
        <v>6</v>
      </c>
      <c r="G8" s="4">
        <f t="shared" si="5"/>
        <v>0.5714285714285714</v>
      </c>
      <c r="H8" s="4">
        <f t="shared" si="6"/>
        <v>0.89130434782608692</v>
      </c>
      <c r="I8" s="4">
        <f t="shared" si="7"/>
        <v>0.84905660377358494</v>
      </c>
      <c r="J8" s="3"/>
    </row>
    <row r="9" spans="1:10" x14ac:dyDescent="0.25">
      <c r="A9" t="s">
        <v>3</v>
      </c>
      <c r="B9" s="6">
        <f t="shared" si="4"/>
        <v>104</v>
      </c>
      <c r="C9" s="6">
        <v>7</v>
      </c>
      <c r="D9" s="6">
        <v>81</v>
      </c>
      <c r="E9" s="6">
        <v>9</v>
      </c>
      <c r="F9" s="6">
        <v>7</v>
      </c>
      <c r="G9" s="4">
        <f t="shared" si="5"/>
        <v>0.5</v>
      </c>
      <c r="H9" s="4">
        <f t="shared" si="6"/>
        <v>0.9</v>
      </c>
      <c r="I9" s="4">
        <f t="shared" si="7"/>
        <v>0.84615384615384615</v>
      </c>
      <c r="J9" s="3"/>
    </row>
    <row r="10" spans="1:10" x14ac:dyDescent="0.25">
      <c r="B10" s="3"/>
      <c r="C10" s="3"/>
      <c r="D10" s="3"/>
      <c r="E10" s="3"/>
      <c r="F10" s="3"/>
      <c r="G10" s="3"/>
      <c r="H10" s="3"/>
      <c r="I10" s="3"/>
      <c r="J10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" sqref="B1:I1"/>
    </sheetView>
  </sheetViews>
  <sheetFormatPr defaultRowHeight="15" x14ac:dyDescent="0.25"/>
  <cols>
    <col min="1" max="1" width="11.28515625" bestFit="1" customWidth="1"/>
    <col min="2" max="2" width="16" bestFit="1" customWidth="1"/>
    <col min="3" max="3" width="8.28515625" bestFit="1" customWidth="1"/>
    <col min="4" max="4" width="8.42578125" bestFit="1" customWidth="1"/>
    <col min="5" max="5" width="8.85546875" bestFit="1" customWidth="1"/>
    <col min="6" max="6" width="9" bestFit="1" customWidth="1"/>
    <col min="7" max="7" width="10.140625" bestFit="1" customWidth="1"/>
    <col min="8" max="8" width="10" bestFit="1" customWidth="1"/>
    <col min="9" max="9" width="7.140625" bestFit="1" customWidth="1"/>
  </cols>
  <sheetData>
    <row r="1" spans="1:11" x14ac:dyDescent="0.25">
      <c r="A1" s="5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2" t="s">
        <v>11</v>
      </c>
      <c r="I1" s="2" t="s">
        <v>12</v>
      </c>
    </row>
    <row r="2" spans="1:11" x14ac:dyDescent="0.25">
      <c r="A2" t="s">
        <v>1</v>
      </c>
      <c r="B2" s="3">
        <f t="shared" ref="B2:B4" si="0">SUM(C2:F2)</f>
        <v>116</v>
      </c>
      <c r="C2" s="3">
        <v>9</v>
      </c>
      <c r="D2" s="3">
        <v>65</v>
      </c>
      <c r="E2" s="3">
        <v>21</v>
      </c>
      <c r="F2" s="3">
        <v>21</v>
      </c>
      <c r="G2" s="4">
        <f>C2/(C2+F2)</f>
        <v>0.3</v>
      </c>
      <c r="H2" s="4">
        <f>D2/(D2+E2)</f>
        <v>0.7558139534883721</v>
      </c>
      <c r="I2" s="4">
        <f>(C2+D2)/SUM(C2:F2)</f>
        <v>0.63793103448275867</v>
      </c>
    </row>
    <row r="3" spans="1:11" x14ac:dyDescent="0.25">
      <c r="A3" t="s">
        <v>2</v>
      </c>
      <c r="B3" s="3">
        <f t="shared" si="0"/>
        <v>117</v>
      </c>
      <c r="C3" s="3">
        <v>20</v>
      </c>
      <c r="D3" s="3">
        <v>71</v>
      </c>
      <c r="E3" s="3">
        <v>16</v>
      </c>
      <c r="F3" s="3">
        <v>10</v>
      </c>
      <c r="G3" s="4">
        <f>C3/(C3+F3)</f>
        <v>0.66666666666666663</v>
      </c>
      <c r="H3" s="4">
        <f>D3/(D3+E3)</f>
        <v>0.81609195402298851</v>
      </c>
      <c r="I3" s="4">
        <f>(C3+D3)/SUM(C3:F3)</f>
        <v>0.77777777777777779</v>
      </c>
      <c r="J3" s="3"/>
      <c r="K3" s="3"/>
    </row>
    <row r="4" spans="1:11" x14ac:dyDescent="0.25">
      <c r="A4" t="s">
        <v>3</v>
      </c>
      <c r="B4" s="6">
        <f t="shared" si="0"/>
        <v>116</v>
      </c>
      <c r="C4" s="7">
        <v>19</v>
      </c>
      <c r="D4" s="7">
        <v>72</v>
      </c>
      <c r="E4" s="7">
        <v>14</v>
      </c>
      <c r="F4" s="7">
        <v>11</v>
      </c>
      <c r="G4" s="4">
        <f t="shared" ref="G4" si="1">C4/(C4+F4)</f>
        <v>0.6333333333333333</v>
      </c>
      <c r="H4" s="4">
        <f t="shared" ref="H4" si="2">D4/(D4+E4)</f>
        <v>0.83720930232558144</v>
      </c>
      <c r="I4" s="4">
        <f t="shared" ref="I4" si="3">(C4+D4)/SUM(C4:F4)</f>
        <v>0.78448275862068961</v>
      </c>
      <c r="J4" s="3"/>
      <c r="K4" s="3"/>
    </row>
    <row r="5" spans="1:11" x14ac:dyDescent="0.25"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5" t="s">
        <v>0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2" t="s">
        <v>10</v>
      </c>
      <c r="H6" s="2" t="s">
        <v>11</v>
      </c>
      <c r="I6" s="2" t="s">
        <v>12</v>
      </c>
      <c r="J6" s="3"/>
      <c r="K6" s="3"/>
    </row>
    <row r="7" spans="1:11" x14ac:dyDescent="0.25">
      <c r="A7" t="s">
        <v>1</v>
      </c>
      <c r="B7" s="3">
        <f t="shared" ref="B7:B9" si="4">SUM(C7:F7)</f>
        <v>98</v>
      </c>
      <c r="C7" s="3">
        <v>4</v>
      </c>
      <c r="D7" s="3">
        <v>82</v>
      </c>
      <c r="E7" s="3">
        <v>6</v>
      </c>
      <c r="F7" s="3">
        <v>6</v>
      </c>
      <c r="G7" s="4">
        <f t="shared" ref="G7:G9" si="5">C7/(C7+F7)</f>
        <v>0.4</v>
      </c>
      <c r="H7" s="4">
        <f t="shared" ref="H7:H9" si="6">D7/(D7+E7)</f>
        <v>0.93181818181818177</v>
      </c>
      <c r="I7" s="4">
        <f t="shared" ref="I7:I9" si="7">(C7+D7)/SUM(C7:F7)</f>
        <v>0.87755102040816324</v>
      </c>
      <c r="J7" s="3"/>
      <c r="K7" s="3"/>
    </row>
    <row r="8" spans="1:11" x14ac:dyDescent="0.25">
      <c r="A8" t="s">
        <v>2</v>
      </c>
      <c r="B8" s="3">
        <f t="shared" si="4"/>
        <v>104</v>
      </c>
      <c r="C8" s="3">
        <v>7</v>
      </c>
      <c r="D8" s="3">
        <v>83</v>
      </c>
      <c r="E8" s="3">
        <v>11</v>
      </c>
      <c r="F8" s="3">
        <v>3</v>
      </c>
      <c r="G8" s="4">
        <f t="shared" si="5"/>
        <v>0.7</v>
      </c>
      <c r="H8" s="4">
        <f t="shared" si="6"/>
        <v>0.88297872340425532</v>
      </c>
      <c r="I8" s="4">
        <f t="shared" si="7"/>
        <v>0.86538461538461542</v>
      </c>
      <c r="J8" s="3"/>
      <c r="K8" s="3"/>
    </row>
    <row r="9" spans="1:11" x14ac:dyDescent="0.25">
      <c r="A9" t="s">
        <v>3</v>
      </c>
      <c r="B9" s="6">
        <f t="shared" si="4"/>
        <v>103</v>
      </c>
      <c r="C9" s="6">
        <v>6</v>
      </c>
      <c r="D9" s="6">
        <v>86</v>
      </c>
      <c r="E9" s="6">
        <v>7</v>
      </c>
      <c r="F9" s="6">
        <v>4</v>
      </c>
      <c r="G9" s="4">
        <f t="shared" si="5"/>
        <v>0.6</v>
      </c>
      <c r="H9" s="4">
        <f t="shared" si="6"/>
        <v>0.92473118279569888</v>
      </c>
      <c r="I9" s="4">
        <f t="shared" si="7"/>
        <v>0.89320388349514568</v>
      </c>
      <c r="J9" s="3"/>
      <c r="K9" s="3"/>
    </row>
    <row r="10" spans="1:1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2" sqref="H2:I2"/>
    </sheetView>
  </sheetViews>
  <sheetFormatPr defaultRowHeight="15" x14ac:dyDescent="0.25"/>
  <cols>
    <col min="1" max="1" width="11.28515625" bestFit="1" customWidth="1"/>
    <col min="2" max="2" width="16" bestFit="1" customWidth="1"/>
    <col min="3" max="3" width="8.28515625" bestFit="1" customWidth="1"/>
    <col min="4" max="4" width="8.42578125" bestFit="1" customWidth="1"/>
    <col min="5" max="5" width="8.85546875" bestFit="1" customWidth="1"/>
    <col min="6" max="6" width="9" bestFit="1" customWidth="1"/>
    <col min="7" max="7" width="10.140625" bestFit="1" customWidth="1"/>
    <col min="8" max="8" width="10" bestFit="1" customWidth="1"/>
    <col min="9" max="9" width="7.140625" bestFit="1" customWidth="1"/>
  </cols>
  <sheetData>
    <row r="1" spans="1:9" x14ac:dyDescent="0.25">
      <c r="A1" s="5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2" t="s">
        <v>11</v>
      </c>
      <c r="I1" s="2" t="s">
        <v>12</v>
      </c>
    </row>
    <row r="2" spans="1:9" x14ac:dyDescent="0.25">
      <c r="A2" t="s">
        <v>1</v>
      </c>
      <c r="B2">
        <f>SUM(C2:F2)</f>
        <v>116</v>
      </c>
      <c r="C2">
        <v>4</v>
      </c>
      <c r="D2">
        <v>88</v>
      </c>
      <c r="E2">
        <v>12</v>
      </c>
      <c r="F2">
        <v>12</v>
      </c>
      <c r="G2" s="8">
        <f>(C2)/(F2+C2)</f>
        <v>0.25</v>
      </c>
      <c r="H2" s="8">
        <f>D2/(D2+E2)</f>
        <v>0.88</v>
      </c>
      <c r="I2" s="8">
        <f>(C2+D2)/B2</f>
        <v>0.7931034482758621</v>
      </c>
    </row>
    <row r="3" spans="1:9" x14ac:dyDescent="0.25">
      <c r="A3" t="s">
        <v>2</v>
      </c>
      <c r="B3">
        <f t="shared" ref="B3:B4" si="0">SUM(C3:F3)</f>
        <v>121</v>
      </c>
      <c r="C3">
        <v>13</v>
      </c>
      <c r="D3">
        <v>84</v>
      </c>
      <c r="E3">
        <v>21</v>
      </c>
      <c r="F3">
        <v>3</v>
      </c>
      <c r="G3" s="8">
        <f t="shared" ref="G3:G4" si="1">(C3)/(F3+C3)</f>
        <v>0.8125</v>
      </c>
      <c r="H3" s="8">
        <f t="shared" ref="H3:H4" si="2">D3/(D3+E3)</f>
        <v>0.8</v>
      </c>
      <c r="I3" s="8">
        <f t="shared" ref="I3:I4" si="3">(C3+D3)/B3</f>
        <v>0.80165289256198347</v>
      </c>
    </row>
    <row r="4" spans="1:9" x14ac:dyDescent="0.25">
      <c r="A4" t="s">
        <v>3</v>
      </c>
      <c r="B4">
        <f t="shared" si="0"/>
        <v>124</v>
      </c>
      <c r="C4">
        <v>14</v>
      </c>
      <c r="D4">
        <v>89</v>
      </c>
      <c r="E4">
        <v>19</v>
      </c>
      <c r="F4">
        <v>2</v>
      </c>
      <c r="G4" s="8">
        <f t="shared" si="1"/>
        <v>0.875</v>
      </c>
      <c r="H4" s="8">
        <f t="shared" si="2"/>
        <v>0.82407407407407407</v>
      </c>
      <c r="I4" s="8">
        <f t="shared" si="3"/>
        <v>0.83064516129032262</v>
      </c>
    </row>
    <row r="6" spans="1:9" x14ac:dyDescent="0.25">
      <c r="A6" s="5" t="s">
        <v>0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2" t="s">
        <v>10</v>
      </c>
      <c r="H6" s="2" t="s">
        <v>11</v>
      </c>
      <c r="I6" s="2" t="s">
        <v>12</v>
      </c>
    </row>
    <row r="7" spans="1:9" x14ac:dyDescent="0.25">
      <c r="A7" t="s">
        <v>1</v>
      </c>
      <c r="B7">
        <f>SUM(C7:F7)</f>
        <v>65</v>
      </c>
      <c r="C7">
        <v>1</v>
      </c>
      <c r="D7">
        <v>46</v>
      </c>
      <c r="E7">
        <v>8</v>
      </c>
      <c r="F7">
        <v>10</v>
      </c>
      <c r="G7" s="8">
        <f>(C7)/(F7+C7)</f>
        <v>9.0909090909090912E-2</v>
      </c>
      <c r="H7" s="8">
        <f>D7/(D7+E7)</f>
        <v>0.85185185185185186</v>
      </c>
      <c r="I7" s="8">
        <f>(C7+D7)/B7</f>
        <v>0.72307692307692306</v>
      </c>
    </row>
    <row r="8" spans="1:9" x14ac:dyDescent="0.25">
      <c r="A8" t="s">
        <v>2</v>
      </c>
      <c r="B8">
        <f t="shared" ref="B8:B9" si="4">SUM(C8:F8)</f>
        <v>78</v>
      </c>
      <c r="C8">
        <v>4</v>
      </c>
      <c r="D8">
        <v>63</v>
      </c>
      <c r="E8">
        <v>4</v>
      </c>
      <c r="F8">
        <v>7</v>
      </c>
      <c r="G8" s="8">
        <f t="shared" ref="G8:G9" si="5">(C8)/(F8+C8)</f>
        <v>0.36363636363636365</v>
      </c>
      <c r="H8" s="8">
        <f t="shared" ref="H8:H9" si="6">D8/(D8+E8)</f>
        <v>0.94029850746268662</v>
      </c>
      <c r="I8" s="8">
        <f t="shared" ref="I8:I9" si="7">(C8+D8)/B8</f>
        <v>0.85897435897435892</v>
      </c>
    </row>
    <row r="9" spans="1:9" x14ac:dyDescent="0.25">
      <c r="A9" t="s">
        <v>3</v>
      </c>
      <c r="B9">
        <f t="shared" si="4"/>
        <v>78</v>
      </c>
      <c r="C9">
        <v>4</v>
      </c>
      <c r="D9">
        <v>64</v>
      </c>
      <c r="E9">
        <v>3</v>
      </c>
      <c r="F9">
        <v>7</v>
      </c>
      <c r="G9" s="8">
        <f t="shared" si="5"/>
        <v>0.36363636363636365</v>
      </c>
      <c r="H9" s="8">
        <f t="shared" si="6"/>
        <v>0.95522388059701491</v>
      </c>
      <c r="I9" s="8">
        <f t="shared" si="7"/>
        <v>0.87179487179487181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8" sqref="C18"/>
    </sheetView>
  </sheetViews>
  <sheetFormatPr defaultRowHeight="15" x14ac:dyDescent="0.25"/>
  <cols>
    <col min="1" max="1" width="11.28515625" bestFit="1" customWidth="1"/>
    <col min="2" max="2" width="16" bestFit="1" customWidth="1"/>
    <col min="3" max="3" width="8.28515625" bestFit="1" customWidth="1"/>
    <col min="4" max="4" width="8.42578125" bestFit="1" customWidth="1"/>
    <col min="5" max="5" width="8.85546875" bestFit="1" customWidth="1"/>
    <col min="6" max="6" width="9" bestFit="1" customWidth="1"/>
    <col min="7" max="7" width="10.140625" bestFit="1" customWidth="1"/>
    <col min="8" max="8" width="10" bestFit="1" customWidth="1"/>
    <col min="9" max="9" width="7.140625" bestFit="1" customWidth="1"/>
  </cols>
  <sheetData>
    <row r="1" spans="1:9" x14ac:dyDescent="0.25">
      <c r="A1" s="5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2" t="s">
        <v>11</v>
      </c>
      <c r="I1" s="2" t="s">
        <v>12</v>
      </c>
    </row>
    <row r="2" spans="1:9" x14ac:dyDescent="0.25">
      <c r="A2" t="s">
        <v>1</v>
      </c>
      <c r="B2">
        <f>SUM('2010'!B2+'2009'!B2+'2008'!B2)</f>
        <v>347</v>
      </c>
      <c r="C2">
        <f>SUM('2010'!C2+'2009'!C2+'2008'!C2)</f>
        <v>28</v>
      </c>
      <c r="D2">
        <f>SUM('2010'!D2+'2009'!D2+'2008'!D2)</f>
        <v>203</v>
      </c>
      <c r="E2">
        <f>SUM('2010'!E2+'2009'!E2+'2008'!E2)</f>
        <v>58</v>
      </c>
      <c r="F2">
        <f>SUM('2010'!F2+'2009'!F2+'2008'!F2)</f>
        <v>58</v>
      </c>
      <c r="G2" s="8">
        <f>(C2)/(F2+C2)</f>
        <v>0.32558139534883723</v>
      </c>
      <c r="H2" s="8">
        <f>D2/(D2+E2)</f>
        <v>0.77777777777777779</v>
      </c>
      <c r="I2" s="8">
        <f>(C2+D2)/B2</f>
        <v>0.66570605187319887</v>
      </c>
    </row>
    <row r="3" spans="1:9" x14ac:dyDescent="0.25">
      <c r="A3" t="s">
        <v>2</v>
      </c>
      <c r="B3">
        <f>SUM('2010'!B3+'2009'!B3+'2008'!B3)</f>
        <v>356</v>
      </c>
      <c r="C3">
        <f>SUM('2010'!C3+'2009'!C3+'2008'!C3)</f>
        <v>46</v>
      </c>
      <c r="D3">
        <f>SUM('2010'!D3+'2009'!D3+'2008'!D3)</f>
        <v>214</v>
      </c>
      <c r="E3">
        <f>SUM('2010'!E3+'2009'!E3+'2008'!E3)</f>
        <v>55</v>
      </c>
      <c r="F3">
        <f>SUM('2010'!F3+'2009'!F3+'2008'!F3)</f>
        <v>41</v>
      </c>
      <c r="G3" s="8">
        <f t="shared" ref="G3:G4" si="0">(C3)/(F3+C3)</f>
        <v>0.52873563218390807</v>
      </c>
      <c r="H3" s="8">
        <f t="shared" ref="H3:H4" si="1">D3/(D3+E3)</f>
        <v>0.79553903345724908</v>
      </c>
      <c r="I3" s="8">
        <f t="shared" ref="I3:I4" si="2">(C3+D3)/B3</f>
        <v>0.7303370786516854</v>
      </c>
    </row>
    <row r="4" spans="1:9" x14ac:dyDescent="0.25">
      <c r="A4" t="s">
        <v>3</v>
      </c>
      <c r="B4">
        <f>SUM('2010'!B4+'2009'!B4+'2008'!B4)</f>
        <v>357</v>
      </c>
      <c r="C4">
        <f>SUM('2010'!C4+'2009'!C4+'2008'!C4)</f>
        <v>55</v>
      </c>
      <c r="D4">
        <f>SUM('2010'!D4+'2009'!D4+'2008'!D4)</f>
        <v>221</v>
      </c>
      <c r="E4">
        <f>SUM('2010'!E4+'2009'!E4+'2008'!E4)</f>
        <v>49</v>
      </c>
      <c r="F4">
        <f>SUM('2010'!F4+'2009'!F4+'2008'!F4)</f>
        <v>32</v>
      </c>
      <c r="G4" s="8">
        <f t="shared" si="0"/>
        <v>0.63218390804597702</v>
      </c>
      <c r="H4" s="8">
        <f t="shared" si="1"/>
        <v>0.81851851851851853</v>
      </c>
      <c r="I4" s="8">
        <f t="shared" si="2"/>
        <v>0.77310924369747902</v>
      </c>
    </row>
    <row r="6" spans="1:9" x14ac:dyDescent="0.25">
      <c r="A6" s="5" t="s">
        <v>0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2" t="s">
        <v>10</v>
      </c>
      <c r="H6" s="2" t="s">
        <v>11</v>
      </c>
      <c r="I6" s="2" t="s">
        <v>12</v>
      </c>
    </row>
    <row r="7" spans="1:9" x14ac:dyDescent="0.25">
      <c r="A7" t="s">
        <v>1</v>
      </c>
      <c r="B7">
        <f>SUM('2010'!B7+'2009'!B7+'2008'!B7)</f>
        <v>268</v>
      </c>
      <c r="C7">
        <f>SUM('2010'!C7+'2009'!C7+'2008'!C7)</f>
        <v>6</v>
      </c>
      <c r="D7">
        <f>SUM('2010'!D7+'2009'!D7+'2008'!D7)</f>
        <v>206</v>
      </c>
      <c r="E7">
        <f>SUM('2010'!E7+'2009'!E7+'2008'!E7)</f>
        <v>27</v>
      </c>
      <c r="F7">
        <f>SUM('2010'!F7+'2009'!F7+'2008'!F7)</f>
        <v>29</v>
      </c>
      <c r="G7" s="8">
        <f>(C7)/(F7+C7)</f>
        <v>0.17142857142857143</v>
      </c>
      <c r="H7" s="8">
        <f>D7/(D7+E7)</f>
        <v>0.88412017167381973</v>
      </c>
      <c r="I7" s="8">
        <f>(C7+D7)/B7</f>
        <v>0.79104477611940294</v>
      </c>
    </row>
    <row r="8" spans="1:9" x14ac:dyDescent="0.25">
      <c r="A8" t="s">
        <v>2</v>
      </c>
      <c r="B8">
        <f>SUM('2010'!B8+'2009'!B8+'2008'!B8)</f>
        <v>288</v>
      </c>
      <c r="C8">
        <f>SUM('2010'!C8+'2009'!C8+'2008'!C8)</f>
        <v>19</v>
      </c>
      <c r="D8">
        <f>SUM('2010'!D8+'2009'!D8+'2008'!D8)</f>
        <v>228</v>
      </c>
      <c r="E8">
        <f>SUM('2010'!E8+'2009'!E8+'2008'!E8)</f>
        <v>25</v>
      </c>
      <c r="F8">
        <f>SUM('2010'!F8+'2009'!F8+'2008'!F8)</f>
        <v>16</v>
      </c>
      <c r="G8" s="8">
        <f t="shared" ref="G8:G9" si="3">(C8)/(F8+C8)</f>
        <v>0.54285714285714282</v>
      </c>
      <c r="H8" s="8">
        <f t="shared" ref="H8:H9" si="4">D8/(D8+E8)</f>
        <v>0.90118577075098816</v>
      </c>
      <c r="I8" s="8">
        <f t="shared" ref="I8:I9" si="5">(C8+D8)/B8</f>
        <v>0.85763888888888884</v>
      </c>
    </row>
    <row r="9" spans="1:9" x14ac:dyDescent="0.25">
      <c r="A9" t="s">
        <v>3</v>
      </c>
      <c r="B9">
        <f>SUM('2010'!B9+'2009'!B9+'2008'!B9)</f>
        <v>285</v>
      </c>
      <c r="C9">
        <f>SUM('2010'!C9+'2009'!C9+'2008'!C9)</f>
        <v>17</v>
      </c>
      <c r="D9">
        <f>SUM('2010'!D9+'2009'!D9+'2008'!D9)</f>
        <v>231</v>
      </c>
      <c r="E9">
        <f>SUM('2010'!E9+'2009'!E9+'2008'!E9)</f>
        <v>19</v>
      </c>
      <c r="F9">
        <f>SUM('2010'!F9+'2009'!F9+'2008'!F9)</f>
        <v>18</v>
      </c>
      <c r="G9" s="8">
        <f t="shared" si="3"/>
        <v>0.48571428571428571</v>
      </c>
      <c r="H9" s="8">
        <f t="shared" si="4"/>
        <v>0.92400000000000004</v>
      </c>
      <c r="I9" s="8">
        <f t="shared" si="5"/>
        <v>0.87017543859649127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2008</vt:lpstr>
      <vt:lpstr>2009</vt:lpstr>
      <vt:lpstr>2010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R Brooks</dc:creator>
  <cp:lastModifiedBy>Wesley R Brooks</cp:lastModifiedBy>
  <dcterms:created xsi:type="dcterms:W3CDTF">2010-11-29T23:11:24Z</dcterms:created>
  <dcterms:modified xsi:type="dcterms:W3CDTF">2010-11-29T23:34:51Z</dcterms:modified>
</cp:coreProperties>
</file>