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75" yWindow="2910" windowWidth="18060" windowHeight="8010"/>
  </bookViews>
  <sheets>
    <sheet name="1st Quarter" sheetId="2" r:id="rId1"/>
    <sheet name="2nd Quarter" sheetId="5" r:id="rId2"/>
    <sheet name="3rd Quarter" sheetId="6" r:id="rId3"/>
    <sheet name="4th Quarter" sheetId="7" r:id="rId4"/>
  </sheets>
  <calcPr calcId="144525"/>
</workbook>
</file>

<file path=xl/calcChain.xml><?xml version="1.0" encoding="utf-8"?>
<calcChain xmlns="http://schemas.openxmlformats.org/spreadsheetml/2006/main">
  <c r="D27" i="7" l="1"/>
  <c r="C27" i="7"/>
  <c r="B27" i="7"/>
  <c r="D27" i="6"/>
  <c r="C27" i="6"/>
  <c r="B27" i="6"/>
  <c r="D27" i="5"/>
  <c r="C27" i="5"/>
  <c r="B27" i="5"/>
  <c r="B27" i="2"/>
  <c r="C27" i="2"/>
  <c r="D27" i="2"/>
</calcChain>
</file>

<file path=xl/sharedStrings.xml><?xml version="1.0" encoding="utf-8"?>
<sst xmlns="http://schemas.openxmlformats.org/spreadsheetml/2006/main" count="216" uniqueCount="35">
  <si>
    <t>Pharmaceutical</t>
  </si>
  <si>
    <t>Gastrointestinal</t>
  </si>
  <si>
    <t>Category</t>
  </si>
  <si>
    <t>Vomitex</t>
  </si>
  <si>
    <t xml:space="preserve">Research </t>
  </si>
  <si>
    <t xml:space="preserve">Sold </t>
  </si>
  <si>
    <t>Tractilux</t>
  </si>
  <si>
    <t>Flowgex</t>
  </si>
  <si>
    <t>Uplunctis</t>
  </si>
  <si>
    <t>Other</t>
  </si>
  <si>
    <t>Cardiovascular</t>
  </si>
  <si>
    <t>Cartionex</t>
  </si>
  <si>
    <t>Vasclo</t>
  </si>
  <si>
    <t>Hermapro</t>
  </si>
  <si>
    <t>Respiratory</t>
  </si>
  <si>
    <t>Pumulco</t>
  </si>
  <si>
    <t>Breathlex</t>
  </si>
  <si>
    <t>Xycore</t>
  </si>
  <si>
    <t>Oncology</t>
  </si>
  <si>
    <t>Crabsuro</t>
  </si>
  <si>
    <t>Oncelux</t>
  </si>
  <si>
    <t>Specialist/Hospital</t>
  </si>
  <si>
    <t>Pseudophin</t>
  </si>
  <si>
    <t>Resurecto</t>
  </si>
  <si>
    <t>Viviex</t>
  </si>
  <si>
    <t>Patienten</t>
  </si>
  <si>
    <t>Siccex</t>
  </si>
  <si>
    <t>Nonophine</t>
  </si>
  <si>
    <t>Illexidrine</t>
  </si>
  <si>
    <t>Gesundril</t>
  </si>
  <si>
    <t>Total</t>
  </si>
  <si>
    <t>Verigon Pharmaceuticals Quarterly Earnings - Quarter 1</t>
  </si>
  <si>
    <t>Verigon Pharmaceuticals Quarterly Earnings - Quarter 2</t>
  </si>
  <si>
    <t>Verigon Pharmaceuticals Quarterly Earnings - Quarter 3</t>
  </si>
  <si>
    <t>Verigon Pharmaceuticals Quarterly Earnings - 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</si>
</sst>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/>
      <top style="double">
        <color theme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44" fontId="0" fillId="0" borderId="0" xfId="0" applyNumberFormat="1"/>
    <xf numFmtId="0" fontId="1" fillId="2" borderId="0" xfId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44" fontId="0" fillId="0" borderId="6" xfId="0" applyNumberFormat="1" applyBorder="1"/>
    <xf numFmtId="44" fontId="0" fillId="0" borderId="7" xfId="0" applyNumberFormat="1" applyBorder="1"/>
    <xf numFmtId="0" fontId="0" fillId="0" borderId="8" xfId="0" applyBorder="1"/>
    <xf numFmtId="0" fontId="0" fillId="0" borderId="9" xfId="0" applyBorder="1"/>
    <xf numFmtId="44" fontId="0" fillId="0" borderId="9" xfId="0" applyNumberFormat="1" applyBorder="1"/>
    <xf numFmtId="44" fontId="0" fillId="0" borderId="10" xfId="0" applyNumberFormat="1" applyBorder="1"/>
    <xf numFmtId="0" fontId="0" fillId="0" borderId="11" xfId="0" applyBorder="1"/>
    <xf numFmtId="0" fontId="0" fillId="0" borderId="12" xfId="0" applyBorder="1"/>
    <xf numFmtId="44" fontId="0" fillId="0" borderId="12" xfId="0" applyNumberFormat="1" applyBorder="1"/>
    <xf numFmtId="44" fontId="0" fillId="0" borderId="13" xfId="0" applyNumberFormat="1" applyBorder="1"/>
    <xf numFmtId="0" fontId="1" fillId="2" borderId="14" xfId="1" applyBorder="1"/>
    <xf numFmtId="0" fontId="1" fillId="2" borderId="15" xfId="1" applyBorder="1"/>
    <xf numFmtId="0" fontId="1" fillId="2" borderId="16" xfId="1" applyBorder="1"/>
    <xf numFmtId="0" fontId="0" fillId="0" borderId="17" xfId="0" applyBorder="1"/>
    <xf numFmtId="0" fontId="0" fillId="0" borderId="4" xfId="0" applyBorder="1"/>
    <xf numFmtId="44" fontId="0" fillId="0" borderId="4" xfId="0" applyNumberFormat="1" applyBorder="1"/>
    <xf numFmtId="44" fontId="0" fillId="0" borderId="18" xfId="0" applyNumberFormat="1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44" fontId="0" fillId="0" borderId="23" xfId="0" applyNumberFormat="1" applyBorder="1"/>
    <xf numFmtId="44" fontId="0" fillId="0" borderId="24" xfId="0" applyNumberFormat="1" applyBorder="1"/>
    <xf numFmtId="0" fontId="1" fillId="4" borderId="25" xfId="0" applyFont="1" applyFill="1" applyBorder="1"/>
    <xf numFmtId="0" fontId="1" fillId="4" borderId="26" xfId="0" applyFont="1" applyFill="1" applyBorder="1"/>
    <xf numFmtId="44" fontId="1" fillId="4" borderId="26" xfId="0" applyNumberFormat="1" applyFont="1" applyFill="1" applyBorder="1"/>
    <xf numFmtId="44" fontId="1" fillId="4" borderId="27" xfId="0" applyNumberFormat="1" applyFont="1" applyFill="1" applyBorder="1"/>
    <xf numFmtId="0" fontId="1" fillId="4" borderId="28" xfId="0" applyFont="1" applyFill="1" applyBorder="1"/>
    <xf numFmtId="0" fontId="1" fillId="4" borderId="29" xfId="0" applyFont="1" applyFill="1" applyBorder="1"/>
    <xf numFmtId="44" fontId="1" fillId="4" borderId="29" xfId="0" applyNumberFormat="1" applyFont="1" applyFill="1" applyBorder="1"/>
    <xf numFmtId="44" fontId="1" fillId="4" borderId="30" xfId="0" applyNumberFormat="1" applyFont="1" applyFill="1" applyBorder="1"/>
    <xf numFmtId="44" fontId="0" fillId="0" borderId="20" xfId="0" applyNumberFormat="1" applyBorder="1"/>
    <xf numFmtId="44" fontId="0" fillId="0" borderId="21" xfId="0" applyNumberFormat="1" applyBorder="1"/>
    <xf numFmtId="0" fontId="1" fillId="4" borderId="31" xfId="0" applyFont="1" applyFill="1" applyBorder="1"/>
    <xf numFmtId="0" fontId="1" fillId="4" borderId="32" xfId="0" applyFont="1" applyFill="1" applyBorder="1"/>
    <xf numFmtId="44" fontId="1" fillId="4" borderId="32" xfId="0" applyNumberFormat="1" applyFont="1" applyFill="1" applyBorder="1"/>
    <xf numFmtId="44" fontId="1" fillId="4" borderId="33" xfId="0" applyNumberFormat="1" applyFont="1" applyFill="1" applyBorder="1"/>
  </cellXfs>
  <cellStyles count="2">
    <cellStyle name="Accent1" xfId="1" builtinId="29"/>
    <cellStyle name="Normal" xfId="0" builtinId="0"/>
  </cellStyles>
  <dxfs count="45"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  <border diagonalUp="0" diagonalDown="0">
        <left style="thin">
          <color theme="1"/>
        </left>
        <right/>
        <top/>
        <bottom/>
        <vertical style="thin">
          <color theme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 style="thin">
          <color theme="1"/>
        </right>
        <top/>
        <bottom/>
        <vertical style="thin">
          <color theme="1"/>
        </vertical>
        <horizontal/>
      </border>
    </dxf>
    <dxf>
      <border>
        <top style="double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  <border diagonalUp="0" diagonalDown="0">
        <left style="thin">
          <color theme="1"/>
        </left>
        <right/>
        <top/>
        <bottom/>
        <vertical style="thin">
          <color theme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 style="thin">
          <color theme="1"/>
        </right>
        <top/>
        <bottom/>
        <vertical style="thin">
          <color theme="1"/>
        </vertical>
        <horizontal/>
      </border>
    </dxf>
    <dxf>
      <border>
        <top style="double">
          <color theme="1"/>
        </top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>
        <top style="double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numFmt numFmtId="34" formatCode="_(&quot;$&quot;* #,##0.00_);_(&quot;$&quot;* \(#,##0.00\);_(&quot;$&quot;* &quot;-&quot;??_);_(@_)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4" formatCode="_(&quot;$&quot;* #,##0.00_);_(&quot;$&quot;* \(#,##0.00\);_(&quot;$&quot;* &quot;-&quot;??_);_(@_)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bottom style="thin">
          <color theme="1"/>
        </bottom>
      </border>
    </dxf>
    <dxf>
      <border diagonalUp="0" diagonalDown="0">
        <left/>
        <right/>
        <top style="medium">
          <color theme="1"/>
        </top>
        <bottom/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bottom style="thin">
          <color theme="1"/>
        </bottom>
      </border>
    </dxf>
    <dxf>
      <border diagonalUp="0" diagonalDown="0">
        <left/>
        <right/>
        <top style="medium">
          <color theme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Quarter1" displayName="Quarter1" ref="A2:D27" totalsRowCount="1" totalsRowDxfId="18" headerRowCellStyle="Accent1" totalsRowCellStyle="Accent1">
  <autoFilter ref="A2:D26"/>
  <tableColumns count="4">
    <tableColumn id="1" name="Category" totalsRowLabel="Total" dataDxfId="44" totalsRowDxfId="22" dataCellStyle="Accent1"/>
    <tableColumn id="2" name="Pharmaceutical" totalsRowFunction="count" dataDxfId="43" totalsRowDxfId="21" dataCellStyle="Accent1"/>
    <tableColumn id="3" name="Research " totalsRowFunction="sum" dataDxfId="24" totalsRowDxfId="20" dataCellStyle="Accent1"/>
    <tableColumn id="4" name="Sold " totalsRowFunction="sum" dataDxfId="23" totalsRowDxfId="19" dataCellStyle="Accent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4" name="Quarter2" displayName="Quarter2" ref="A2:D27" totalsRowCount="1" headerRowDxfId="36" totalsRowDxfId="0" headerRowBorderDxfId="41" tableBorderDxfId="42" totalsRowBorderDxfId="5" headerRowCellStyle="Accent1">
  <autoFilter ref="A2:D26"/>
  <tableColumns count="4">
    <tableColumn id="1" name="Category" totalsRowLabel="Total" dataDxfId="40" totalsRowDxfId="4" dataCellStyle="Accent1"/>
    <tableColumn id="2" name="Pharmaceutical" totalsRowFunction="count" dataDxfId="39" totalsRowDxfId="3" dataCellStyle="Accent1"/>
    <tableColumn id="3" name="Research " totalsRowFunction="sum" dataDxfId="38" totalsRowDxfId="2" dataCellStyle="Accent1"/>
    <tableColumn id="4" name="Sold " totalsRowFunction="sum" dataDxfId="37" totalsRowDxfId="1" dataCellStyle="Accent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Quarter3" displayName="Quarter3" ref="A2:D27" totalsRowCount="1" headerRowDxfId="29" totalsRowDxfId="6" headerRowBorderDxfId="34" tableBorderDxfId="35" totalsRowBorderDxfId="11" headerRowCellStyle="Accent1">
  <autoFilter ref="A2:D26"/>
  <tableColumns count="4">
    <tableColumn id="1" name="Category" totalsRowLabel="Total" dataDxfId="33" totalsRowDxfId="10" dataCellStyle="Accent1"/>
    <tableColumn id="2" name="Pharmaceutical" totalsRowFunction="count" dataDxfId="32" totalsRowDxfId="9" dataCellStyle="Accent1"/>
    <tableColumn id="3" name="Research " totalsRowFunction="sum" dataDxfId="31" totalsRowDxfId="8" dataCellStyle="Accent1"/>
    <tableColumn id="4" name="Sold " totalsRowFunction="sum" dataDxfId="30" totalsRowDxfId="7" dataCellStyle="Accent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6" name="Quarter4" displayName="Quarter4" ref="A2:D27" totalsRowCount="1" totalsRowDxfId="12" totalsRowBorderDxfId="17" headerRowCellStyle="Accent1" totalsRowCellStyle="Accent1">
  <autoFilter ref="A2:D26"/>
  <tableColumns count="4">
    <tableColumn id="1" name="Category" totalsRowLabel="Total" dataDxfId="28" totalsRowDxfId="16" dataCellStyle="Accent1"/>
    <tableColumn id="2" name="Pharmaceutical" totalsRowFunction="count" dataDxfId="27" totalsRowDxfId="15" dataCellStyle="Accent1"/>
    <tableColumn id="3" name="Research " totalsRowFunction="sum" dataDxfId="26" totalsRowDxfId="14" dataCellStyle="Accent1"/>
    <tableColumn id="4" name="Sold " totalsRowFunction="sum" dataDxfId="25" totalsRowDxfId="13" dataCellStyle="Accent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38"/>
  <sheetViews>
    <sheetView tabSelected="1" workbookViewId="0">
      <selection sqref="A1:D1"/>
    </sheetView>
  </sheetViews>
  <sheetFormatPr defaultRowHeight="15" x14ac:dyDescent="0.25"/>
  <cols>
    <col min="1" max="1" width="17.85546875" bestFit="1" customWidth="1"/>
    <col min="2" max="2" width="17" bestFit="1" customWidth="1"/>
    <col min="3" max="4" width="14.28515625" bestFit="1" customWidth="1"/>
  </cols>
  <sheetData>
    <row r="1" spans="1:4" ht="32.25" customHeight="1" thickBot="1" x14ac:dyDescent="0.3">
      <c r="A1" s="3" t="s">
        <v>31</v>
      </c>
      <c r="B1" s="4"/>
      <c r="C1" s="4"/>
      <c r="D1" s="5"/>
    </row>
    <row r="2" spans="1:4" x14ac:dyDescent="0.25">
      <c r="A2" s="2" t="s">
        <v>2</v>
      </c>
      <c r="B2" s="2" t="s">
        <v>0</v>
      </c>
      <c r="C2" s="2" t="s">
        <v>4</v>
      </c>
      <c r="D2" s="2" t="s">
        <v>5</v>
      </c>
    </row>
    <row r="3" spans="1:4" x14ac:dyDescent="0.25">
      <c r="A3" s="6" t="s">
        <v>1</v>
      </c>
      <c r="B3" s="7" t="s">
        <v>3</v>
      </c>
      <c r="C3" s="8">
        <v>397000</v>
      </c>
      <c r="D3" s="9">
        <v>908000</v>
      </c>
    </row>
    <row r="4" spans="1:4" x14ac:dyDescent="0.25">
      <c r="A4" s="10" t="s">
        <v>1</v>
      </c>
      <c r="B4" s="11" t="s">
        <v>6</v>
      </c>
      <c r="C4" s="12">
        <v>168000</v>
      </c>
      <c r="D4" s="13">
        <v>253900</v>
      </c>
    </row>
    <row r="5" spans="1:4" x14ac:dyDescent="0.25">
      <c r="A5" s="10" t="s">
        <v>1</v>
      </c>
      <c r="B5" s="11" t="s">
        <v>7</v>
      </c>
      <c r="C5" s="12">
        <v>214000</v>
      </c>
      <c r="D5" s="13">
        <v>321000</v>
      </c>
    </row>
    <row r="6" spans="1:4" x14ac:dyDescent="0.25">
      <c r="A6" s="10" t="s">
        <v>1</v>
      </c>
      <c r="B6" s="11" t="s">
        <v>8</v>
      </c>
      <c r="C6" s="12">
        <v>13000</v>
      </c>
      <c r="D6" s="13">
        <v>4000</v>
      </c>
    </row>
    <row r="7" spans="1:4" x14ac:dyDescent="0.25">
      <c r="A7" s="10" t="s">
        <v>1</v>
      </c>
      <c r="B7" s="11" t="s">
        <v>9</v>
      </c>
      <c r="C7" s="12">
        <v>7000</v>
      </c>
      <c r="D7" s="13">
        <v>6800</v>
      </c>
    </row>
    <row r="8" spans="1:4" x14ac:dyDescent="0.25">
      <c r="A8" s="10" t="s">
        <v>10</v>
      </c>
      <c r="B8" s="11" t="s">
        <v>11</v>
      </c>
      <c r="C8" s="12">
        <v>197000</v>
      </c>
      <c r="D8" s="13">
        <v>251000</v>
      </c>
    </row>
    <row r="9" spans="1:4" x14ac:dyDescent="0.25">
      <c r="A9" s="10" t="s">
        <v>10</v>
      </c>
      <c r="B9" s="11" t="s">
        <v>12</v>
      </c>
      <c r="C9" s="12">
        <v>15700</v>
      </c>
      <c r="D9" s="13">
        <v>130000</v>
      </c>
    </row>
    <row r="10" spans="1:4" x14ac:dyDescent="0.25">
      <c r="A10" s="10" t="s">
        <v>10</v>
      </c>
      <c r="B10" s="11" t="s">
        <v>13</v>
      </c>
      <c r="C10" s="12">
        <v>56000</v>
      </c>
      <c r="D10" s="13">
        <v>87000</v>
      </c>
    </row>
    <row r="11" spans="1:4" x14ac:dyDescent="0.25">
      <c r="A11" s="10" t="s">
        <v>10</v>
      </c>
      <c r="B11" s="11" t="s">
        <v>9</v>
      </c>
      <c r="C11" s="12">
        <v>16700</v>
      </c>
      <c r="D11" s="13">
        <v>14500</v>
      </c>
    </row>
    <row r="12" spans="1:4" x14ac:dyDescent="0.25">
      <c r="A12" s="10" t="s">
        <v>14</v>
      </c>
      <c r="B12" s="11" t="s">
        <v>15</v>
      </c>
      <c r="C12" s="12">
        <v>125000</v>
      </c>
      <c r="D12" s="13">
        <v>164000</v>
      </c>
    </row>
    <row r="13" spans="1:4" x14ac:dyDescent="0.25">
      <c r="A13" s="10" t="s">
        <v>14</v>
      </c>
      <c r="B13" s="11" t="s">
        <v>16</v>
      </c>
      <c r="C13" s="12">
        <v>98500</v>
      </c>
      <c r="D13" s="13">
        <v>135000</v>
      </c>
    </row>
    <row r="14" spans="1:4" x14ac:dyDescent="0.25">
      <c r="A14" s="10" t="s">
        <v>14</v>
      </c>
      <c r="B14" s="11" t="s">
        <v>17</v>
      </c>
      <c r="C14" s="12">
        <v>62800</v>
      </c>
      <c r="D14" s="13">
        <v>78350</v>
      </c>
    </row>
    <row r="15" spans="1:4" x14ac:dyDescent="0.25">
      <c r="A15" s="10" t="s">
        <v>18</v>
      </c>
      <c r="B15" s="11" t="s">
        <v>19</v>
      </c>
      <c r="C15" s="12">
        <v>35600</v>
      </c>
      <c r="D15" s="13">
        <v>85250</v>
      </c>
    </row>
    <row r="16" spans="1:4" x14ac:dyDescent="0.25">
      <c r="A16" s="10" t="s">
        <v>18</v>
      </c>
      <c r="B16" s="11" t="s">
        <v>20</v>
      </c>
      <c r="C16" s="12">
        <v>83000</v>
      </c>
      <c r="D16" s="13">
        <v>135000</v>
      </c>
    </row>
    <row r="17" spans="1:4" x14ac:dyDescent="0.25">
      <c r="A17" s="10" t="s">
        <v>18</v>
      </c>
      <c r="B17" s="11" t="s">
        <v>9</v>
      </c>
      <c r="C17" s="12">
        <v>14500</v>
      </c>
      <c r="D17" s="13">
        <v>20000</v>
      </c>
    </row>
    <row r="18" spans="1:4" x14ac:dyDescent="0.25">
      <c r="A18" s="10" t="s">
        <v>21</v>
      </c>
      <c r="B18" s="11" t="s">
        <v>22</v>
      </c>
      <c r="C18" s="12">
        <v>97300</v>
      </c>
      <c r="D18" s="13">
        <v>146000</v>
      </c>
    </row>
    <row r="19" spans="1:4" x14ac:dyDescent="0.25">
      <c r="A19" s="10" t="s">
        <v>21</v>
      </c>
      <c r="B19" s="11" t="s">
        <v>23</v>
      </c>
      <c r="C19" s="12">
        <v>53400</v>
      </c>
      <c r="D19" s="13">
        <v>56000</v>
      </c>
    </row>
    <row r="20" spans="1:4" x14ac:dyDescent="0.25">
      <c r="A20" s="10" t="s">
        <v>21</v>
      </c>
      <c r="B20" s="11" t="s">
        <v>24</v>
      </c>
      <c r="C20" s="12">
        <v>26000</v>
      </c>
      <c r="D20" s="13">
        <v>21000</v>
      </c>
    </row>
    <row r="21" spans="1:4" x14ac:dyDescent="0.25">
      <c r="A21" s="10" t="s">
        <v>21</v>
      </c>
      <c r="B21" s="11" t="s">
        <v>25</v>
      </c>
      <c r="C21" s="12">
        <v>0</v>
      </c>
      <c r="D21" s="13">
        <v>0</v>
      </c>
    </row>
    <row r="22" spans="1:4" x14ac:dyDescent="0.25">
      <c r="A22" s="10" t="s">
        <v>21</v>
      </c>
      <c r="B22" s="11" t="s">
        <v>26</v>
      </c>
      <c r="C22" s="12">
        <v>137000</v>
      </c>
      <c r="D22" s="13">
        <v>20000</v>
      </c>
    </row>
    <row r="23" spans="1:4" x14ac:dyDescent="0.25">
      <c r="A23" s="10" t="s">
        <v>21</v>
      </c>
      <c r="B23" s="11" t="s">
        <v>28</v>
      </c>
      <c r="C23" s="12">
        <v>56500</v>
      </c>
      <c r="D23" s="13">
        <v>131000</v>
      </c>
    </row>
    <row r="24" spans="1:4" x14ac:dyDescent="0.25">
      <c r="A24" s="10" t="s">
        <v>21</v>
      </c>
      <c r="B24" s="11" t="s">
        <v>27</v>
      </c>
      <c r="C24" s="12">
        <v>35000</v>
      </c>
      <c r="D24" s="13">
        <v>27000</v>
      </c>
    </row>
    <row r="25" spans="1:4" x14ac:dyDescent="0.25">
      <c r="A25" s="10" t="s">
        <v>21</v>
      </c>
      <c r="B25" s="11" t="s">
        <v>29</v>
      </c>
      <c r="C25" s="12">
        <v>0</v>
      </c>
      <c r="D25" s="13">
        <v>0</v>
      </c>
    </row>
    <row r="26" spans="1:4" x14ac:dyDescent="0.25">
      <c r="A26" s="14" t="s">
        <v>21</v>
      </c>
      <c r="B26" s="15" t="s">
        <v>9</v>
      </c>
      <c r="C26" s="16">
        <v>13400</v>
      </c>
      <c r="D26" s="17">
        <v>28500</v>
      </c>
    </row>
    <row r="27" spans="1:4" x14ac:dyDescent="0.25">
      <c r="A27" s="31" t="s">
        <v>30</v>
      </c>
      <c r="B27" s="32">
        <f>SUBTOTAL(103,Quarter1[Pharmaceutical])</f>
        <v>24</v>
      </c>
      <c r="C27" s="33">
        <f>SUBTOTAL(109,Quarter1[[Research ]])</f>
        <v>1922400</v>
      </c>
      <c r="D27" s="34">
        <f>SUBTOTAL(109,Quarter1[[Sold ]])</f>
        <v>3023300</v>
      </c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  <row r="31" spans="1:4" x14ac:dyDescent="0.25">
      <c r="C31" s="1"/>
      <c r="D31" s="1"/>
    </row>
    <row r="32" spans="1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D38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" bestFit="1" customWidth="1"/>
    <col min="3" max="4" width="14.28515625" bestFit="1" customWidth="1"/>
  </cols>
  <sheetData>
    <row r="1" spans="1:4" ht="32.25" customHeight="1" thickBot="1" x14ac:dyDescent="0.3">
      <c r="A1" s="3" t="s">
        <v>32</v>
      </c>
      <c r="B1" s="4"/>
      <c r="C1" s="4"/>
      <c r="D1" s="5"/>
    </row>
    <row r="2" spans="1:4" x14ac:dyDescent="0.25">
      <c r="A2" s="18" t="s">
        <v>2</v>
      </c>
      <c r="B2" s="19" t="s">
        <v>0</v>
      </c>
      <c r="C2" s="19" t="s">
        <v>4</v>
      </c>
      <c r="D2" s="20" t="s">
        <v>5</v>
      </c>
    </row>
    <row r="3" spans="1:4" x14ac:dyDescent="0.25">
      <c r="A3" s="21" t="s">
        <v>1</v>
      </c>
      <c r="B3" s="22" t="s">
        <v>3</v>
      </c>
      <c r="C3" s="23">
        <v>825000</v>
      </c>
      <c r="D3" s="24">
        <v>1837000</v>
      </c>
    </row>
    <row r="4" spans="1:4" x14ac:dyDescent="0.25">
      <c r="A4" s="21" t="s">
        <v>1</v>
      </c>
      <c r="B4" s="22" t="s">
        <v>6</v>
      </c>
      <c r="C4" s="23">
        <v>8000</v>
      </c>
      <c r="D4" s="24">
        <v>15000</v>
      </c>
    </row>
    <row r="5" spans="1:4" x14ac:dyDescent="0.25">
      <c r="A5" s="21" t="s">
        <v>1</v>
      </c>
      <c r="B5" s="22" t="s">
        <v>7</v>
      </c>
      <c r="C5" s="23">
        <v>247000</v>
      </c>
      <c r="D5" s="24">
        <v>498000</v>
      </c>
    </row>
    <row r="6" spans="1:4" x14ac:dyDescent="0.25">
      <c r="A6" s="21" t="s">
        <v>1</v>
      </c>
      <c r="B6" s="22" t="s">
        <v>8</v>
      </c>
      <c r="C6" s="23">
        <v>140000</v>
      </c>
      <c r="D6" s="24">
        <v>270000</v>
      </c>
    </row>
    <row r="7" spans="1:4" x14ac:dyDescent="0.25">
      <c r="A7" s="21" t="s">
        <v>1</v>
      </c>
      <c r="B7" s="22" t="s">
        <v>9</v>
      </c>
      <c r="C7" s="23">
        <v>109000</v>
      </c>
      <c r="D7" s="24">
        <v>196000</v>
      </c>
    </row>
    <row r="8" spans="1:4" x14ac:dyDescent="0.25">
      <c r="A8" s="21" t="s">
        <v>10</v>
      </c>
      <c r="B8" s="22" t="s">
        <v>11</v>
      </c>
      <c r="C8" s="23">
        <v>97000</v>
      </c>
      <c r="D8" s="24">
        <v>177000</v>
      </c>
    </row>
    <row r="9" spans="1:4" x14ac:dyDescent="0.25">
      <c r="A9" s="21" t="s">
        <v>10</v>
      </c>
      <c r="B9" s="22" t="s">
        <v>12</v>
      </c>
      <c r="C9" s="23">
        <v>129000</v>
      </c>
      <c r="D9" s="24">
        <v>58000</v>
      </c>
    </row>
    <row r="10" spans="1:4" x14ac:dyDescent="0.25">
      <c r="A10" s="21" t="s">
        <v>10</v>
      </c>
      <c r="B10" s="22" t="s">
        <v>13</v>
      </c>
      <c r="C10" s="23">
        <v>18000</v>
      </c>
      <c r="D10" s="24">
        <v>34000</v>
      </c>
    </row>
    <row r="11" spans="1:4" x14ac:dyDescent="0.25">
      <c r="A11" s="21" t="s">
        <v>10</v>
      </c>
      <c r="B11" s="22" t="s">
        <v>9</v>
      </c>
      <c r="C11" s="23">
        <v>0</v>
      </c>
      <c r="D11" s="24">
        <v>0</v>
      </c>
    </row>
    <row r="12" spans="1:4" x14ac:dyDescent="0.25">
      <c r="A12" s="21" t="s">
        <v>14</v>
      </c>
      <c r="B12" s="22" t="s">
        <v>15</v>
      </c>
      <c r="C12" s="23">
        <v>166000</v>
      </c>
      <c r="D12" s="24">
        <v>330000</v>
      </c>
    </row>
    <row r="13" spans="1:4" x14ac:dyDescent="0.25">
      <c r="A13" s="21" t="s">
        <v>14</v>
      </c>
      <c r="B13" s="22" t="s">
        <v>16</v>
      </c>
      <c r="C13" s="23">
        <v>19000</v>
      </c>
      <c r="D13" s="24">
        <v>30000</v>
      </c>
    </row>
    <row r="14" spans="1:4" x14ac:dyDescent="0.25">
      <c r="A14" s="21" t="s">
        <v>14</v>
      </c>
      <c r="B14" s="22" t="s">
        <v>17</v>
      </c>
      <c r="C14" s="23">
        <v>49000</v>
      </c>
      <c r="D14" s="24">
        <v>84000</v>
      </c>
    </row>
    <row r="15" spans="1:4" x14ac:dyDescent="0.25">
      <c r="A15" s="21" t="s">
        <v>18</v>
      </c>
      <c r="B15" s="22" t="s">
        <v>19</v>
      </c>
      <c r="C15" s="23">
        <v>166000</v>
      </c>
      <c r="D15" s="24">
        <v>340000</v>
      </c>
    </row>
    <row r="16" spans="1:4" x14ac:dyDescent="0.25">
      <c r="A16" s="21" t="s">
        <v>18</v>
      </c>
      <c r="B16" s="22" t="s">
        <v>20</v>
      </c>
      <c r="C16" s="23">
        <v>144000</v>
      </c>
      <c r="D16" s="24">
        <v>279000</v>
      </c>
    </row>
    <row r="17" spans="1:4" x14ac:dyDescent="0.25">
      <c r="A17" s="21" t="s">
        <v>18</v>
      </c>
      <c r="B17" s="22" t="s">
        <v>9</v>
      </c>
      <c r="C17" s="23">
        <v>4000</v>
      </c>
      <c r="D17" s="24">
        <v>6000</v>
      </c>
    </row>
    <row r="18" spans="1:4" x14ac:dyDescent="0.25">
      <c r="A18" s="21" t="s">
        <v>21</v>
      </c>
      <c r="B18" s="22" t="s">
        <v>22</v>
      </c>
      <c r="C18" s="23">
        <v>153000</v>
      </c>
      <c r="D18" s="24">
        <v>299000</v>
      </c>
    </row>
    <row r="19" spans="1:4" x14ac:dyDescent="0.25">
      <c r="A19" s="21" t="s">
        <v>21</v>
      </c>
      <c r="B19" s="22" t="s">
        <v>23</v>
      </c>
      <c r="C19" s="23">
        <v>62000</v>
      </c>
      <c r="D19" s="24">
        <v>118000</v>
      </c>
    </row>
    <row r="20" spans="1:4" x14ac:dyDescent="0.25">
      <c r="A20" s="21" t="s">
        <v>21</v>
      </c>
      <c r="B20" s="22" t="s">
        <v>24</v>
      </c>
      <c r="C20" s="23">
        <v>24000</v>
      </c>
      <c r="D20" s="24">
        <v>45000</v>
      </c>
    </row>
    <row r="21" spans="1:4" x14ac:dyDescent="0.25">
      <c r="A21" s="21" t="s">
        <v>21</v>
      </c>
      <c r="B21" s="22" t="s">
        <v>25</v>
      </c>
      <c r="C21" s="23">
        <v>1000</v>
      </c>
      <c r="D21" s="24">
        <v>44000</v>
      </c>
    </row>
    <row r="22" spans="1:4" x14ac:dyDescent="0.25">
      <c r="A22" s="21" t="s">
        <v>21</v>
      </c>
      <c r="B22" s="22" t="s">
        <v>26</v>
      </c>
      <c r="C22" s="23">
        <v>0</v>
      </c>
      <c r="D22" s="24">
        <v>0</v>
      </c>
    </row>
    <row r="23" spans="1:4" x14ac:dyDescent="0.25">
      <c r="A23" s="21" t="s">
        <v>21</v>
      </c>
      <c r="B23" s="22" t="s">
        <v>28</v>
      </c>
      <c r="C23" s="23">
        <v>0</v>
      </c>
      <c r="D23" s="24">
        <v>0</v>
      </c>
    </row>
    <row r="24" spans="1:4" x14ac:dyDescent="0.25">
      <c r="A24" s="21" t="s">
        <v>21</v>
      </c>
      <c r="B24" s="22" t="s">
        <v>27</v>
      </c>
      <c r="C24" s="23">
        <v>150000</v>
      </c>
      <c r="D24" s="24">
        <v>261000</v>
      </c>
    </row>
    <row r="25" spans="1:4" x14ac:dyDescent="0.25">
      <c r="A25" s="21" t="s">
        <v>21</v>
      </c>
      <c r="B25" s="22" t="s">
        <v>29</v>
      </c>
      <c r="C25" s="23">
        <v>12000</v>
      </c>
      <c r="D25" s="24">
        <v>46000</v>
      </c>
    </row>
    <row r="26" spans="1:4" ht="15.75" thickBot="1" x14ac:dyDescent="0.3">
      <c r="A26" s="25" t="s">
        <v>21</v>
      </c>
      <c r="B26" s="26" t="s">
        <v>9</v>
      </c>
      <c r="C26" s="39">
        <v>45600</v>
      </c>
      <c r="D26" s="40">
        <v>119000</v>
      </c>
    </row>
    <row r="27" spans="1:4" ht="15.75" thickTop="1" x14ac:dyDescent="0.25">
      <c r="A27" s="41" t="s">
        <v>30</v>
      </c>
      <c r="B27" s="42">
        <f>SUBTOTAL(103,Quarter2[Pharmaceutical])</f>
        <v>24</v>
      </c>
      <c r="C27" s="43">
        <f>SUBTOTAL(109,Quarter2[[Research ]])</f>
        <v>2568600</v>
      </c>
      <c r="D27" s="44">
        <f>SUBTOTAL(109,Quarter2[[Sold ]])</f>
        <v>5086000</v>
      </c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  <row r="31" spans="1:4" x14ac:dyDescent="0.25">
      <c r="C31" s="1"/>
      <c r="D31" s="1"/>
    </row>
    <row r="32" spans="1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</sheetData>
  <mergeCells count="1">
    <mergeCell ref="A1:D1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D38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" bestFit="1" customWidth="1"/>
    <col min="3" max="4" width="14.28515625" bestFit="1" customWidth="1"/>
  </cols>
  <sheetData>
    <row r="1" spans="1:4" ht="32.25" customHeight="1" thickBot="1" x14ac:dyDescent="0.3">
      <c r="A1" s="3" t="s">
        <v>33</v>
      </c>
      <c r="B1" s="4"/>
      <c r="C1" s="4"/>
      <c r="D1" s="5"/>
    </row>
    <row r="2" spans="1:4" x14ac:dyDescent="0.25">
      <c r="A2" s="18" t="s">
        <v>2</v>
      </c>
      <c r="B2" s="19" t="s">
        <v>0</v>
      </c>
      <c r="C2" s="19" t="s">
        <v>4</v>
      </c>
      <c r="D2" s="20" t="s">
        <v>5</v>
      </c>
    </row>
    <row r="3" spans="1:4" x14ac:dyDescent="0.25">
      <c r="A3" s="21" t="s">
        <v>1</v>
      </c>
      <c r="B3" s="22" t="s">
        <v>3</v>
      </c>
      <c r="C3" s="23">
        <v>1200000</v>
      </c>
      <c r="D3" s="24">
        <v>2820000</v>
      </c>
    </row>
    <row r="4" spans="1:4" x14ac:dyDescent="0.25">
      <c r="A4" s="21" t="s">
        <v>1</v>
      </c>
      <c r="B4" s="22" t="s">
        <v>6</v>
      </c>
      <c r="C4" s="23">
        <v>12500</v>
      </c>
      <c r="D4" s="24">
        <v>24000</v>
      </c>
    </row>
    <row r="5" spans="1:4" x14ac:dyDescent="0.25">
      <c r="A5" s="21" t="s">
        <v>1</v>
      </c>
      <c r="B5" s="22" t="s">
        <v>7</v>
      </c>
      <c r="C5" s="23">
        <v>9200</v>
      </c>
      <c r="D5" s="24">
        <v>754000</v>
      </c>
    </row>
    <row r="6" spans="1:4" x14ac:dyDescent="0.25">
      <c r="A6" s="21" t="s">
        <v>1</v>
      </c>
      <c r="B6" s="22" t="s">
        <v>8</v>
      </c>
      <c r="C6" s="23">
        <v>0</v>
      </c>
      <c r="D6" s="24">
        <v>0</v>
      </c>
    </row>
    <row r="7" spans="1:4" x14ac:dyDescent="0.25">
      <c r="A7" s="21" t="s">
        <v>1</v>
      </c>
      <c r="B7" s="22" t="s">
        <v>9</v>
      </c>
      <c r="C7" s="23">
        <v>77000</v>
      </c>
      <c r="D7" s="24">
        <v>241000</v>
      </c>
    </row>
    <row r="8" spans="1:4" x14ac:dyDescent="0.25">
      <c r="A8" s="21" t="s">
        <v>10</v>
      </c>
      <c r="B8" s="22" t="s">
        <v>11</v>
      </c>
      <c r="C8" s="23">
        <v>142000</v>
      </c>
      <c r="D8" s="24">
        <v>472000</v>
      </c>
    </row>
    <row r="9" spans="1:4" x14ac:dyDescent="0.25">
      <c r="A9" s="21" t="s">
        <v>10</v>
      </c>
      <c r="B9" s="22" t="s">
        <v>12</v>
      </c>
      <c r="C9" s="23">
        <v>30000</v>
      </c>
      <c r="D9" s="24">
        <v>60000</v>
      </c>
    </row>
    <row r="10" spans="1:4" x14ac:dyDescent="0.25">
      <c r="A10" s="21" t="s">
        <v>10</v>
      </c>
      <c r="B10" s="22" t="s">
        <v>13</v>
      </c>
      <c r="C10" s="23">
        <v>35000</v>
      </c>
      <c r="D10" s="24">
        <v>119000</v>
      </c>
    </row>
    <row r="11" spans="1:4" x14ac:dyDescent="0.25">
      <c r="A11" s="21" t="s">
        <v>10</v>
      </c>
      <c r="B11" s="22" t="s">
        <v>9</v>
      </c>
      <c r="C11" s="23">
        <v>37000</v>
      </c>
      <c r="D11" s="24">
        <v>119000</v>
      </c>
    </row>
    <row r="12" spans="1:4" x14ac:dyDescent="0.25">
      <c r="A12" s="21" t="s">
        <v>14</v>
      </c>
      <c r="B12" s="22" t="s">
        <v>15</v>
      </c>
      <c r="C12" s="23">
        <v>37000</v>
      </c>
      <c r="D12" s="24">
        <v>121000</v>
      </c>
    </row>
    <row r="13" spans="1:4" x14ac:dyDescent="0.25">
      <c r="A13" s="21" t="s">
        <v>14</v>
      </c>
      <c r="B13" s="22" t="s">
        <v>16</v>
      </c>
      <c r="C13" s="23">
        <v>16000</v>
      </c>
      <c r="D13" s="24">
        <v>50000</v>
      </c>
    </row>
    <row r="14" spans="1:4" x14ac:dyDescent="0.25">
      <c r="A14" s="21" t="s">
        <v>14</v>
      </c>
      <c r="B14" s="22" t="s">
        <v>17</v>
      </c>
      <c r="C14" s="23">
        <v>143000</v>
      </c>
      <c r="D14" s="24">
        <v>422000</v>
      </c>
    </row>
    <row r="15" spans="1:4" x14ac:dyDescent="0.25">
      <c r="A15" s="21" t="s">
        <v>18</v>
      </c>
      <c r="B15" s="22" t="s">
        <v>19</v>
      </c>
      <c r="C15" s="23">
        <v>118000</v>
      </c>
      <c r="D15" s="24">
        <v>365000</v>
      </c>
    </row>
    <row r="16" spans="1:4" x14ac:dyDescent="0.25">
      <c r="A16" s="21" t="s">
        <v>18</v>
      </c>
      <c r="B16" s="22" t="s">
        <v>20</v>
      </c>
      <c r="C16" s="23">
        <v>48000</v>
      </c>
      <c r="D16" s="24">
        <v>131000</v>
      </c>
    </row>
    <row r="17" spans="1:4" x14ac:dyDescent="0.25">
      <c r="A17" s="21" t="s">
        <v>18</v>
      </c>
      <c r="B17" s="22" t="s">
        <v>9</v>
      </c>
      <c r="C17" s="23">
        <v>3000</v>
      </c>
      <c r="D17" s="24">
        <v>9000</v>
      </c>
    </row>
    <row r="18" spans="1:4" x14ac:dyDescent="0.25">
      <c r="A18" s="21" t="s">
        <v>21</v>
      </c>
      <c r="B18" s="22" t="s">
        <v>22</v>
      </c>
      <c r="C18" s="23">
        <v>21000</v>
      </c>
      <c r="D18" s="24">
        <v>56000</v>
      </c>
    </row>
    <row r="19" spans="1:4" x14ac:dyDescent="0.25">
      <c r="A19" s="21" t="s">
        <v>21</v>
      </c>
      <c r="B19" s="22" t="s">
        <v>23</v>
      </c>
      <c r="C19" s="23">
        <v>131000</v>
      </c>
      <c r="D19" s="24">
        <v>401000</v>
      </c>
    </row>
    <row r="20" spans="1:4" x14ac:dyDescent="0.25">
      <c r="A20" s="21" t="s">
        <v>21</v>
      </c>
      <c r="B20" s="22" t="s">
        <v>24</v>
      </c>
      <c r="C20" s="23">
        <v>98000</v>
      </c>
      <c r="D20" s="24">
        <v>294000</v>
      </c>
    </row>
    <row r="21" spans="1:4" x14ac:dyDescent="0.25">
      <c r="A21" s="21" t="s">
        <v>21</v>
      </c>
      <c r="B21" s="22" t="s">
        <v>25</v>
      </c>
      <c r="C21" s="23">
        <v>80000</v>
      </c>
      <c r="D21" s="24">
        <v>257000</v>
      </c>
    </row>
    <row r="22" spans="1:4" x14ac:dyDescent="0.25">
      <c r="A22" s="21" t="s">
        <v>21</v>
      </c>
      <c r="B22" s="22" t="s">
        <v>26</v>
      </c>
      <c r="C22" s="23">
        <v>14000</v>
      </c>
      <c r="D22" s="24">
        <v>48000</v>
      </c>
    </row>
    <row r="23" spans="1:4" x14ac:dyDescent="0.25">
      <c r="A23" s="21" t="s">
        <v>21</v>
      </c>
      <c r="B23" s="22" t="s">
        <v>28</v>
      </c>
      <c r="C23" s="23">
        <v>0</v>
      </c>
      <c r="D23" s="24">
        <v>0</v>
      </c>
    </row>
    <row r="24" spans="1:4" x14ac:dyDescent="0.25">
      <c r="A24" s="21" t="s">
        <v>21</v>
      </c>
      <c r="B24" s="22" t="s">
        <v>27</v>
      </c>
      <c r="C24" s="23">
        <v>0</v>
      </c>
      <c r="D24" s="24">
        <v>0</v>
      </c>
    </row>
    <row r="25" spans="1:4" x14ac:dyDescent="0.25">
      <c r="A25" s="21" t="s">
        <v>21</v>
      </c>
      <c r="B25" s="22" t="s">
        <v>29</v>
      </c>
      <c r="C25" s="23">
        <v>0</v>
      </c>
      <c r="D25" s="24">
        <v>0</v>
      </c>
    </row>
    <row r="26" spans="1:4" ht="15.75" thickBot="1" x14ac:dyDescent="0.3">
      <c r="A26" s="25" t="s">
        <v>21</v>
      </c>
      <c r="B26" s="26" t="s">
        <v>9</v>
      </c>
      <c r="C26" s="39">
        <v>45600</v>
      </c>
      <c r="D26" s="40">
        <v>119000</v>
      </c>
    </row>
    <row r="27" spans="1:4" ht="15.75" thickTop="1" x14ac:dyDescent="0.25">
      <c r="A27" s="41" t="s">
        <v>30</v>
      </c>
      <c r="B27" s="42">
        <f>SUBTOTAL(103,Quarter3[Pharmaceutical])</f>
        <v>24</v>
      </c>
      <c r="C27" s="43">
        <f>SUBTOTAL(109,Quarter3[[Research ]])</f>
        <v>2297300</v>
      </c>
      <c r="D27" s="44">
        <f>SUBTOTAL(109,Quarter3[[Sold ]])</f>
        <v>6882000</v>
      </c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  <row r="31" spans="1:4" x14ac:dyDescent="0.25">
      <c r="C31" s="1"/>
      <c r="D31" s="1"/>
    </row>
    <row r="32" spans="1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</sheetData>
  <mergeCells count="1">
    <mergeCell ref="A1:D1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D38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" bestFit="1" customWidth="1"/>
    <col min="3" max="4" width="14.28515625" bestFit="1" customWidth="1"/>
  </cols>
  <sheetData>
    <row r="1" spans="1:4" ht="32.25" customHeight="1" thickBot="1" x14ac:dyDescent="0.3">
      <c r="A1" s="3" t="s">
        <v>34</v>
      </c>
      <c r="B1" s="4"/>
      <c r="C1" s="4"/>
      <c r="D1" s="5"/>
    </row>
    <row r="2" spans="1:4" ht="15.75" thickBot="1" x14ac:dyDescent="0.3">
      <c r="A2" s="2" t="s">
        <v>2</v>
      </c>
      <c r="B2" s="2" t="s">
        <v>0</v>
      </c>
      <c r="C2" s="2" t="s">
        <v>4</v>
      </c>
      <c r="D2" s="2" t="s">
        <v>5</v>
      </c>
    </row>
    <row r="3" spans="1:4" ht="15.75" thickTop="1" x14ac:dyDescent="0.25">
      <c r="A3" s="27" t="s">
        <v>1</v>
      </c>
      <c r="B3" s="28" t="s">
        <v>3</v>
      </c>
      <c r="C3" s="29">
        <v>1222000</v>
      </c>
      <c r="D3" s="30">
        <v>3942000</v>
      </c>
    </row>
    <row r="4" spans="1:4" x14ac:dyDescent="0.25">
      <c r="A4" s="10" t="s">
        <v>1</v>
      </c>
      <c r="B4" s="11" t="s">
        <v>6</v>
      </c>
      <c r="C4" s="12">
        <v>16000</v>
      </c>
      <c r="D4" s="13">
        <v>64000</v>
      </c>
    </row>
    <row r="5" spans="1:4" x14ac:dyDescent="0.25">
      <c r="A5" s="10" t="s">
        <v>1</v>
      </c>
      <c r="B5" s="11" t="s">
        <v>7</v>
      </c>
      <c r="C5" s="12">
        <v>282000</v>
      </c>
      <c r="D5" s="13">
        <v>1036000</v>
      </c>
    </row>
    <row r="6" spans="1:4" x14ac:dyDescent="0.25">
      <c r="A6" s="10" t="s">
        <v>1</v>
      </c>
      <c r="B6" s="11" t="s">
        <v>8</v>
      </c>
      <c r="C6" s="12">
        <v>152000</v>
      </c>
      <c r="D6" s="13">
        <v>553000</v>
      </c>
    </row>
    <row r="7" spans="1:4" x14ac:dyDescent="0.25">
      <c r="A7" s="10" t="s">
        <v>1</v>
      </c>
      <c r="B7" s="11" t="s">
        <v>9</v>
      </c>
      <c r="C7" s="12">
        <v>121000</v>
      </c>
      <c r="D7" s="13">
        <v>415000</v>
      </c>
    </row>
    <row r="8" spans="1:4" x14ac:dyDescent="0.25">
      <c r="A8" s="10" t="s">
        <v>10</v>
      </c>
      <c r="B8" s="11" t="s">
        <v>11</v>
      </c>
      <c r="C8" s="12">
        <v>82000</v>
      </c>
      <c r="D8" s="13">
        <v>339000</v>
      </c>
    </row>
    <row r="9" spans="1:4" x14ac:dyDescent="0.25">
      <c r="A9" s="10" t="s">
        <v>10</v>
      </c>
      <c r="B9" s="11" t="s">
        <v>12</v>
      </c>
      <c r="C9" s="12">
        <v>34000</v>
      </c>
      <c r="D9" s="13">
        <v>120000</v>
      </c>
    </row>
    <row r="10" spans="1:4" x14ac:dyDescent="0.25">
      <c r="A10" s="10" t="s">
        <v>10</v>
      </c>
      <c r="B10" s="11" t="s">
        <v>13</v>
      </c>
      <c r="C10" s="12">
        <v>16000</v>
      </c>
      <c r="D10" s="13">
        <v>64000</v>
      </c>
    </row>
    <row r="11" spans="1:4" x14ac:dyDescent="0.25">
      <c r="A11" s="10" t="s">
        <v>10</v>
      </c>
      <c r="B11" s="11" t="s">
        <v>9</v>
      </c>
      <c r="C11" s="12">
        <v>1000</v>
      </c>
      <c r="D11" s="13">
        <v>1000</v>
      </c>
    </row>
    <row r="12" spans="1:4" x14ac:dyDescent="0.25">
      <c r="A12" s="10" t="s">
        <v>14</v>
      </c>
      <c r="B12" s="11" t="s">
        <v>15</v>
      </c>
      <c r="C12" s="12">
        <v>87000</v>
      </c>
      <c r="D12" s="13">
        <v>328000</v>
      </c>
    </row>
    <row r="13" spans="1:4" x14ac:dyDescent="0.25">
      <c r="A13" s="10" t="s">
        <v>14</v>
      </c>
      <c r="B13" s="11" t="s">
        <v>16</v>
      </c>
      <c r="C13" s="12">
        <v>174000</v>
      </c>
      <c r="D13" s="13">
        <v>646000</v>
      </c>
    </row>
    <row r="14" spans="1:4" x14ac:dyDescent="0.25">
      <c r="A14" s="10" t="s">
        <v>14</v>
      </c>
      <c r="B14" s="11" t="s">
        <v>17</v>
      </c>
      <c r="C14" s="12">
        <v>26000</v>
      </c>
      <c r="D14" s="13">
        <v>86000</v>
      </c>
    </row>
    <row r="15" spans="1:4" x14ac:dyDescent="0.25">
      <c r="A15" s="10" t="s">
        <v>18</v>
      </c>
      <c r="B15" s="11" t="s">
        <v>19</v>
      </c>
      <c r="C15" s="12">
        <v>46000</v>
      </c>
      <c r="D15" s="13">
        <v>165000</v>
      </c>
    </row>
    <row r="16" spans="1:4" x14ac:dyDescent="0.25">
      <c r="A16" s="10" t="s">
        <v>18</v>
      </c>
      <c r="B16" s="11" t="s">
        <v>20</v>
      </c>
      <c r="C16" s="12">
        <v>48000</v>
      </c>
      <c r="D16" s="13">
        <v>167000</v>
      </c>
    </row>
    <row r="17" spans="1:4" x14ac:dyDescent="0.25">
      <c r="A17" s="10" t="s">
        <v>18</v>
      </c>
      <c r="B17" s="11" t="s">
        <v>9</v>
      </c>
      <c r="C17" s="12">
        <v>20000</v>
      </c>
      <c r="D17" s="13">
        <v>70000</v>
      </c>
    </row>
    <row r="18" spans="1:4" x14ac:dyDescent="0.25">
      <c r="A18" s="10" t="s">
        <v>21</v>
      </c>
      <c r="B18" s="11" t="s">
        <v>22</v>
      </c>
      <c r="C18" s="12">
        <v>148000</v>
      </c>
      <c r="D18" s="13">
        <v>570000</v>
      </c>
    </row>
    <row r="19" spans="1:4" x14ac:dyDescent="0.25">
      <c r="A19" s="10" t="s">
        <v>21</v>
      </c>
      <c r="B19" s="11" t="s">
        <v>23</v>
      </c>
      <c r="C19" s="12">
        <v>137000</v>
      </c>
      <c r="D19" s="13">
        <v>520000</v>
      </c>
    </row>
    <row r="20" spans="1:4" x14ac:dyDescent="0.25">
      <c r="A20" s="10" t="s">
        <v>21</v>
      </c>
      <c r="B20" s="11" t="s">
        <v>24</v>
      </c>
      <c r="C20" s="12">
        <v>69000</v>
      </c>
      <c r="D20" s="13">
        <v>200000</v>
      </c>
    </row>
    <row r="21" spans="1:4" x14ac:dyDescent="0.25">
      <c r="A21" s="10" t="s">
        <v>21</v>
      </c>
      <c r="B21" s="11" t="s">
        <v>25</v>
      </c>
      <c r="C21" s="12">
        <v>26000</v>
      </c>
      <c r="D21" s="13">
        <v>82000</v>
      </c>
    </row>
    <row r="22" spans="1:4" x14ac:dyDescent="0.25">
      <c r="A22" s="10" t="s">
        <v>21</v>
      </c>
      <c r="B22" s="11" t="s">
        <v>26</v>
      </c>
      <c r="C22" s="12">
        <v>6000</v>
      </c>
      <c r="D22" s="13">
        <v>15000</v>
      </c>
    </row>
    <row r="23" spans="1:4" x14ac:dyDescent="0.25">
      <c r="A23" s="10" t="s">
        <v>21</v>
      </c>
      <c r="B23" s="11" t="s">
        <v>28</v>
      </c>
      <c r="C23" s="12">
        <v>0</v>
      </c>
      <c r="D23" s="13">
        <v>0</v>
      </c>
    </row>
    <row r="24" spans="1:4" x14ac:dyDescent="0.25">
      <c r="A24" s="10" t="s">
        <v>21</v>
      </c>
      <c r="B24" s="11" t="s">
        <v>27</v>
      </c>
      <c r="C24" s="12">
        <v>70000</v>
      </c>
      <c r="D24" s="13">
        <v>251000</v>
      </c>
    </row>
    <row r="25" spans="1:4" x14ac:dyDescent="0.25">
      <c r="A25" s="10" t="s">
        <v>21</v>
      </c>
      <c r="B25" s="11" t="s">
        <v>29</v>
      </c>
      <c r="C25" s="12">
        <v>23000</v>
      </c>
      <c r="D25" s="13">
        <v>89000</v>
      </c>
    </row>
    <row r="26" spans="1:4" ht="15.75" thickBot="1" x14ac:dyDescent="0.3">
      <c r="A26" s="14" t="s">
        <v>21</v>
      </c>
      <c r="B26" s="15" t="s">
        <v>9</v>
      </c>
      <c r="C26" s="16">
        <v>24000</v>
      </c>
      <c r="D26" s="17">
        <v>91000</v>
      </c>
    </row>
    <row r="27" spans="1:4" ht="15.75" thickTop="1" x14ac:dyDescent="0.25">
      <c r="A27" s="35" t="s">
        <v>30</v>
      </c>
      <c r="B27" s="36">
        <f>SUBTOTAL(103,Quarter4[Pharmaceutical])</f>
        <v>24</v>
      </c>
      <c r="C27" s="37">
        <f>SUBTOTAL(109,Quarter4[[Research ]])</f>
        <v>2830000</v>
      </c>
      <c r="D27" s="38">
        <f>SUBTOTAL(109,Quarter4[[Sold ]])</f>
        <v>9814000</v>
      </c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  <row r="31" spans="1:4" x14ac:dyDescent="0.25">
      <c r="C31" s="1"/>
      <c r="D31" s="1"/>
    </row>
    <row r="32" spans="1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</sheetData>
  <mergeCells count="1">
    <mergeCell ref="A1:D1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Quarter</vt:lpstr>
      <vt:lpstr>2nd Quarter</vt:lpstr>
      <vt:lpstr>3rd Quarter</vt:lpstr>
      <vt:lpstr>4th Quarter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2011-09-16T18:07:01Z</dcterms:modified>
</cp:coreProperties>
</file>