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tem\Repositories\mnigliazzo\ML-Grupo3\"/>
    </mc:Choice>
  </mc:AlternateContent>
  <xr:revisionPtr revIDLastSave="0" documentId="13_ncr:1_{B1C792DA-E1C3-411A-B44C-3ABFFA357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cion_Variables_Modelo_F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H23" i="1" s="1"/>
  <c r="I23" i="1"/>
  <c r="I26" i="1"/>
  <c r="I6" i="1"/>
  <c r="I7" i="1"/>
  <c r="I8" i="1"/>
  <c r="I9" i="1"/>
  <c r="I10" i="1"/>
  <c r="I11" i="1"/>
  <c r="I12" i="1"/>
  <c r="I13" i="1"/>
  <c r="I14" i="1"/>
  <c r="I15" i="1"/>
  <c r="E33" i="1"/>
  <c r="M30" i="1" s="1"/>
  <c r="D33" i="1"/>
  <c r="I32" i="1"/>
  <c r="C32" i="1"/>
  <c r="H32" i="1" s="1"/>
  <c r="I31" i="1"/>
  <c r="C31" i="1"/>
  <c r="H31" i="1" s="1"/>
  <c r="I30" i="1"/>
  <c r="C30" i="1"/>
  <c r="H30" i="1" s="1"/>
  <c r="I29" i="1"/>
  <c r="C29" i="1"/>
  <c r="H29" i="1" s="1"/>
  <c r="I28" i="1"/>
  <c r="C28" i="1"/>
  <c r="H28" i="1" s="1"/>
  <c r="I27" i="1"/>
  <c r="C27" i="1"/>
  <c r="H27" i="1" s="1"/>
  <c r="C26" i="1"/>
  <c r="H26" i="1" s="1"/>
  <c r="I25" i="1"/>
  <c r="C25" i="1"/>
  <c r="H25" i="1" s="1"/>
  <c r="I24" i="1"/>
  <c r="C24" i="1"/>
  <c r="H24" i="1" s="1"/>
  <c r="G23" i="1"/>
  <c r="E16" i="1"/>
  <c r="M15" i="1" s="1"/>
  <c r="D16" i="1"/>
  <c r="C15" i="1"/>
  <c r="H15" i="1" s="1"/>
  <c r="C14" i="1"/>
  <c r="H14" i="1" s="1"/>
  <c r="C13" i="1"/>
  <c r="H13" i="1" s="1"/>
  <c r="C12" i="1"/>
  <c r="H12" i="1" s="1"/>
  <c r="C11" i="1"/>
  <c r="H11" i="1" s="1"/>
  <c r="C10" i="1"/>
  <c r="H10" i="1" s="1"/>
  <c r="C9" i="1"/>
  <c r="H9" i="1" s="1"/>
  <c r="C8" i="1"/>
  <c r="H8" i="1" s="1"/>
  <c r="C7" i="1"/>
  <c r="H7" i="1" s="1"/>
  <c r="G6" i="1"/>
  <c r="G7" i="1" s="1"/>
  <c r="C6" i="1"/>
  <c r="H6" i="1" s="1"/>
  <c r="M6" i="1" l="1"/>
  <c r="O6" i="1" s="1"/>
  <c r="M10" i="1"/>
  <c r="M7" i="1"/>
  <c r="M13" i="1"/>
  <c r="I33" i="1"/>
  <c r="J25" i="1" s="1"/>
  <c r="M8" i="1"/>
  <c r="M9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M23" i="1"/>
  <c r="O23" i="1" s="1"/>
  <c r="M28" i="1"/>
  <c r="M31" i="1"/>
  <c r="M29" i="1"/>
  <c r="M27" i="1"/>
  <c r="M32" i="1"/>
  <c r="M26" i="1"/>
  <c r="M24" i="1"/>
  <c r="M25" i="1"/>
  <c r="F6" i="1"/>
  <c r="F7" i="1" s="1"/>
  <c r="F8" i="1" s="1"/>
  <c r="I16" i="1"/>
  <c r="J10" i="1" s="1"/>
  <c r="J15" i="1"/>
  <c r="M11" i="1"/>
  <c r="C16" i="1"/>
  <c r="M14" i="1"/>
  <c r="G24" i="1"/>
  <c r="G8" i="1"/>
  <c r="C33" i="1"/>
  <c r="M12" i="1"/>
  <c r="O7" i="1" l="1"/>
  <c r="O8" i="1" s="1"/>
  <c r="O9" i="1" s="1"/>
  <c r="O10" i="1" s="1"/>
  <c r="O11" i="1" s="1"/>
  <c r="O12" i="1" s="1"/>
  <c r="O13" i="1" s="1"/>
  <c r="O14" i="1" s="1"/>
  <c r="O15" i="1" s="1"/>
  <c r="J12" i="1"/>
  <c r="J8" i="1"/>
  <c r="J14" i="1"/>
  <c r="J6" i="1"/>
  <c r="J13" i="1"/>
  <c r="J7" i="1"/>
  <c r="O24" i="1"/>
  <c r="O25" i="1" s="1"/>
  <c r="O26" i="1" s="1"/>
  <c r="O27" i="1" s="1"/>
  <c r="O28" i="1" s="1"/>
  <c r="O29" i="1" s="1"/>
  <c r="O30" i="1" s="1"/>
  <c r="O31" i="1" s="1"/>
  <c r="O32" i="1" s="1"/>
  <c r="J32" i="1"/>
  <c r="J31" i="1"/>
  <c r="J30" i="1"/>
  <c r="J29" i="1"/>
  <c r="J23" i="1"/>
  <c r="J24" i="1"/>
  <c r="J28" i="1"/>
  <c r="J26" i="1"/>
  <c r="J27" i="1"/>
  <c r="J9" i="1"/>
  <c r="J11" i="1"/>
  <c r="G25" i="1"/>
  <c r="F9" i="1"/>
  <c r="G9" i="1"/>
  <c r="G10" i="1" l="1"/>
  <c r="F10" i="1"/>
  <c r="G26" i="1"/>
  <c r="F11" i="1" l="1"/>
  <c r="G27" i="1"/>
  <c r="G11" i="1"/>
  <c r="G12" i="1" l="1"/>
  <c r="G28" i="1"/>
  <c r="F12" i="1"/>
  <c r="F13" i="1" l="1"/>
  <c r="G29" i="1"/>
  <c r="G13" i="1"/>
  <c r="G14" i="1" l="1"/>
  <c r="F14" i="1"/>
  <c r="G30" i="1"/>
  <c r="G31" i="1" l="1"/>
  <c r="F15" i="1"/>
  <c r="K14" i="1" s="1"/>
  <c r="G15" i="1"/>
  <c r="L14" i="1" s="1"/>
  <c r="N14" i="1" l="1"/>
  <c r="G32" i="1"/>
  <c r="L15" i="1"/>
  <c r="L6" i="1"/>
  <c r="L7" i="1"/>
  <c r="L8" i="1"/>
  <c r="L9" i="1"/>
  <c r="L10" i="1"/>
  <c r="L11" i="1"/>
  <c r="L12" i="1"/>
  <c r="L13" i="1"/>
  <c r="K15" i="1"/>
  <c r="K6" i="1"/>
  <c r="K7" i="1"/>
  <c r="K8" i="1"/>
  <c r="K9" i="1"/>
  <c r="K10" i="1"/>
  <c r="K11" i="1"/>
  <c r="K12" i="1"/>
  <c r="K13" i="1"/>
  <c r="N10" i="1" l="1"/>
  <c r="K32" i="1"/>
  <c r="K23" i="1"/>
  <c r="K24" i="1"/>
  <c r="K25" i="1"/>
  <c r="K26" i="1"/>
  <c r="K27" i="1"/>
  <c r="K28" i="1"/>
  <c r="K29" i="1"/>
  <c r="K30" i="1"/>
  <c r="K31" i="1"/>
  <c r="N8" i="1"/>
  <c r="N7" i="1"/>
  <c r="N9" i="1"/>
  <c r="N6" i="1"/>
  <c r="N13" i="1"/>
  <c r="N15" i="1"/>
  <c r="N12" i="1"/>
  <c r="L32" i="1"/>
  <c r="L23" i="1"/>
  <c r="L24" i="1"/>
  <c r="L25" i="1"/>
  <c r="L26" i="1"/>
  <c r="L27" i="1"/>
  <c r="L28" i="1"/>
  <c r="L29" i="1"/>
  <c r="L30" i="1"/>
  <c r="N11" i="1"/>
  <c r="L31" i="1"/>
  <c r="N30" i="1" l="1"/>
  <c r="N26" i="1"/>
  <c r="N25" i="1"/>
  <c r="N32" i="1"/>
  <c r="N24" i="1"/>
  <c r="N27" i="1"/>
  <c r="N31" i="1"/>
  <c r="N28" i="1"/>
  <c r="N23" i="1"/>
  <c r="N29" i="1"/>
</calcChain>
</file>

<file path=xl/sharedStrings.xml><?xml version="1.0" encoding="utf-8"?>
<sst xmlns="http://schemas.openxmlformats.org/spreadsheetml/2006/main" count="30" uniqueCount="16">
  <si>
    <t>Testing</t>
  </si>
  <si>
    <t>Score</t>
  </si>
  <si>
    <t>Total</t>
  </si>
  <si>
    <t>buenos acum</t>
  </si>
  <si>
    <t>malos acum</t>
  </si>
  <si>
    <t>% buenos</t>
  </si>
  <si>
    <t>% malos</t>
  </si>
  <si>
    <t>Lift</t>
  </si>
  <si>
    <t>% buenos acum</t>
  </si>
  <si>
    <t>% malos acum</t>
  </si>
  <si>
    <t>%pob</t>
  </si>
  <si>
    <t>KS</t>
  </si>
  <si>
    <t>%pob acum</t>
  </si>
  <si>
    <t>Training</t>
  </si>
  <si>
    <t>malo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</si>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</sst>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5" fontId="0" fillId="0" borderId="14" xfId="1" applyNumberFormat="1" applyFont="1" applyBorder="1"/>
    <xf numFmtId="165" fontId="0" fillId="0" borderId="14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9" fontId="0" fillId="34" borderId="14" xfId="2" applyFont="1" applyFill="1" applyBorder="1" applyAlignment="1">
      <alignment vertical="center"/>
    </xf>
    <xf numFmtId="9" fontId="0" fillId="0" borderId="14" xfId="2" applyFont="1" applyBorder="1" applyAlignment="1">
      <alignment vertical="center"/>
    </xf>
    <xf numFmtId="166" fontId="0" fillId="0" borderId="14" xfId="0" applyNumberFormat="1" applyBorder="1" applyAlignment="1">
      <alignment vertical="center"/>
    </xf>
    <xf numFmtId="9" fontId="0" fillId="35" borderId="15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5" fontId="0" fillId="0" borderId="17" xfId="1" applyNumberFormat="1" applyFont="1" applyBorder="1"/>
    <xf numFmtId="0" fontId="0" fillId="0" borderId="17" xfId="0" applyBorder="1" applyAlignment="1">
      <alignment vertical="center"/>
    </xf>
    <xf numFmtId="9" fontId="0" fillId="34" borderId="17" xfId="2" applyFont="1" applyFill="1" applyBorder="1" applyAlignment="1">
      <alignment vertical="center"/>
    </xf>
    <xf numFmtId="9" fontId="1" fillId="0" borderId="14" xfId="2" applyFont="1" applyBorder="1" applyAlignment="1">
      <alignment vertical="center"/>
    </xf>
    <xf numFmtId="9" fontId="0" fillId="0" borderId="17" xfId="2" applyFont="1" applyBorder="1" applyAlignment="1">
      <alignment vertical="center"/>
    </xf>
    <xf numFmtId="9" fontId="0" fillId="0" borderId="18" xfId="2" applyFont="1" applyBorder="1" applyAlignment="1">
      <alignment vertical="center"/>
    </xf>
    <xf numFmtId="0" fontId="0" fillId="0" borderId="14" xfId="0" applyBorder="1"/>
    <xf numFmtId="165" fontId="0" fillId="0" borderId="14" xfId="0" applyNumberFormat="1" applyBorder="1" applyAlignment="1">
      <alignment vertical="center"/>
    </xf>
    <xf numFmtId="9" fontId="1" fillId="34" borderId="14" xfId="2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165" fontId="1" fillId="0" borderId="17" xfId="1" applyNumberFormat="1" applyFont="1" applyBorder="1"/>
    <xf numFmtId="166" fontId="0" fillId="36" borderId="14" xfId="0" applyNumberFormat="1" applyFill="1" applyBorder="1" applyAlignment="1">
      <alignment vertical="center"/>
    </xf>
    <xf numFmtId="0" fontId="18" fillId="0" borderId="0" xfId="0" applyFont="1"/>
    <xf numFmtId="9" fontId="1" fillId="0" borderId="14" xfId="2" applyFont="1" applyFill="1" applyBorder="1" applyAlignment="1">
      <alignment vertical="center"/>
    </xf>
    <xf numFmtId="9" fontId="0" fillId="0" borderId="14" xfId="2" applyFont="1" applyFill="1" applyBorder="1" applyAlignment="1">
      <alignment vertical="center"/>
    </xf>
    <xf numFmtId="9" fontId="0" fillId="0" borderId="17" xfId="2" applyFont="1" applyFill="1" applyBorder="1" applyAlignment="1">
      <alignment vertical="center"/>
    </xf>
    <xf numFmtId="165" fontId="0" fillId="0" borderId="0" xfId="0" applyNumberFormat="1"/>
    <xf numFmtId="9" fontId="0" fillId="0" borderId="0" xfId="2" applyFont="1"/>
    <xf numFmtId="165" fontId="0" fillId="36" borderId="14" xfId="1" applyNumberFormat="1" applyFont="1" applyFill="1" applyBorder="1" applyAlignment="1">
      <alignment vertical="center"/>
    </xf>
    <xf numFmtId="165" fontId="1" fillId="36" borderId="14" xfId="1" applyNumberFormat="1" applyFont="1" applyFill="1" applyBorder="1" applyAlignment="1">
      <alignment vertical="center"/>
    </xf>
    <xf numFmtId="165" fontId="1" fillId="0" borderId="14" xfId="1" applyNumberFormat="1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532312</xdr:colOff>
      <xdr:row>4</xdr:row>
      <xdr:rowOff>362494</xdr:rowOff>
    </xdr:from>
    <xdr:to>
      <xdr:col>22</xdr:col>
      <xdr:colOff>387532</xdr:colOff>
      <xdr:row>26</xdr:row>
      <xdr:rowOff>81643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052C9A-F171-7408-B568-10ED561D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2169" y="1113608"/>
          <a:ext cx="5417820" cy="418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6"/>
  <sheetViews>
    <sheetView tabSelected="1" zoomScale="70" zoomScaleNormal="70" workbookViewId="0">
      <selection activeCell="R28" sqref="R28"/>
    </sheetView>
  </sheetViews>
  <sheetFormatPr defaultColWidth="11.5546875" defaultRowHeight="14.4" x14ac:dyDescent="0.3"/>
  <sheetData>
    <row r="3" spans="2:15" ht="15" thickBot="1" x14ac:dyDescent="0.35"/>
    <row r="4" spans="2:15" x14ac:dyDescent="0.3">
      <c r="B4" s="34" t="s">
        <v>13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28.8" x14ac:dyDescent="0.3">
      <c r="B5" s="1" t="s">
        <v>1</v>
      </c>
      <c r="C5" s="2" t="s">
        <v>14</v>
      </c>
      <c r="D5" s="2" t="s">
        <v>15</v>
      </c>
      <c r="E5" s="2" t="s">
        <v>2</v>
      </c>
      <c r="F5" s="2" t="s">
        <v>4</v>
      </c>
      <c r="G5" s="2" t="s">
        <v>3</v>
      </c>
      <c r="H5" s="2" t="s">
        <v>6</v>
      </c>
      <c r="I5" s="2" t="s">
        <v>5</v>
      </c>
      <c r="J5" s="2" t="s">
        <v>7</v>
      </c>
      <c r="K5" s="2" t="s">
        <v>9</v>
      </c>
      <c r="L5" s="2" t="s">
        <v>8</v>
      </c>
      <c r="M5" s="2" t="s">
        <v>10</v>
      </c>
      <c r="N5" s="2" t="s">
        <v>11</v>
      </c>
      <c r="O5" s="3" t="s">
        <v>12</v>
      </c>
    </row>
    <row r="6" spans="2:15" x14ac:dyDescent="0.3">
      <c r="B6" s="4">
        <v>1</v>
      </c>
      <c r="C6" s="5">
        <f>+E6-D6</f>
        <v>270</v>
      </c>
      <c r="D6" s="19">
        <v>1354</v>
      </c>
      <c r="E6" s="19">
        <v>1624</v>
      </c>
      <c r="F6" s="6">
        <f>+C6</f>
        <v>270</v>
      </c>
      <c r="G6" s="7">
        <f>+D6</f>
        <v>1354</v>
      </c>
      <c r="H6" s="26">
        <f t="shared" ref="H6:H15" si="0">+C6/E6</f>
        <v>0.16625615763546797</v>
      </c>
      <c r="I6" s="27">
        <f>+D6/E6</f>
        <v>0.83374384236453203</v>
      </c>
      <c r="J6" s="31">
        <f>+I6/$I$16</f>
        <v>2.8337863888407555</v>
      </c>
      <c r="K6" s="9">
        <f t="shared" ref="K6:L15" si="1">+F6/F$15</f>
        <v>2.3566378633150038E-2</v>
      </c>
      <c r="L6" s="9">
        <f t="shared" si="1"/>
        <v>0.28350083752093802</v>
      </c>
      <c r="M6" s="9">
        <f t="shared" ref="M6:M15" si="2">+E6/$E$16</f>
        <v>0.10004312203536007</v>
      </c>
      <c r="N6" s="10">
        <f>+L6-K6</f>
        <v>0.25993445888778799</v>
      </c>
      <c r="O6" s="11">
        <f>+M6</f>
        <v>0.10004312203536007</v>
      </c>
    </row>
    <row r="7" spans="2:15" x14ac:dyDescent="0.3">
      <c r="B7" s="4">
        <v>2</v>
      </c>
      <c r="C7" s="5">
        <f t="shared" ref="C7:C15" si="3">+E7-D7</f>
        <v>575</v>
      </c>
      <c r="D7" s="19">
        <v>1048</v>
      </c>
      <c r="E7" s="19">
        <v>1623</v>
      </c>
      <c r="F7" s="6">
        <f>+F6+C7</f>
        <v>845</v>
      </c>
      <c r="G7" s="7">
        <f>+G6+D7</f>
        <v>2402</v>
      </c>
      <c r="H7" s="27">
        <f t="shared" si="0"/>
        <v>0.35428219346888479</v>
      </c>
      <c r="I7" s="9">
        <f t="shared" ref="I7:I14" si="4">+D7/E7</f>
        <v>0.64571780653111521</v>
      </c>
      <c r="J7" s="6">
        <f t="shared" ref="J7:J15" si="5">+I7/$I$16</f>
        <v>2.1947104592587086</v>
      </c>
      <c r="K7" s="9">
        <f t="shared" si="1"/>
        <v>7.3754036833376974E-2</v>
      </c>
      <c r="L7" s="9">
        <f t="shared" si="1"/>
        <v>0.5029313232830821</v>
      </c>
      <c r="M7" s="9">
        <f t="shared" si="2"/>
        <v>9.9981519127702825E-2</v>
      </c>
      <c r="N7" s="10">
        <f t="shared" ref="N7:N14" si="6">+L7-K7</f>
        <v>0.4291772864497051</v>
      </c>
      <c r="O7" s="11">
        <f t="shared" ref="O7:O15" si="7">+M7+O6</f>
        <v>0.2000246411630629</v>
      </c>
    </row>
    <row r="8" spans="2:15" x14ac:dyDescent="0.3">
      <c r="B8" s="4">
        <v>3</v>
      </c>
      <c r="C8" s="5">
        <f t="shared" si="3"/>
        <v>808</v>
      </c>
      <c r="D8" s="19">
        <v>815</v>
      </c>
      <c r="E8" s="19">
        <v>1623</v>
      </c>
      <c r="F8" s="6">
        <f t="shared" ref="F8:G15" si="8">+F7+C8</f>
        <v>1653</v>
      </c>
      <c r="G8" s="7">
        <f t="shared" si="8"/>
        <v>3217</v>
      </c>
      <c r="H8" s="27">
        <f t="shared" si="0"/>
        <v>0.49784349969192854</v>
      </c>
      <c r="I8" s="9">
        <f t="shared" si="4"/>
        <v>0.50215650030807146</v>
      </c>
      <c r="J8" s="6">
        <f t="shared" si="5"/>
        <v>1.7067643361601599</v>
      </c>
      <c r="K8" s="9">
        <f t="shared" si="1"/>
        <v>0.14427860696517414</v>
      </c>
      <c r="L8" s="9">
        <f t="shared" si="1"/>
        <v>0.67357621440536009</v>
      </c>
      <c r="M8" s="9">
        <f t="shared" si="2"/>
        <v>9.9981519127702825E-2</v>
      </c>
      <c r="N8" s="10">
        <f t="shared" si="6"/>
        <v>0.52929760744018595</v>
      </c>
      <c r="O8" s="11">
        <f t="shared" si="7"/>
        <v>0.30000616029076571</v>
      </c>
    </row>
    <row r="9" spans="2:15" x14ac:dyDescent="0.3">
      <c r="B9" s="4">
        <v>4</v>
      </c>
      <c r="C9" s="5">
        <f t="shared" si="3"/>
        <v>1030</v>
      </c>
      <c r="D9" s="19">
        <v>594</v>
      </c>
      <c r="E9" s="19">
        <v>1624</v>
      </c>
      <c r="F9" s="6">
        <f t="shared" si="8"/>
        <v>2683</v>
      </c>
      <c r="G9" s="7">
        <f t="shared" si="8"/>
        <v>3811</v>
      </c>
      <c r="H9" s="27">
        <f t="shared" si="0"/>
        <v>0.63423645320197042</v>
      </c>
      <c r="I9" s="9">
        <f t="shared" si="4"/>
        <v>0.36576354679802958</v>
      </c>
      <c r="J9" s="6">
        <f t="shared" si="5"/>
        <v>1.2431825073644083</v>
      </c>
      <c r="K9" s="9">
        <f t="shared" si="1"/>
        <v>0.23417997730645021</v>
      </c>
      <c r="L9" s="9">
        <f t="shared" si="1"/>
        <v>0.79794807370184251</v>
      </c>
      <c r="M9" s="9">
        <f t="shared" si="2"/>
        <v>0.10004312203536007</v>
      </c>
      <c r="N9" s="24">
        <f t="shared" si="6"/>
        <v>0.56376809639539227</v>
      </c>
      <c r="O9" s="11">
        <f t="shared" si="7"/>
        <v>0.4000492823261258</v>
      </c>
    </row>
    <row r="10" spans="2:15" x14ac:dyDescent="0.3">
      <c r="B10" s="4">
        <v>5</v>
      </c>
      <c r="C10" s="5">
        <f t="shared" si="3"/>
        <v>1200</v>
      </c>
      <c r="D10" s="19">
        <v>423</v>
      </c>
      <c r="E10" s="19">
        <v>1623</v>
      </c>
      <c r="F10" s="6">
        <f t="shared" si="8"/>
        <v>3883</v>
      </c>
      <c r="G10" s="7">
        <f t="shared" si="8"/>
        <v>4234</v>
      </c>
      <c r="H10" s="27">
        <f t="shared" si="0"/>
        <v>0.73937153419593349</v>
      </c>
      <c r="I10" s="9">
        <f t="shared" si="4"/>
        <v>0.26062846580406657</v>
      </c>
      <c r="J10" s="6">
        <f t="shared" si="5"/>
        <v>0.88584210330766588</v>
      </c>
      <c r="K10" s="9">
        <f t="shared" si="1"/>
        <v>0.33891943789822815</v>
      </c>
      <c r="L10" s="9">
        <f t="shared" si="1"/>
        <v>0.8865159128978225</v>
      </c>
      <c r="M10" s="9">
        <f t="shared" si="2"/>
        <v>9.9981519127702825E-2</v>
      </c>
      <c r="N10" s="10">
        <f t="shared" si="6"/>
        <v>0.5475964749995943</v>
      </c>
      <c r="O10" s="11">
        <f t="shared" si="7"/>
        <v>0.50003080145382861</v>
      </c>
    </row>
    <row r="11" spans="2:15" x14ac:dyDescent="0.3">
      <c r="B11" s="4">
        <v>6</v>
      </c>
      <c r="C11" s="5">
        <f t="shared" si="3"/>
        <v>1315</v>
      </c>
      <c r="D11" s="19">
        <v>308</v>
      </c>
      <c r="E11" s="19">
        <v>1623</v>
      </c>
      <c r="F11" s="6">
        <f t="shared" si="8"/>
        <v>5198</v>
      </c>
      <c r="G11" s="7">
        <f t="shared" si="8"/>
        <v>4542</v>
      </c>
      <c r="H11" s="27">
        <f t="shared" si="0"/>
        <v>0.81022797288971038</v>
      </c>
      <c r="I11" s="9">
        <f t="shared" si="4"/>
        <v>0.18977202711028959</v>
      </c>
      <c r="J11" s="6">
        <f t="shared" si="5"/>
        <v>0.64501032581267392</v>
      </c>
      <c r="K11" s="9">
        <f t="shared" si="1"/>
        <v>0.45369643013005151</v>
      </c>
      <c r="L11" s="9">
        <f t="shared" si="1"/>
        <v>0.95100502512562812</v>
      </c>
      <c r="M11" s="9">
        <f t="shared" si="2"/>
        <v>9.9981519127702825E-2</v>
      </c>
      <c r="N11" s="10">
        <f t="shared" si="6"/>
        <v>0.49730859499557661</v>
      </c>
      <c r="O11" s="11">
        <f t="shared" si="7"/>
        <v>0.60001232058153142</v>
      </c>
    </row>
    <row r="12" spans="2:15" x14ac:dyDescent="0.3">
      <c r="B12" s="4">
        <v>7</v>
      </c>
      <c r="C12" s="5">
        <f t="shared" si="3"/>
        <v>1465</v>
      </c>
      <c r="D12" s="19">
        <v>159</v>
      </c>
      <c r="E12" s="19">
        <v>1624</v>
      </c>
      <c r="F12" s="6">
        <f t="shared" si="8"/>
        <v>6663</v>
      </c>
      <c r="G12" s="7">
        <f t="shared" si="8"/>
        <v>4701</v>
      </c>
      <c r="H12" s="27">
        <f t="shared" si="0"/>
        <v>0.90209359605911332</v>
      </c>
      <c r="I12" s="9">
        <f t="shared" si="4"/>
        <v>9.7906403940886705E-2</v>
      </c>
      <c r="J12" s="6">
        <f t="shared" si="5"/>
        <v>0.33277107520360422</v>
      </c>
      <c r="K12" s="9">
        <f t="shared" si="1"/>
        <v>0.58156585493584712</v>
      </c>
      <c r="L12" s="9">
        <f t="shared" si="1"/>
        <v>0.98429648241206025</v>
      </c>
      <c r="M12" s="9">
        <f t="shared" si="2"/>
        <v>0.10004312203536007</v>
      </c>
      <c r="N12" s="10">
        <f t="shared" si="6"/>
        <v>0.40273062747621313</v>
      </c>
      <c r="O12" s="11">
        <f t="shared" si="7"/>
        <v>0.70005544261689145</v>
      </c>
    </row>
    <row r="13" spans="2:15" x14ac:dyDescent="0.3">
      <c r="B13" s="4">
        <v>8</v>
      </c>
      <c r="C13" s="5">
        <f t="shared" si="3"/>
        <v>1570</v>
      </c>
      <c r="D13" s="19">
        <v>53</v>
      </c>
      <c r="E13" s="19">
        <v>1623</v>
      </c>
      <c r="F13" s="6">
        <f t="shared" si="8"/>
        <v>8233</v>
      </c>
      <c r="G13" s="7">
        <f t="shared" si="8"/>
        <v>4754</v>
      </c>
      <c r="H13" s="27">
        <f t="shared" si="0"/>
        <v>0.96734442390634623</v>
      </c>
      <c r="I13" s="9">
        <f t="shared" si="4"/>
        <v>3.2655576093653729E-2</v>
      </c>
      <c r="J13" s="6">
        <f t="shared" si="5"/>
        <v>0.11099203658464844</v>
      </c>
      <c r="K13" s="9">
        <f t="shared" si="1"/>
        <v>0.71859998254342328</v>
      </c>
      <c r="L13" s="9">
        <f t="shared" si="1"/>
        <v>0.99539363484087107</v>
      </c>
      <c r="M13" s="9">
        <f t="shared" si="2"/>
        <v>9.9981519127702825E-2</v>
      </c>
      <c r="N13" s="10">
        <f t="shared" si="6"/>
        <v>0.27679365229744779</v>
      </c>
      <c r="O13" s="11">
        <f t="shared" si="7"/>
        <v>0.80003696174459427</v>
      </c>
    </row>
    <row r="14" spans="2:15" x14ac:dyDescent="0.3">
      <c r="B14" s="4">
        <v>9</v>
      </c>
      <c r="C14" s="5">
        <f t="shared" si="3"/>
        <v>1538</v>
      </c>
      <c r="D14" s="19">
        <v>17</v>
      </c>
      <c r="E14" s="19">
        <v>1555</v>
      </c>
      <c r="F14" s="6">
        <f t="shared" si="8"/>
        <v>9771</v>
      </c>
      <c r="G14" s="7">
        <f t="shared" si="8"/>
        <v>4771</v>
      </c>
      <c r="H14" s="27">
        <f t="shared" si="0"/>
        <v>0.9890675241157556</v>
      </c>
      <c r="I14" s="9">
        <f t="shared" si="4"/>
        <v>1.0932475884244373E-2</v>
      </c>
      <c r="J14" s="6">
        <f t="shared" si="5"/>
        <v>3.7158057166863254E-2</v>
      </c>
      <c r="K14" s="9">
        <f t="shared" si="1"/>
        <v>0.85284105786855202</v>
      </c>
      <c r="L14" s="9">
        <f t="shared" si="1"/>
        <v>0.99895309882747063</v>
      </c>
      <c r="M14" s="9">
        <f t="shared" si="2"/>
        <v>9.5792521407010417E-2</v>
      </c>
      <c r="N14" s="10">
        <f t="shared" si="6"/>
        <v>0.14611204095891861</v>
      </c>
      <c r="O14" s="11">
        <f t="shared" si="7"/>
        <v>0.89582948315160471</v>
      </c>
    </row>
    <row r="15" spans="2:15" x14ac:dyDescent="0.3">
      <c r="B15" s="4">
        <v>10</v>
      </c>
      <c r="C15" s="5">
        <f t="shared" si="3"/>
        <v>1686</v>
      </c>
      <c r="D15" s="19">
        <v>5</v>
      </c>
      <c r="E15" s="19">
        <v>1691</v>
      </c>
      <c r="F15" s="6">
        <f t="shared" si="8"/>
        <v>11457</v>
      </c>
      <c r="G15" s="7">
        <f t="shared" si="8"/>
        <v>4776</v>
      </c>
      <c r="H15" s="27">
        <f t="shared" si="0"/>
        <v>0.99704316972205798</v>
      </c>
      <c r="I15" s="9">
        <f>+D15/E15</f>
        <v>2.9568302779420462E-3</v>
      </c>
      <c r="J15" s="6">
        <f t="shared" si="5"/>
        <v>1.0049879795191213E-2</v>
      </c>
      <c r="K15" s="9">
        <f t="shared" si="1"/>
        <v>1</v>
      </c>
      <c r="L15" s="9">
        <f t="shared" si="1"/>
        <v>1</v>
      </c>
      <c r="M15" s="9">
        <f t="shared" si="2"/>
        <v>0.10417051684839525</v>
      </c>
      <c r="N15" s="10">
        <f>+L15-K15</f>
        <v>0</v>
      </c>
      <c r="O15" s="11">
        <f t="shared" si="7"/>
        <v>1</v>
      </c>
    </row>
    <row r="16" spans="2:15" ht="15" thickBot="1" x14ac:dyDescent="0.35">
      <c r="B16" s="12"/>
      <c r="C16" s="13">
        <f>SUM(C6:C15)</f>
        <v>11457</v>
      </c>
      <c r="D16" s="13">
        <f>SUM(D6:D15)</f>
        <v>4776</v>
      </c>
      <c r="E16" s="13">
        <f>SUM(E6:E15)</f>
        <v>16233</v>
      </c>
      <c r="F16" s="14"/>
      <c r="G16" s="14"/>
      <c r="H16" s="28"/>
      <c r="I16" s="16">
        <f>+D16/E16</f>
        <v>0.29421548697098504</v>
      </c>
      <c r="J16" s="17"/>
      <c r="K16" s="17"/>
      <c r="L16" s="17"/>
      <c r="M16" s="14"/>
      <c r="N16" s="14"/>
      <c r="O16" s="18"/>
    </row>
    <row r="20" spans="1:15" ht="15" thickBot="1" x14ac:dyDescent="0.35"/>
    <row r="21" spans="1:15" x14ac:dyDescent="0.3">
      <c r="B21" s="34" t="s">
        <v>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2" spans="1:15" ht="28.8" x14ac:dyDescent="0.3">
      <c r="B22" s="1" t="s">
        <v>1</v>
      </c>
      <c r="C22" s="2" t="s">
        <v>14</v>
      </c>
      <c r="D22" s="2" t="s">
        <v>15</v>
      </c>
      <c r="E22" s="2" t="s">
        <v>2</v>
      </c>
      <c r="F22" s="2" t="s">
        <v>4</v>
      </c>
      <c r="G22" s="2" t="s">
        <v>3</v>
      </c>
      <c r="H22" s="2" t="s">
        <v>6</v>
      </c>
      <c r="I22" s="2" t="s">
        <v>5</v>
      </c>
      <c r="J22" s="2" t="s">
        <v>7</v>
      </c>
      <c r="K22" s="2" t="s">
        <v>9</v>
      </c>
      <c r="L22" s="2" t="s">
        <v>8</v>
      </c>
      <c r="M22" s="2" t="s">
        <v>10</v>
      </c>
      <c r="N22" s="2" t="s">
        <v>11</v>
      </c>
      <c r="O22" s="3" t="s">
        <v>12</v>
      </c>
    </row>
    <row r="23" spans="1:15" x14ac:dyDescent="0.3">
      <c r="B23" s="4">
        <v>1</v>
      </c>
      <c r="C23" s="5">
        <f t="shared" ref="C23:C32" si="9">+E23-D23</f>
        <v>163</v>
      </c>
      <c r="D23" s="19">
        <v>531</v>
      </c>
      <c r="E23" s="19">
        <v>694</v>
      </c>
      <c r="F23" s="6">
        <f>+C23</f>
        <v>163</v>
      </c>
      <c r="G23" s="20">
        <f>+D23</f>
        <v>531</v>
      </c>
      <c r="H23" s="21">
        <f>+C23/E23</f>
        <v>0.23487031700288186</v>
      </c>
      <c r="I23" s="27">
        <f t="shared" ref="I23:I33" si="10">+D23/E23</f>
        <v>0.76512968299711814</v>
      </c>
      <c r="J23" s="32">
        <f>+I23/$I$33</f>
        <v>2.6007681164113086</v>
      </c>
      <c r="K23" s="9">
        <f t="shared" ref="K23:L32" si="11">+F23/F$32</f>
        <v>3.3190796171859091E-2</v>
      </c>
      <c r="L23" s="9">
        <f t="shared" si="11"/>
        <v>0.25940400586223744</v>
      </c>
      <c r="M23" s="9">
        <f t="shared" ref="M23:M32" si="12">+E23/$E$33</f>
        <v>9.9741304972693304E-2</v>
      </c>
      <c r="N23" s="10">
        <f t="shared" ref="N23:N31" si="13">+L23-K23</f>
        <v>0.22621320969037834</v>
      </c>
      <c r="O23" s="11">
        <f>+M23</f>
        <v>9.9741304972693304E-2</v>
      </c>
    </row>
    <row r="24" spans="1:15" x14ac:dyDescent="0.3">
      <c r="B24" s="4">
        <v>2</v>
      </c>
      <c r="C24" s="5">
        <f t="shared" si="9"/>
        <v>250</v>
      </c>
      <c r="D24">
        <v>452</v>
      </c>
      <c r="E24" s="19">
        <v>702</v>
      </c>
      <c r="F24" s="6">
        <f>+F23+C24</f>
        <v>413</v>
      </c>
      <c r="G24" s="20">
        <f>+G23+D24</f>
        <v>983</v>
      </c>
      <c r="H24" s="8">
        <f t="shared" ref="H24:H32" si="14">+C24/E24</f>
        <v>0.35612535612535612</v>
      </c>
      <c r="I24" s="9">
        <f t="shared" si="10"/>
        <v>0.64387464387464388</v>
      </c>
      <c r="J24" s="33">
        <f t="shared" ref="J24:J32" si="15">+I24/$I$33</f>
        <v>2.1886076072690632</v>
      </c>
      <c r="K24" s="9">
        <f t="shared" si="11"/>
        <v>8.4096925269802489E-2</v>
      </c>
      <c r="L24" s="9">
        <f t="shared" si="11"/>
        <v>0.48021494870542258</v>
      </c>
      <c r="M24" s="9">
        <f t="shared" si="12"/>
        <v>0.10089106064961195</v>
      </c>
      <c r="N24" s="10">
        <f t="shared" si="13"/>
        <v>0.39611802343562008</v>
      </c>
      <c r="O24" s="11">
        <f t="shared" ref="O24:O32" si="16">+M24+O23</f>
        <v>0.20063236562230524</v>
      </c>
    </row>
    <row r="25" spans="1:15" x14ac:dyDescent="0.3">
      <c r="A25" s="25"/>
      <c r="B25" s="4">
        <v>3</v>
      </c>
      <c r="C25" s="5">
        <f t="shared" si="9"/>
        <v>357</v>
      </c>
      <c r="D25" s="19">
        <v>340</v>
      </c>
      <c r="E25" s="19">
        <v>697</v>
      </c>
      <c r="F25" s="6">
        <f t="shared" ref="F25:F32" si="17">+F24+C25</f>
        <v>770</v>
      </c>
      <c r="G25" s="20">
        <f t="shared" ref="G25:G32" si="18">+G24+D25</f>
        <v>1323</v>
      </c>
      <c r="H25" s="8">
        <f t="shared" si="14"/>
        <v>0.51219512195121952</v>
      </c>
      <c r="I25" s="9">
        <f t="shared" si="10"/>
        <v>0.48780487804878048</v>
      </c>
      <c r="J25" s="33">
        <f t="shared" si="15"/>
        <v>1.6581076411643452</v>
      </c>
      <c r="K25" s="9">
        <f t="shared" si="11"/>
        <v>0.15679087762166566</v>
      </c>
      <c r="L25" s="9">
        <f t="shared" si="11"/>
        <v>0.64631167562286274</v>
      </c>
      <c r="M25" s="9">
        <f t="shared" si="12"/>
        <v>0.1001724633515378</v>
      </c>
      <c r="N25" s="10">
        <f t="shared" si="13"/>
        <v>0.48952079800119708</v>
      </c>
      <c r="O25" s="11">
        <f t="shared" si="16"/>
        <v>0.30080482897384303</v>
      </c>
    </row>
    <row r="26" spans="1:15" x14ac:dyDescent="0.3">
      <c r="A26" s="25"/>
      <c r="B26" s="4">
        <v>4</v>
      </c>
      <c r="C26" s="5">
        <f t="shared" si="9"/>
        <v>398</v>
      </c>
      <c r="D26" s="19">
        <v>278</v>
      </c>
      <c r="E26" s="19">
        <v>676</v>
      </c>
      <c r="F26" s="6">
        <f t="shared" si="17"/>
        <v>1168</v>
      </c>
      <c r="G26" s="20">
        <f t="shared" si="18"/>
        <v>1601</v>
      </c>
      <c r="H26" s="8">
        <f t="shared" si="14"/>
        <v>0.58875739644970415</v>
      </c>
      <c r="I26" s="9">
        <f t="shared" si="10"/>
        <v>0.41124260355029585</v>
      </c>
      <c r="J26" s="33">
        <f t="shared" si="15"/>
        <v>1.3978632318040833</v>
      </c>
      <c r="K26" s="9">
        <f t="shared" si="11"/>
        <v>0.23783343514559152</v>
      </c>
      <c r="L26" s="9">
        <f t="shared" si="11"/>
        <v>0.78212017586712257</v>
      </c>
      <c r="M26" s="9">
        <f t="shared" si="12"/>
        <v>9.7154354699626327E-2</v>
      </c>
      <c r="N26" s="24">
        <f t="shared" si="13"/>
        <v>0.54428674072153105</v>
      </c>
      <c r="O26" s="11">
        <f t="shared" si="16"/>
        <v>0.39795918367346939</v>
      </c>
    </row>
    <row r="27" spans="1:15" x14ac:dyDescent="0.3">
      <c r="A27" s="25"/>
      <c r="B27" s="4">
        <v>5</v>
      </c>
      <c r="C27" s="5">
        <f t="shared" si="9"/>
        <v>491</v>
      </c>
      <c r="D27" s="19">
        <v>173</v>
      </c>
      <c r="E27" s="19">
        <v>664</v>
      </c>
      <c r="F27" s="6">
        <f t="shared" si="17"/>
        <v>1659</v>
      </c>
      <c r="G27" s="20">
        <f t="shared" si="18"/>
        <v>1774</v>
      </c>
      <c r="H27" s="8">
        <f t="shared" si="14"/>
        <v>0.73945783132530118</v>
      </c>
      <c r="I27" s="9">
        <f t="shared" si="10"/>
        <v>0.26054216867469882</v>
      </c>
      <c r="J27" s="33">
        <f t="shared" si="15"/>
        <v>0.88561426948634803</v>
      </c>
      <c r="K27" s="9">
        <f t="shared" si="11"/>
        <v>0.33781307269395233</v>
      </c>
      <c r="L27" s="9">
        <f t="shared" si="11"/>
        <v>0.86663409868099661</v>
      </c>
      <c r="M27" s="9">
        <f t="shared" si="12"/>
        <v>9.5429721184248348E-2</v>
      </c>
      <c r="N27" s="10">
        <f t="shared" si="13"/>
        <v>0.52882102598704428</v>
      </c>
      <c r="O27" s="11">
        <f t="shared" si="16"/>
        <v>0.49338890485771775</v>
      </c>
    </row>
    <row r="28" spans="1:15" x14ac:dyDescent="0.3">
      <c r="B28" s="4">
        <v>6</v>
      </c>
      <c r="C28" s="5">
        <f t="shared" si="9"/>
        <v>554</v>
      </c>
      <c r="D28" s="19">
        <v>149</v>
      </c>
      <c r="E28" s="19">
        <v>703</v>
      </c>
      <c r="F28" s="6">
        <f t="shared" si="17"/>
        <v>2213</v>
      </c>
      <c r="G28" s="20">
        <f t="shared" si="18"/>
        <v>1923</v>
      </c>
      <c r="H28" s="8">
        <f t="shared" si="14"/>
        <v>0.78805120910384063</v>
      </c>
      <c r="I28" s="9">
        <f t="shared" si="10"/>
        <v>0.21194879089615931</v>
      </c>
      <c r="J28" s="33">
        <f t="shared" si="15"/>
        <v>0.72043951492695479</v>
      </c>
      <c r="K28" s="9">
        <f t="shared" si="11"/>
        <v>0.45062105477499492</v>
      </c>
      <c r="L28" s="9">
        <f t="shared" si="11"/>
        <v>0.93942354665363947</v>
      </c>
      <c r="M28" s="9">
        <f t="shared" si="12"/>
        <v>0.10103478010922678</v>
      </c>
      <c r="N28" s="10">
        <f t="shared" si="13"/>
        <v>0.48880249187864455</v>
      </c>
      <c r="O28" s="11">
        <f t="shared" si="16"/>
        <v>0.59442368496694453</v>
      </c>
    </row>
    <row r="29" spans="1:15" x14ac:dyDescent="0.3">
      <c r="B29" s="4">
        <v>7</v>
      </c>
      <c r="C29" s="5">
        <f t="shared" si="9"/>
        <v>608</v>
      </c>
      <c r="D29" s="19">
        <v>89</v>
      </c>
      <c r="E29" s="19">
        <v>697</v>
      </c>
      <c r="F29" s="6">
        <f t="shared" si="17"/>
        <v>2821</v>
      </c>
      <c r="G29" s="20">
        <f t="shared" si="18"/>
        <v>2012</v>
      </c>
      <c r="H29" s="8">
        <f t="shared" si="14"/>
        <v>0.87230989956958394</v>
      </c>
      <c r="I29" s="9">
        <f t="shared" si="10"/>
        <v>0.12769010043041606</v>
      </c>
      <c r="J29" s="33">
        <f t="shared" si="15"/>
        <v>0.43403405901066683</v>
      </c>
      <c r="K29" s="9">
        <f t="shared" si="11"/>
        <v>0.5744247607411932</v>
      </c>
      <c r="L29" s="9">
        <f t="shared" si="11"/>
        <v>0.98290180752320466</v>
      </c>
      <c r="M29" s="9">
        <f t="shared" si="12"/>
        <v>0.1001724633515378</v>
      </c>
      <c r="N29" s="10">
        <f t="shared" si="13"/>
        <v>0.40847704678201147</v>
      </c>
      <c r="O29" s="11">
        <f t="shared" si="16"/>
        <v>0.69459614831848238</v>
      </c>
    </row>
    <row r="30" spans="1:15" x14ac:dyDescent="0.3">
      <c r="B30" s="4">
        <v>8</v>
      </c>
      <c r="C30" s="5">
        <f t="shared" si="9"/>
        <v>683</v>
      </c>
      <c r="D30" s="19">
        <v>28</v>
      </c>
      <c r="E30" s="19">
        <v>711</v>
      </c>
      <c r="F30" s="6">
        <f t="shared" si="17"/>
        <v>3504</v>
      </c>
      <c r="G30" s="20">
        <f t="shared" si="18"/>
        <v>2040</v>
      </c>
      <c r="H30" s="8">
        <f t="shared" si="14"/>
        <v>0.96061884669479602</v>
      </c>
      <c r="I30" s="9">
        <f t="shared" si="10"/>
        <v>3.9381153305203941E-2</v>
      </c>
      <c r="J30" s="33">
        <f t="shared" si="15"/>
        <v>0.1338612919871075</v>
      </c>
      <c r="K30" s="9">
        <f t="shared" si="11"/>
        <v>0.71350030543677456</v>
      </c>
      <c r="L30" s="9">
        <f t="shared" si="11"/>
        <v>0.99658036150464091</v>
      </c>
      <c r="M30" s="9">
        <f t="shared" si="12"/>
        <v>0.10218453578614545</v>
      </c>
      <c r="N30" s="10">
        <f t="shared" si="13"/>
        <v>0.28308005606786635</v>
      </c>
      <c r="O30" s="11">
        <f t="shared" si="16"/>
        <v>0.79678068410462788</v>
      </c>
    </row>
    <row r="31" spans="1:15" x14ac:dyDescent="0.3">
      <c r="B31" s="4">
        <v>9</v>
      </c>
      <c r="C31" s="5">
        <f t="shared" si="9"/>
        <v>668</v>
      </c>
      <c r="D31" s="19">
        <v>4</v>
      </c>
      <c r="E31" s="19">
        <v>672</v>
      </c>
      <c r="F31" s="6">
        <f t="shared" si="17"/>
        <v>4172</v>
      </c>
      <c r="G31" s="20">
        <f t="shared" si="18"/>
        <v>2044</v>
      </c>
      <c r="H31" s="8">
        <f t="shared" si="14"/>
        <v>0.99404761904761907</v>
      </c>
      <c r="I31" s="9">
        <f t="shared" si="10"/>
        <v>5.9523809523809521E-3</v>
      </c>
      <c r="J31" s="33">
        <f t="shared" si="15"/>
        <v>2.0232861097541115E-2</v>
      </c>
      <c r="K31" s="9">
        <f t="shared" si="11"/>
        <v>0.84952148238647929</v>
      </c>
      <c r="L31" s="9">
        <f t="shared" si="11"/>
        <v>0.99853444064484609</v>
      </c>
      <c r="M31" s="9">
        <f t="shared" si="12"/>
        <v>9.6579476861166996E-2</v>
      </c>
      <c r="N31" s="10">
        <f t="shared" si="13"/>
        <v>0.1490129582583668</v>
      </c>
      <c r="O31" s="11">
        <f t="shared" si="16"/>
        <v>0.89336016096579485</v>
      </c>
    </row>
    <row r="32" spans="1:15" x14ac:dyDescent="0.3">
      <c r="B32" s="4">
        <v>10</v>
      </c>
      <c r="C32" s="5">
        <f t="shared" si="9"/>
        <v>739</v>
      </c>
      <c r="D32" s="19">
        <v>3</v>
      </c>
      <c r="E32" s="19">
        <v>742</v>
      </c>
      <c r="F32" s="6">
        <f t="shared" si="17"/>
        <v>4911</v>
      </c>
      <c r="G32" s="20">
        <f t="shared" si="18"/>
        <v>2047</v>
      </c>
      <c r="H32" s="8">
        <f t="shared" si="14"/>
        <v>0.99595687331536387</v>
      </c>
      <c r="I32" s="9">
        <f t="shared" si="10"/>
        <v>4.0431266846361188E-3</v>
      </c>
      <c r="J32" s="33">
        <f t="shared" si="15"/>
        <v>1.3743075462480761E-2</v>
      </c>
      <c r="K32" s="9">
        <f t="shared" si="11"/>
        <v>1</v>
      </c>
      <c r="L32" s="9">
        <f t="shared" si="11"/>
        <v>1</v>
      </c>
      <c r="M32" s="9">
        <f t="shared" si="12"/>
        <v>0.10663983903420524</v>
      </c>
      <c r="N32" s="10">
        <f>+L32-K32</f>
        <v>0</v>
      </c>
      <c r="O32" s="11">
        <f t="shared" si="16"/>
        <v>1</v>
      </c>
    </row>
    <row r="33" spans="2:15" ht="15" thickBot="1" x14ac:dyDescent="0.35">
      <c r="B33" s="12"/>
      <c r="C33" s="13">
        <f>SUM(C23:C32)</f>
        <v>4911</v>
      </c>
      <c r="D33" s="13">
        <f>SUM(D23:D32)</f>
        <v>2047</v>
      </c>
      <c r="E33" s="23">
        <f>SUM(E23:E32)</f>
        <v>6958</v>
      </c>
      <c r="F33" s="14"/>
      <c r="G33" s="14"/>
      <c r="H33" s="15"/>
      <c r="I33" s="9">
        <f t="shared" si="10"/>
        <v>0.29419373383156078</v>
      </c>
      <c r="J33" s="17"/>
      <c r="K33" s="17"/>
      <c r="L33" s="17"/>
      <c r="M33" s="14"/>
      <c r="N33" s="22"/>
      <c r="O33" s="18"/>
    </row>
    <row r="34" spans="2:15" x14ac:dyDescent="0.3">
      <c r="E34" s="30"/>
    </row>
    <row r="36" spans="2:15" x14ac:dyDescent="0.3">
      <c r="E36" s="29"/>
    </row>
  </sheetData>
  <mergeCells count="2">
    <mergeCell ref="B4:O4"/>
    <mergeCell ref="B21:O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Seleccion_Variables_Modelo_Fina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Matias Ezequiel Nigliazzo</cp:lastModifiedBy>
  <dcterms:created xsi:type="dcterms:W3CDTF">2021-08-25T14:43:24Z</dcterms:created>
  <dcterms:modified xsi:type="dcterms:W3CDTF">2024-07-03T03:12:05Z</dcterms:modified>
</cp:coreProperties>
</file>