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0" windowWidth="25280" windowHeight="15380" tabRatio="500" activeTab="2"/>
  </bookViews>
  <sheets>
    <sheet name="diff" sheetId="1" r:id="rId1"/>
    <sheet name="vect time (like)" sheetId="2" r:id="rId2"/>
    <sheet name="vect time (time)" sheetId="4" r:id="rId3"/>
    <sheet name="vect likes" sheetId="3" r:id="rId4"/>
    <sheet name="Feuil5" sheetId="5" r:id="rId5"/>
    <sheet name="Feuil6" sheetId="6" r:id="rId6"/>
  </sheets>
  <definedNames>
    <definedName name="_xlnm._FilterDatabase" localSheetId="5" hidden="1">Feuil6!$A$1:$M$18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6" l="1"/>
  <c r="R25" i="6"/>
  <c r="S25" i="6"/>
  <c r="S24" i="6"/>
  <c r="R24" i="6"/>
  <c r="K25" i="6"/>
  <c r="J25" i="6"/>
  <c r="K27" i="6"/>
  <c r="K24" i="6"/>
  <c r="J24" i="6"/>
  <c r="K26" i="6"/>
  <c r="I25" i="6"/>
  <c r="H25" i="6"/>
  <c r="I27" i="6"/>
  <c r="I24" i="6"/>
  <c r="H24" i="6"/>
  <c r="I26" i="6"/>
  <c r="G25" i="6"/>
  <c r="F25" i="6"/>
  <c r="G27" i="6"/>
  <c r="G24" i="6"/>
  <c r="F24" i="6"/>
  <c r="G26" i="6"/>
  <c r="L24" i="6"/>
  <c r="L25" i="6"/>
  <c r="A17" i="6"/>
  <c r="H17" i="6"/>
  <c r="F17" i="6"/>
  <c r="G17" i="6"/>
  <c r="I17" i="6"/>
  <c r="J17" i="6"/>
  <c r="E17" i="6"/>
  <c r="B17" i="6"/>
  <c r="C17" i="6"/>
  <c r="H5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N2" i="5"/>
  <c r="H56" i="3"/>
  <c r="N3" i="5"/>
  <c r="O2" i="5"/>
  <c r="H57" i="3"/>
  <c r="N4" i="5"/>
  <c r="H58" i="3"/>
  <c r="N5" i="5"/>
  <c r="O4" i="5"/>
  <c r="H59" i="3"/>
  <c r="N6" i="5"/>
  <c r="O5" i="5"/>
  <c r="H60" i="3"/>
  <c r="N7" i="5"/>
  <c r="O6" i="5"/>
  <c r="H61" i="3"/>
  <c r="N8" i="5"/>
  <c r="O7" i="5"/>
  <c r="H62" i="3"/>
  <c r="N9" i="5"/>
  <c r="O8" i="5"/>
  <c r="H63" i="3"/>
  <c r="N10" i="5"/>
  <c r="O9" i="5"/>
  <c r="H64" i="3"/>
  <c r="N11" i="5"/>
  <c r="O10" i="5"/>
  <c r="H65" i="3"/>
  <c r="N12" i="5"/>
  <c r="O11" i="5"/>
  <c r="H66" i="3"/>
  <c r="N13" i="5"/>
  <c r="O12" i="5"/>
  <c r="H67" i="3"/>
  <c r="N14" i="5"/>
  <c r="O13" i="5"/>
  <c r="H68" i="3"/>
  <c r="N15" i="5"/>
  <c r="O14" i="5"/>
  <c r="H69" i="3"/>
  <c r="N16" i="5"/>
  <c r="O15" i="5"/>
  <c r="H70" i="3"/>
  <c r="N17" i="5"/>
  <c r="O16" i="5"/>
  <c r="H71" i="3"/>
  <c r="N18" i="5"/>
  <c r="O17" i="5"/>
  <c r="H72" i="3"/>
  <c r="N19" i="5"/>
  <c r="O18" i="5"/>
  <c r="H73" i="3"/>
  <c r="N20" i="5"/>
  <c r="O19" i="5"/>
  <c r="H74" i="3"/>
  <c r="N21" i="5"/>
  <c r="O20" i="5"/>
  <c r="H75" i="3"/>
  <c r="N22" i="5"/>
  <c r="O21" i="5"/>
  <c r="H76" i="3"/>
  <c r="N23" i="5"/>
  <c r="O22" i="5"/>
  <c r="H77" i="3"/>
  <c r="N24" i="5"/>
  <c r="O23" i="5"/>
  <c r="H78" i="3"/>
  <c r="N25" i="5"/>
  <c r="O24" i="5"/>
  <c r="H79" i="3"/>
  <c r="N26" i="5"/>
  <c r="O25" i="5"/>
  <c r="H80" i="3"/>
  <c r="N27" i="5"/>
  <c r="O26" i="5"/>
  <c r="H81" i="3"/>
  <c r="N28" i="5"/>
  <c r="O27" i="5"/>
  <c r="H82" i="3"/>
  <c r="N29" i="5"/>
  <c r="O28" i="5"/>
  <c r="H83" i="3"/>
  <c r="N30" i="5"/>
  <c r="O29" i="5"/>
  <c r="H84" i="3"/>
  <c r="N31" i="5"/>
  <c r="O30" i="5"/>
  <c r="H85" i="3"/>
  <c r="N32" i="5"/>
  <c r="O31" i="5"/>
  <c r="H86" i="3"/>
  <c r="N33" i="5"/>
  <c r="O32" i="5"/>
  <c r="H87" i="3"/>
  <c r="N34" i="5"/>
  <c r="O33" i="5"/>
  <c r="H88" i="3"/>
  <c r="N35" i="5"/>
  <c r="O34" i="5"/>
  <c r="H89" i="3"/>
  <c r="N36" i="5"/>
  <c r="O35" i="5"/>
  <c r="H90" i="3"/>
  <c r="N37" i="5"/>
  <c r="O36" i="5"/>
  <c r="H91" i="3"/>
  <c r="N38" i="5"/>
  <c r="O37" i="5"/>
  <c r="H92" i="3"/>
  <c r="N39" i="5"/>
  <c r="O38" i="5"/>
  <c r="H93" i="3"/>
  <c r="N40" i="5"/>
  <c r="O39" i="5"/>
  <c r="H94" i="3"/>
  <c r="N41" i="5"/>
  <c r="O40" i="5"/>
  <c r="H95" i="3"/>
  <c r="N42" i="5"/>
  <c r="O41" i="5"/>
  <c r="H96" i="3"/>
  <c r="N43" i="5"/>
  <c r="O42" i="5"/>
  <c r="H97" i="3"/>
  <c r="N44" i="5"/>
  <c r="O43" i="5"/>
  <c r="H98" i="3"/>
  <c r="N45" i="5"/>
  <c r="O44" i="5"/>
  <c r="H99" i="3"/>
  <c r="N46" i="5"/>
  <c r="O45" i="5"/>
  <c r="H100" i="3"/>
  <c r="N47" i="5"/>
  <c r="O46" i="5"/>
  <c r="H101" i="3"/>
  <c r="N48" i="5"/>
  <c r="O47" i="5"/>
  <c r="H102" i="3"/>
  <c r="N49" i="5"/>
  <c r="O48" i="5"/>
  <c r="H103" i="3"/>
  <c r="N50" i="5"/>
  <c r="O49" i="5"/>
  <c r="H104" i="3"/>
  <c r="N51" i="5"/>
  <c r="O50" i="5"/>
  <c r="O51" i="5"/>
  <c r="O3" i="5"/>
  <c r="I5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L2" i="5"/>
  <c r="I56" i="5"/>
  <c r="L3" i="5"/>
  <c r="M2" i="5"/>
  <c r="I57" i="5"/>
  <c r="L4" i="5"/>
  <c r="I58" i="5"/>
  <c r="L5" i="5"/>
  <c r="M4" i="5"/>
  <c r="I59" i="5"/>
  <c r="L6" i="5"/>
  <c r="M5" i="5"/>
  <c r="I60" i="5"/>
  <c r="L7" i="5"/>
  <c r="M6" i="5"/>
  <c r="I61" i="5"/>
  <c r="L8" i="5"/>
  <c r="M7" i="5"/>
  <c r="I62" i="5"/>
  <c r="L9" i="5"/>
  <c r="M8" i="5"/>
  <c r="I63" i="5"/>
  <c r="L10" i="5"/>
  <c r="M9" i="5"/>
  <c r="I64" i="5"/>
  <c r="L11" i="5"/>
  <c r="M10" i="5"/>
  <c r="I65" i="5"/>
  <c r="L12" i="5"/>
  <c r="M11" i="5"/>
  <c r="I66" i="5"/>
  <c r="L13" i="5"/>
  <c r="M12" i="5"/>
  <c r="I67" i="5"/>
  <c r="L14" i="5"/>
  <c r="M13" i="5"/>
  <c r="I68" i="5"/>
  <c r="L15" i="5"/>
  <c r="M14" i="5"/>
  <c r="I69" i="5"/>
  <c r="L16" i="5"/>
  <c r="M15" i="5"/>
  <c r="I70" i="5"/>
  <c r="L17" i="5"/>
  <c r="M16" i="5"/>
  <c r="I71" i="5"/>
  <c r="L18" i="5"/>
  <c r="M17" i="5"/>
  <c r="I72" i="5"/>
  <c r="L19" i="5"/>
  <c r="M18" i="5"/>
  <c r="I73" i="5"/>
  <c r="L20" i="5"/>
  <c r="M19" i="5"/>
  <c r="I74" i="5"/>
  <c r="L21" i="5"/>
  <c r="M20" i="5"/>
  <c r="I75" i="5"/>
  <c r="L22" i="5"/>
  <c r="M21" i="5"/>
  <c r="I76" i="5"/>
  <c r="L23" i="5"/>
  <c r="M22" i="5"/>
  <c r="I77" i="5"/>
  <c r="L24" i="5"/>
  <c r="M23" i="5"/>
  <c r="I78" i="5"/>
  <c r="L25" i="5"/>
  <c r="M24" i="5"/>
  <c r="I79" i="5"/>
  <c r="L26" i="5"/>
  <c r="M25" i="5"/>
  <c r="I80" i="5"/>
  <c r="L27" i="5"/>
  <c r="M26" i="5"/>
  <c r="I81" i="5"/>
  <c r="L28" i="5"/>
  <c r="M27" i="5"/>
  <c r="I82" i="5"/>
  <c r="L29" i="5"/>
  <c r="M28" i="5"/>
  <c r="I83" i="5"/>
  <c r="L30" i="5"/>
  <c r="M29" i="5"/>
  <c r="I84" i="5"/>
  <c r="L31" i="5"/>
  <c r="M30" i="5"/>
  <c r="I85" i="5"/>
  <c r="L32" i="5"/>
  <c r="M31" i="5"/>
  <c r="I86" i="5"/>
  <c r="L33" i="5"/>
  <c r="M32" i="5"/>
  <c r="I87" i="5"/>
  <c r="L34" i="5"/>
  <c r="M33" i="5"/>
  <c r="I88" i="5"/>
  <c r="L35" i="5"/>
  <c r="M34" i="5"/>
  <c r="I89" i="5"/>
  <c r="L36" i="5"/>
  <c r="M35" i="5"/>
  <c r="I90" i="5"/>
  <c r="L37" i="5"/>
  <c r="M36" i="5"/>
  <c r="I91" i="5"/>
  <c r="L38" i="5"/>
  <c r="M37" i="5"/>
  <c r="I92" i="5"/>
  <c r="L39" i="5"/>
  <c r="M38" i="5"/>
  <c r="I93" i="5"/>
  <c r="L40" i="5"/>
  <c r="M39" i="5"/>
  <c r="I94" i="5"/>
  <c r="L41" i="5"/>
  <c r="M40" i="5"/>
  <c r="I95" i="5"/>
  <c r="L42" i="5"/>
  <c r="M41" i="5"/>
  <c r="I96" i="5"/>
  <c r="L43" i="5"/>
  <c r="M42" i="5"/>
  <c r="I97" i="5"/>
  <c r="L44" i="5"/>
  <c r="M43" i="5"/>
  <c r="I98" i="5"/>
  <c r="L45" i="5"/>
  <c r="M44" i="5"/>
  <c r="I99" i="5"/>
  <c r="L46" i="5"/>
  <c r="M45" i="5"/>
  <c r="I100" i="5"/>
  <c r="L47" i="5"/>
  <c r="M46" i="5"/>
  <c r="I101" i="5"/>
  <c r="L48" i="5"/>
  <c r="M47" i="5"/>
  <c r="I102" i="5"/>
  <c r="L49" i="5"/>
  <c r="M48" i="5"/>
  <c r="I103" i="5"/>
  <c r="L50" i="5"/>
  <c r="M49" i="5"/>
  <c r="I104" i="5"/>
  <c r="L51" i="5"/>
  <c r="M50" i="5"/>
  <c r="M51" i="5"/>
  <c r="M3" i="5"/>
  <c r="I54" i="5"/>
  <c r="I105" i="5"/>
  <c r="R2" i="3"/>
  <c r="L52" i="4"/>
  <c r="H102" i="2"/>
  <c r="O50" i="4"/>
  <c r="H103" i="2"/>
  <c r="O51" i="4"/>
  <c r="P51" i="4"/>
  <c r="H101" i="2"/>
  <c r="O49" i="4"/>
  <c r="P50" i="4"/>
  <c r="H100" i="2"/>
  <c r="O48" i="4"/>
  <c r="P49" i="4"/>
  <c r="H99" i="2"/>
  <c r="O47" i="4"/>
  <c r="P48" i="4"/>
  <c r="H98" i="2"/>
  <c r="O46" i="4"/>
  <c r="P47" i="4"/>
  <c r="H97" i="2"/>
  <c r="O45" i="4"/>
  <c r="P46" i="4"/>
  <c r="H96" i="2"/>
  <c r="O44" i="4"/>
  <c r="P45" i="4"/>
  <c r="H95" i="2"/>
  <c r="O43" i="4"/>
  <c r="P44" i="4"/>
  <c r="H94" i="2"/>
  <c r="O42" i="4"/>
  <c r="P43" i="4"/>
  <c r="H93" i="2"/>
  <c r="O41" i="4"/>
  <c r="P42" i="4"/>
  <c r="H92" i="2"/>
  <c r="O40" i="4"/>
  <c r="P41" i="4"/>
  <c r="H91" i="2"/>
  <c r="O39" i="4"/>
  <c r="P40" i="4"/>
  <c r="H90" i="2"/>
  <c r="O38" i="4"/>
  <c r="P39" i="4"/>
  <c r="H89" i="2"/>
  <c r="O37" i="4"/>
  <c r="P38" i="4"/>
  <c r="H88" i="2"/>
  <c r="O36" i="4"/>
  <c r="P37" i="4"/>
  <c r="H87" i="2"/>
  <c r="O35" i="4"/>
  <c r="P36" i="4"/>
  <c r="H86" i="2"/>
  <c r="O34" i="4"/>
  <c r="P35" i="4"/>
  <c r="H85" i="2"/>
  <c r="O33" i="4"/>
  <c r="P34" i="4"/>
  <c r="H84" i="2"/>
  <c r="O32" i="4"/>
  <c r="P33" i="4"/>
  <c r="H83" i="2"/>
  <c r="O31" i="4"/>
  <c r="P32" i="4"/>
  <c r="H82" i="2"/>
  <c r="O30" i="4"/>
  <c r="P31" i="4"/>
  <c r="H81" i="2"/>
  <c r="O29" i="4"/>
  <c r="P30" i="4"/>
  <c r="H80" i="2"/>
  <c r="O28" i="4"/>
  <c r="P29" i="4"/>
  <c r="H79" i="2"/>
  <c r="O27" i="4"/>
  <c r="P28" i="4"/>
  <c r="H78" i="2"/>
  <c r="O26" i="4"/>
  <c r="P27" i="4"/>
  <c r="H77" i="2"/>
  <c r="O25" i="4"/>
  <c r="P26" i="4"/>
  <c r="H76" i="2"/>
  <c r="O24" i="4"/>
  <c r="P25" i="4"/>
  <c r="H75" i="2"/>
  <c r="O23" i="4"/>
  <c r="P24" i="4"/>
  <c r="H74" i="2"/>
  <c r="O22" i="4"/>
  <c r="P23" i="4"/>
  <c r="H73" i="2"/>
  <c r="O21" i="4"/>
  <c r="P22" i="4"/>
  <c r="H72" i="2"/>
  <c r="O20" i="4"/>
  <c r="P21" i="4"/>
  <c r="H71" i="2"/>
  <c r="O19" i="4"/>
  <c r="P20" i="4"/>
  <c r="H70" i="2"/>
  <c r="O18" i="4"/>
  <c r="P19" i="4"/>
  <c r="H69" i="2"/>
  <c r="O17" i="4"/>
  <c r="P18" i="4"/>
  <c r="H68" i="2"/>
  <c r="O16" i="4"/>
  <c r="P17" i="4"/>
  <c r="H67" i="2"/>
  <c r="O15" i="4"/>
  <c r="P16" i="4"/>
  <c r="H66" i="2"/>
  <c r="O14" i="4"/>
  <c r="P15" i="4"/>
  <c r="H65" i="2"/>
  <c r="O13" i="4"/>
  <c r="P14" i="4"/>
  <c r="H64" i="2"/>
  <c r="O12" i="4"/>
  <c r="P13" i="4"/>
  <c r="H63" i="2"/>
  <c r="O11" i="4"/>
  <c r="P12" i="4"/>
  <c r="H62" i="2"/>
  <c r="O10" i="4"/>
  <c r="P11" i="4"/>
  <c r="H61" i="2"/>
  <c r="O9" i="4"/>
  <c r="P10" i="4"/>
  <c r="H60" i="2"/>
  <c r="O8" i="4"/>
  <c r="P9" i="4"/>
  <c r="H59" i="2"/>
  <c r="O7" i="4"/>
  <c r="P8" i="4"/>
  <c r="H58" i="2"/>
  <c r="O6" i="4"/>
  <c r="P7" i="4"/>
  <c r="H57" i="2"/>
  <c r="O5" i="4"/>
  <c r="P6" i="4"/>
  <c r="H56" i="2"/>
  <c r="O4" i="4"/>
  <c r="P5" i="4"/>
  <c r="H55" i="2"/>
  <c r="O3" i="4"/>
  <c r="P4" i="4"/>
  <c r="H54" i="2"/>
  <c r="O2" i="4"/>
  <c r="P3" i="4"/>
  <c r="P2" i="4"/>
  <c r="I54" i="4"/>
  <c r="K52" i="4"/>
  <c r="M2" i="4"/>
  <c r="I55" i="4"/>
  <c r="M3" i="4"/>
  <c r="N2" i="4"/>
  <c r="I56" i="4"/>
  <c r="M4" i="4"/>
  <c r="I57" i="4"/>
  <c r="M5" i="4"/>
  <c r="N4" i="4"/>
  <c r="I58" i="4"/>
  <c r="M6" i="4"/>
  <c r="N5" i="4"/>
  <c r="I59" i="4"/>
  <c r="M7" i="4"/>
  <c r="N6" i="4"/>
  <c r="I60" i="4"/>
  <c r="M8" i="4"/>
  <c r="N7" i="4"/>
  <c r="I61" i="4"/>
  <c r="M9" i="4"/>
  <c r="N8" i="4"/>
  <c r="I62" i="4"/>
  <c r="M10" i="4"/>
  <c r="N9" i="4"/>
  <c r="I63" i="4"/>
  <c r="M11" i="4"/>
  <c r="N10" i="4"/>
  <c r="I64" i="4"/>
  <c r="M12" i="4"/>
  <c r="N11" i="4"/>
  <c r="I65" i="4"/>
  <c r="M13" i="4"/>
  <c r="N12" i="4"/>
  <c r="I66" i="4"/>
  <c r="M14" i="4"/>
  <c r="N13" i="4"/>
  <c r="I67" i="4"/>
  <c r="M15" i="4"/>
  <c r="N14" i="4"/>
  <c r="I68" i="4"/>
  <c r="M16" i="4"/>
  <c r="N15" i="4"/>
  <c r="I69" i="4"/>
  <c r="M17" i="4"/>
  <c r="N16" i="4"/>
  <c r="I70" i="4"/>
  <c r="M18" i="4"/>
  <c r="N17" i="4"/>
  <c r="I71" i="4"/>
  <c r="M19" i="4"/>
  <c r="N18" i="4"/>
  <c r="I72" i="4"/>
  <c r="M20" i="4"/>
  <c r="N19" i="4"/>
  <c r="I73" i="4"/>
  <c r="M21" i="4"/>
  <c r="N20" i="4"/>
  <c r="I74" i="4"/>
  <c r="M22" i="4"/>
  <c r="N21" i="4"/>
  <c r="I75" i="4"/>
  <c r="M23" i="4"/>
  <c r="N22" i="4"/>
  <c r="I76" i="4"/>
  <c r="M24" i="4"/>
  <c r="N23" i="4"/>
  <c r="I77" i="4"/>
  <c r="M25" i="4"/>
  <c r="N24" i="4"/>
  <c r="I78" i="4"/>
  <c r="M26" i="4"/>
  <c r="N25" i="4"/>
  <c r="I79" i="4"/>
  <c r="M27" i="4"/>
  <c r="N26" i="4"/>
  <c r="I80" i="4"/>
  <c r="M28" i="4"/>
  <c r="N27" i="4"/>
  <c r="I81" i="4"/>
  <c r="M29" i="4"/>
  <c r="N28" i="4"/>
  <c r="I82" i="4"/>
  <c r="M30" i="4"/>
  <c r="N29" i="4"/>
  <c r="I83" i="4"/>
  <c r="M31" i="4"/>
  <c r="N30" i="4"/>
  <c r="I84" i="4"/>
  <c r="M32" i="4"/>
  <c r="N31" i="4"/>
  <c r="I85" i="4"/>
  <c r="M33" i="4"/>
  <c r="N32" i="4"/>
  <c r="I86" i="4"/>
  <c r="M34" i="4"/>
  <c r="N33" i="4"/>
  <c r="I87" i="4"/>
  <c r="M35" i="4"/>
  <c r="N34" i="4"/>
  <c r="I88" i="4"/>
  <c r="M36" i="4"/>
  <c r="N35" i="4"/>
  <c r="I89" i="4"/>
  <c r="M37" i="4"/>
  <c r="N36" i="4"/>
  <c r="I90" i="4"/>
  <c r="M38" i="4"/>
  <c r="N37" i="4"/>
  <c r="I91" i="4"/>
  <c r="M39" i="4"/>
  <c r="N38" i="4"/>
  <c r="I92" i="4"/>
  <c r="M40" i="4"/>
  <c r="N39" i="4"/>
  <c r="I93" i="4"/>
  <c r="M41" i="4"/>
  <c r="N40" i="4"/>
  <c r="I94" i="4"/>
  <c r="M42" i="4"/>
  <c r="N41" i="4"/>
  <c r="I95" i="4"/>
  <c r="M43" i="4"/>
  <c r="N42" i="4"/>
  <c r="I96" i="4"/>
  <c r="M44" i="4"/>
  <c r="N43" i="4"/>
  <c r="I97" i="4"/>
  <c r="M45" i="4"/>
  <c r="N44" i="4"/>
  <c r="I98" i="4"/>
  <c r="M46" i="4"/>
  <c r="N45" i="4"/>
  <c r="I99" i="4"/>
  <c r="M47" i="4"/>
  <c r="N46" i="4"/>
  <c r="I100" i="4"/>
  <c r="M48" i="4"/>
  <c r="N47" i="4"/>
  <c r="I101" i="4"/>
  <c r="M49" i="4"/>
  <c r="N48" i="4"/>
  <c r="I102" i="4"/>
  <c r="M50" i="4"/>
  <c r="N49" i="4"/>
  <c r="I103" i="4"/>
  <c r="M51" i="4"/>
  <c r="N50" i="4"/>
  <c r="N51" i="4"/>
  <c r="N3" i="4"/>
  <c r="R2" i="4"/>
  <c r="R3" i="4"/>
  <c r="S2" i="4"/>
  <c r="R100" i="4"/>
  <c r="R101" i="4"/>
  <c r="S101" i="4"/>
  <c r="R4" i="4"/>
  <c r="R5" i="4"/>
  <c r="S4" i="4"/>
  <c r="R6" i="4"/>
  <c r="S5" i="4"/>
  <c r="R7" i="4"/>
  <c r="S6" i="4"/>
  <c r="R8" i="4"/>
  <c r="S7" i="4"/>
  <c r="R9" i="4"/>
  <c r="S8" i="4"/>
  <c r="R10" i="4"/>
  <c r="S9" i="4"/>
  <c r="R11" i="4"/>
  <c r="S10" i="4"/>
  <c r="R12" i="4"/>
  <c r="S11" i="4"/>
  <c r="R13" i="4"/>
  <c r="S12" i="4"/>
  <c r="R14" i="4"/>
  <c r="S13" i="4"/>
  <c r="R15" i="4"/>
  <c r="S14" i="4"/>
  <c r="R16" i="4"/>
  <c r="S15" i="4"/>
  <c r="R17" i="4"/>
  <c r="S16" i="4"/>
  <c r="R18" i="4"/>
  <c r="S17" i="4"/>
  <c r="R19" i="4"/>
  <c r="S18" i="4"/>
  <c r="R20" i="4"/>
  <c r="S19" i="4"/>
  <c r="R21" i="4"/>
  <c r="S20" i="4"/>
  <c r="R22" i="4"/>
  <c r="S21" i="4"/>
  <c r="R23" i="4"/>
  <c r="S22" i="4"/>
  <c r="R24" i="4"/>
  <c r="S23" i="4"/>
  <c r="R25" i="4"/>
  <c r="S24" i="4"/>
  <c r="R26" i="4"/>
  <c r="S25" i="4"/>
  <c r="R27" i="4"/>
  <c r="S26" i="4"/>
  <c r="R28" i="4"/>
  <c r="S27" i="4"/>
  <c r="R29" i="4"/>
  <c r="S28" i="4"/>
  <c r="R30" i="4"/>
  <c r="S29" i="4"/>
  <c r="R31" i="4"/>
  <c r="S30" i="4"/>
  <c r="R32" i="4"/>
  <c r="S31" i="4"/>
  <c r="R33" i="4"/>
  <c r="S32" i="4"/>
  <c r="R34" i="4"/>
  <c r="S33" i="4"/>
  <c r="R35" i="4"/>
  <c r="S34" i="4"/>
  <c r="R36" i="4"/>
  <c r="S35" i="4"/>
  <c r="R37" i="4"/>
  <c r="S36" i="4"/>
  <c r="R38" i="4"/>
  <c r="S37" i="4"/>
  <c r="R39" i="4"/>
  <c r="S38" i="4"/>
  <c r="R40" i="4"/>
  <c r="S39" i="4"/>
  <c r="R41" i="4"/>
  <c r="S40" i="4"/>
  <c r="R42" i="4"/>
  <c r="S41" i="4"/>
  <c r="R43" i="4"/>
  <c r="S42" i="4"/>
  <c r="R44" i="4"/>
  <c r="S43" i="4"/>
  <c r="R45" i="4"/>
  <c r="S44" i="4"/>
  <c r="R46" i="4"/>
  <c r="S45" i="4"/>
  <c r="R47" i="4"/>
  <c r="S46" i="4"/>
  <c r="R48" i="4"/>
  <c r="S47" i="4"/>
  <c r="R49" i="4"/>
  <c r="S48" i="4"/>
  <c r="R50" i="4"/>
  <c r="S49" i="4"/>
  <c r="R51" i="4"/>
  <c r="S50" i="4"/>
  <c r="R52" i="4"/>
  <c r="S51" i="4"/>
  <c r="R53" i="4"/>
  <c r="S52" i="4"/>
  <c r="R54" i="4"/>
  <c r="S53" i="4"/>
  <c r="R55" i="4"/>
  <c r="S54" i="4"/>
  <c r="R56" i="4"/>
  <c r="S55" i="4"/>
  <c r="R57" i="4"/>
  <c r="S56" i="4"/>
  <c r="R58" i="4"/>
  <c r="S57" i="4"/>
  <c r="R59" i="4"/>
  <c r="S58" i="4"/>
  <c r="R60" i="4"/>
  <c r="S59" i="4"/>
  <c r="R61" i="4"/>
  <c r="S60" i="4"/>
  <c r="R62" i="4"/>
  <c r="S61" i="4"/>
  <c r="R63" i="4"/>
  <c r="S62" i="4"/>
  <c r="R64" i="4"/>
  <c r="S63" i="4"/>
  <c r="R65" i="4"/>
  <c r="S64" i="4"/>
  <c r="R66" i="4"/>
  <c r="S65" i="4"/>
  <c r="R67" i="4"/>
  <c r="S66" i="4"/>
  <c r="R68" i="4"/>
  <c r="S67" i="4"/>
  <c r="R69" i="4"/>
  <c r="S68" i="4"/>
  <c r="R70" i="4"/>
  <c r="S69" i="4"/>
  <c r="R71" i="4"/>
  <c r="S70" i="4"/>
  <c r="R72" i="4"/>
  <c r="S71" i="4"/>
  <c r="R73" i="4"/>
  <c r="S72" i="4"/>
  <c r="R74" i="4"/>
  <c r="S73" i="4"/>
  <c r="R75" i="4"/>
  <c r="S74" i="4"/>
  <c r="R76" i="4"/>
  <c r="S75" i="4"/>
  <c r="R77" i="4"/>
  <c r="S76" i="4"/>
  <c r="R78" i="4"/>
  <c r="S77" i="4"/>
  <c r="R79" i="4"/>
  <c r="S78" i="4"/>
  <c r="R80" i="4"/>
  <c r="S79" i="4"/>
  <c r="R81" i="4"/>
  <c r="S80" i="4"/>
  <c r="R82" i="4"/>
  <c r="S81" i="4"/>
  <c r="R83" i="4"/>
  <c r="S82" i="4"/>
  <c r="R84" i="4"/>
  <c r="S83" i="4"/>
  <c r="R85" i="4"/>
  <c r="S84" i="4"/>
  <c r="R86" i="4"/>
  <c r="S85" i="4"/>
  <c r="R87" i="4"/>
  <c r="S86" i="4"/>
  <c r="R88" i="4"/>
  <c r="S87" i="4"/>
  <c r="R89" i="4"/>
  <c r="S88" i="4"/>
  <c r="R90" i="4"/>
  <c r="S89" i="4"/>
  <c r="R91" i="4"/>
  <c r="S90" i="4"/>
  <c r="R92" i="4"/>
  <c r="S91" i="4"/>
  <c r="R93" i="4"/>
  <c r="S92" i="4"/>
  <c r="R94" i="4"/>
  <c r="S93" i="4"/>
  <c r="R95" i="4"/>
  <c r="S94" i="4"/>
  <c r="R96" i="4"/>
  <c r="S95" i="4"/>
  <c r="R97" i="4"/>
  <c r="S96" i="4"/>
  <c r="R98" i="4"/>
  <c r="S97" i="4"/>
  <c r="R99" i="4"/>
  <c r="S98" i="4"/>
  <c r="S99" i="4"/>
  <c r="S100" i="4"/>
  <c r="S3" i="4"/>
  <c r="H3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H4" i="2"/>
  <c r="R58" i="3"/>
  <c r="R52" i="3"/>
  <c r="R101" i="3"/>
  <c r="R54" i="3"/>
  <c r="R55" i="3"/>
  <c r="R56" i="3"/>
  <c r="R57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53" i="3"/>
  <c r="R51" i="3"/>
  <c r="R3" i="3"/>
  <c r="R50" i="3"/>
  <c r="R41" i="3"/>
  <c r="R42" i="3"/>
  <c r="R43" i="3"/>
  <c r="R44" i="3"/>
  <c r="R45" i="3"/>
  <c r="R46" i="3"/>
  <c r="R47" i="3"/>
  <c r="R48" i="3"/>
  <c r="R49" i="3"/>
  <c r="R4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P12" i="1"/>
  <c r="N12" i="1"/>
  <c r="P15" i="1"/>
  <c r="I24" i="1"/>
  <c r="O12" i="1"/>
  <c r="M12" i="1"/>
  <c r="O15" i="1"/>
  <c r="H24" i="1"/>
  <c r="E11" i="1"/>
  <c r="C11" i="1"/>
  <c r="E15" i="1"/>
  <c r="I23" i="1"/>
  <c r="D11" i="1"/>
  <c r="B11" i="1"/>
  <c r="D15" i="1"/>
  <c r="H23" i="1"/>
  <c r="S3" i="1"/>
  <c r="S4" i="1"/>
  <c r="S5" i="1"/>
  <c r="S6" i="1"/>
  <c r="S7" i="1"/>
  <c r="S8" i="1"/>
  <c r="S9" i="1"/>
  <c r="S10" i="1"/>
  <c r="S11" i="1"/>
  <c r="D24" i="1"/>
  <c r="R3" i="1"/>
  <c r="R4" i="1"/>
  <c r="R5" i="1"/>
  <c r="R6" i="1"/>
  <c r="R7" i="1"/>
  <c r="R8" i="1"/>
  <c r="R9" i="1"/>
  <c r="R10" i="1"/>
  <c r="R11" i="1"/>
  <c r="C24" i="1"/>
  <c r="H3" i="1"/>
  <c r="H4" i="1"/>
  <c r="H5" i="1"/>
  <c r="H6" i="1"/>
  <c r="H7" i="1"/>
  <c r="H8" i="1"/>
  <c r="H9" i="1"/>
  <c r="H10" i="1"/>
  <c r="D23" i="1"/>
  <c r="G3" i="1"/>
  <c r="G4" i="1"/>
  <c r="G5" i="1"/>
  <c r="G6" i="1"/>
  <c r="G7" i="1"/>
  <c r="G8" i="1"/>
  <c r="G9" i="1"/>
  <c r="G10" i="1"/>
  <c r="C23" i="1"/>
  <c r="P11" i="1"/>
  <c r="O11" i="1"/>
  <c r="N11" i="1"/>
  <c r="M11" i="1"/>
  <c r="A53" i="3"/>
  <c r="B53" i="3"/>
  <c r="C53" i="3"/>
  <c r="D53" i="3"/>
  <c r="E53" i="3"/>
  <c r="F53" i="3"/>
  <c r="G53" i="3"/>
  <c r="H5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E10" i="1"/>
  <c r="D10" i="1"/>
  <c r="C10" i="1"/>
  <c r="B10" i="1"/>
  <c r="A105" i="3"/>
  <c r="B105" i="3"/>
  <c r="C105" i="3"/>
  <c r="D105" i="3"/>
  <c r="E105" i="3"/>
  <c r="F105" i="3"/>
  <c r="G105" i="3"/>
</calcChain>
</file>

<file path=xl/sharedStrings.xml><?xml version="1.0" encoding="utf-8"?>
<sst xmlns="http://schemas.openxmlformats.org/spreadsheetml/2006/main" count="217" uniqueCount="75">
  <si>
    <t>serie 1 time</t>
  </si>
  <si>
    <t>serie 1 like</t>
  </si>
  <si>
    <t>serie 2 time</t>
  </si>
  <si>
    <t>serie 2 like</t>
  </si>
  <si>
    <t>like</t>
  </si>
  <si>
    <t>rateTime</t>
  </si>
  <si>
    <t>rateLike</t>
  </si>
  <si>
    <t>time</t>
  </si>
  <si>
    <t>var</t>
  </si>
  <si>
    <t>Median</t>
  </si>
  <si>
    <t>Mean</t>
  </si>
  <si>
    <t>simonkreuz</t>
  </si>
  <si>
    <t>aileengemma</t>
  </si>
  <si>
    <t>YogaTrail</t>
  </si>
  <si>
    <t>WhimLA</t>
  </si>
  <si>
    <t>fannybchow</t>
  </si>
  <si>
    <t>Rihammahafzah</t>
  </si>
  <si>
    <t>romanzadyrako</t>
  </si>
  <si>
    <t>nima3rad</t>
  </si>
  <si>
    <t>luisp128</t>
  </si>
  <si>
    <t>smithchrisc</t>
  </si>
  <si>
    <t>viedma</t>
  </si>
  <si>
    <t>kapso</t>
  </si>
  <si>
    <t>a5huynh</t>
  </si>
  <si>
    <t>anjitk</t>
  </si>
  <si>
    <t>kishan_guptas</t>
  </si>
  <si>
    <t>---serie1---</t>
  </si>
  <si>
    <t>---serie2---</t>
  </si>
  <si>
    <t>serie1---</t>
  </si>
  <si>
    <t>testA</t>
  </si>
  <si>
    <t>0.051051409</t>
  </si>
  <si>
    <t>0.061147625</t>
  </si>
  <si>
    <t>users</t>
  </si>
  <si>
    <t>#timesup</t>
  </si>
  <si>
    <t>#likesup</t>
  </si>
  <si>
    <t>User</t>
  </si>
  <si>
    <t>Like</t>
  </si>
  <si>
    <t>MoyMob</t>
  </si>
  <si>
    <t>test (time)-1</t>
  </si>
  <si>
    <t>test (like)-1</t>
  </si>
  <si>
    <t>test (time)-2</t>
  </si>
  <si>
    <t>test (like)-2</t>
  </si>
  <si>
    <t>Mob (time)</t>
  </si>
  <si>
    <t>Mob (like)</t>
  </si>
  <si>
    <t>serie2 (like)</t>
  </si>
  <si>
    <t>serie2(time)</t>
  </si>
  <si>
    <t>Mob time</t>
  </si>
  <si>
    <t>Mob like</t>
  </si>
  <si>
    <t xml:space="preserve">test B (var like) </t>
  </si>
  <si>
    <t xml:space="preserve">test B (var time) </t>
  </si>
  <si>
    <t>time measure</t>
  </si>
  <si>
    <t>like measure</t>
  </si>
  <si>
    <t>How often do you use Twitter?</t>
  </si>
  <si>
    <t>Do you usually find the content interesting on twitter ?</t>
  </si>
  <si>
    <t>Do you usually feel engaged when you are looking at your timeline on Twitter ?</t>
  </si>
  <si>
    <t>What is your username:</t>
  </si>
  <si>
    <t>Did you feel engaged during the first series ?</t>
  </si>
  <si>
    <t>Did you feel engaged during the second series ?</t>
  </si>
  <si>
    <t>Did you find the content of the first series interesting ?</t>
  </si>
  <si>
    <t>Did you find the content of the second series interesting ?</t>
  </si>
  <si>
    <t>Did you feel tired after the first series ?</t>
  </si>
  <si>
    <t>Did you feel tired after the second series ?</t>
  </si>
  <si>
    <t>How many tweets are in the series ?</t>
  </si>
  <si>
    <t>If yes</t>
  </si>
  <si>
    <t>Equal</t>
  </si>
  <si>
    <t>More in the first one</t>
  </si>
  <si>
    <t>More in the second one</t>
  </si>
  <si>
    <t>Yogatrail</t>
  </si>
  <si>
    <t>Whimla</t>
  </si>
  <si>
    <t>@rihammahafyah</t>
  </si>
  <si>
    <t>Time</t>
  </si>
  <si>
    <t>More in first</t>
  </si>
  <si>
    <t>More in second</t>
  </si>
  <si>
    <t>test-(t-l)</t>
  </si>
  <si>
    <t>MovAve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</si>
</sst>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2" fontId="6" fillId="0" borderId="0" xfId="0" applyNumberFormat="1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/>
  </cellXfs>
  <cellStyles count="2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diff!$B$23</c:f>
              <c:strCache>
                <c:ptCount val="1"/>
                <c:pt idx="0">
                  <c:v>test B (var like)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diff!$C$23:$D$23</c:f>
              <c:numCache>
                <c:formatCode>0.0</c:formatCode>
                <c:ptCount val="2"/>
                <c:pt idx="0">
                  <c:v>28.57142857142857</c:v>
                </c:pt>
                <c:pt idx="1">
                  <c:v>71.42857142857143</c:v>
                </c:pt>
              </c:numCache>
            </c:numRef>
          </c:val>
        </c:ser>
        <c:ser>
          <c:idx val="1"/>
          <c:order val="1"/>
          <c:tx>
            <c:strRef>
              <c:f>diff!$B$24</c:f>
              <c:strCache>
                <c:ptCount val="1"/>
                <c:pt idx="0">
                  <c:v>test B (var time)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diff!$C$24:$D$24</c:f>
              <c:numCache>
                <c:formatCode>General</c:formatCode>
                <c:ptCount val="2"/>
                <c:pt idx="0">
                  <c:v>37.5</c:v>
                </c:pt>
                <c:pt idx="1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45096"/>
        <c:axId val="2057371864"/>
      </c:barChart>
      <c:catAx>
        <c:axId val="20927450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57371864"/>
        <c:crosses val="autoZero"/>
        <c:auto val="1"/>
        <c:lblAlgn val="ctr"/>
        <c:lblOffset val="100"/>
        <c:noMultiLvlLbl val="0"/>
      </c:catAx>
      <c:valAx>
        <c:axId val="205737186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9274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diff!$G$23</c:f>
              <c:strCache>
                <c:ptCount val="1"/>
                <c:pt idx="0">
                  <c:v>like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diff!$H$23:$I$23</c:f>
              <c:numCache>
                <c:formatCode>0.00</c:formatCode>
                <c:ptCount val="2"/>
                <c:pt idx="0">
                  <c:v>-24.20282787771578</c:v>
                </c:pt>
                <c:pt idx="1">
                  <c:v>18.51851851851852</c:v>
                </c:pt>
              </c:numCache>
            </c:numRef>
          </c:val>
        </c:ser>
        <c:ser>
          <c:idx val="1"/>
          <c:order val="1"/>
          <c:tx>
            <c:strRef>
              <c:f>diff!$G$24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diff!$H$24:$I$24</c:f>
              <c:numCache>
                <c:formatCode>0.00</c:formatCode>
                <c:ptCount val="2"/>
                <c:pt idx="0">
                  <c:v>-2.512492807862789</c:v>
                </c:pt>
                <c:pt idx="1">
                  <c:v>-9.13978494623656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319032"/>
        <c:axId val="2057383400"/>
      </c:barChart>
      <c:catAx>
        <c:axId val="2057319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57383400"/>
        <c:crosses val="autoZero"/>
        <c:auto val="1"/>
        <c:lblAlgn val="ctr"/>
        <c:lblOffset val="100"/>
        <c:noMultiLvlLbl val="0"/>
      </c:catAx>
      <c:valAx>
        <c:axId val="205738340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05731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188338458902"/>
          <c:y val="0.0240388605434501"/>
          <c:w val="0.77931647449752"/>
          <c:h val="0.904799996971482"/>
        </c:manualLayout>
      </c:layout>
      <c:lineChart>
        <c:grouping val="standard"/>
        <c:varyColors val="0"/>
        <c:ser>
          <c:idx val="0"/>
          <c:order val="0"/>
          <c:tx>
            <c:strRef>
              <c:f>'vect time (time)'!$R$1</c:f>
              <c:strCache>
                <c:ptCount val="1"/>
                <c:pt idx="0">
                  <c:v>test-(t-l)</c:v>
                </c:pt>
              </c:strCache>
            </c:strRef>
          </c:tx>
          <c:spPr>
            <a:ln w="12700" cap="flat" cmpd="sng" algn="ctr">
              <a:solidFill>
                <a:srgbClr val="4F81BD"/>
              </a:solidFill>
              <a:prstDash val="lgDash"/>
            </a:ln>
            <a:effectLst/>
          </c:spPr>
          <c:marker>
            <c:symbol val="none"/>
          </c:marker>
          <c:val>
            <c:numRef>
              <c:f>'vect time (time)'!$R$2:$R$101</c:f>
              <c:numCache>
                <c:formatCode>General</c:formatCode>
                <c:ptCount val="100"/>
                <c:pt idx="0">
                  <c:v>0.281176754857143</c:v>
                </c:pt>
                <c:pt idx="1">
                  <c:v>0.235436390875</c:v>
                </c:pt>
                <c:pt idx="2">
                  <c:v>0.113389715607143</c:v>
                </c:pt>
                <c:pt idx="3">
                  <c:v>0.118862421821429</c:v>
                </c:pt>
                <c:pt idx="4">
                  <c:v>0.130236444714286</c:v>
                </c:pt>
                <c:pt idx="5">
                  <c:v>0.109744509357143</c:v>
                </c:pt>
                <c:pt idx="6">
                  <c:v>0.0890708537142857</c:v>
                </c:pt>
                <c:pt idx="7">
                  <c:v>0.112409412589286</c:v>
                </c:pt>
                <c:pt idx="8">
                  <c:v>0.159211527928571</c:v>
                </c:pt>
                <c:pt idx="9">
                  <c:v>0.0762899642678571</c:v>
                </c:pt>
                <c:pt idx="10">
                  <c:v>0.122549938142857</c:v>
                </c:pt>
                <c:pt idx="11">
                  <c:v>0.0967113396607143</c:v>
                </c:pt>
                <c:pt idx="12">
                  <c:v>0.095819728875</c:v>
                </c:pt>
                <c:pt idx="13">
                  <c:v>0.153760870196429</c:v>
                </c:pt>
                <c:pt idx="14">
                  <c:v>0.103079196410714</c:v>
                </c:pt>
                <c:pt idx="15">
                  <c:v>0.0781463541071428</c:v>
                </c:pt>
                <c:pt idx="16">
                  <c:v>0.114310619571429</c:v>
                </c:pt>
                <c:pt idx="17">
                  <c:v>0.129267536928571</c:v>
                </c:pt>
                <c:pt idx="18">
                  <c:v>0.106536293428571</c:v>
                </c:pt>
                <c:pt idx="19">
                  <c:v>0.127696522142857</c:v>
                </c:pt>
                <c:pt idx="20">
                  <c:v>0.0979463207142857</c:v>
                </c:pt>
                <c:pt idx="21">
                  <c:v>0.0950346326785714</c:v>
                </c:pt>
                <c:pt idx="22">
                  <c:v>0.115510065839286</c:v>
                </c:pt>
                <c:pt idx="23">
                  <c:v>0.0954081367321428</c:v>
                </c:pt>
                <c:pt idx="24">
                  <c:v>0.08288973325</c:v>
                </c:pt>
                <c:pt idx="25">
                  <c:v>0.0994114689107143</c:v>
                </c:pt>
                <c:pt idx="26">
                  <c:v>0.0786204103392857</c:v>
                </c:pt>
                <c:pt idx="27">
                  <c:v>0.1967949245</c:v>
                </c:pt>
                <c:pt idx="28">
                  <c:v>0.157366974589286</c:v>
                </c:pt>
                <c:pt idx="29">
                  <c:v>0.064708410375</c:v>
                </c:pt>
                <c:pt idx="30">
                  <c:v>0.0731987056964286</c:v>
                </c:pt>
                <c:pt idx="31">
                  <c:v>0.0752129240357143</c:v>
                </c:pt>
                <c:pt idx="32">
                  <c:v>0.0767044910178571</c:v>
                </c:pt>
                <c:pt idx="33">
                  <c:v>0.0933512923214286</c:v>
                </c:pt>
                <c:pt idx="34">
                  <c:v>0.0984200032321428</c:v>
                </c:pt>
                <c:pt idx="35">
                  <c:v>0.13101851275</c:v>
                </c:pt>
                <c:pt idx="36">
                  <c:v>0.069630073625</c:v>
                </c:pt>
                <c:pt idx="37">
                  <c:v>0.127011458732143</c:v>
                </c:pt>
                <c:pt idx="38">
                  <c:v>0.124955923196429</c:v>
                </c:pt>
                <c:pt idx="39">
                  <c:v>0.0754640519821429</c:v>
                </c:pt>
                <c:pt idx="40">
                  <c:v>0.0831263298928571</c:v>
                </c:pt>
                <c:pt idx="41">
                  <c:v>0.0782865455714286</c:v>
                </c:pt>
                <c:pt idx="42">
                  <c:v>0.0797913384285714</c:v>
                </c:pt>
                <c:pt idx="43">
                  <c:v>0.0832544523392857</c:v>
                </c:pt>
                <c:pt idx="44">
                  <c:v>0.0867852235892857</c:v>
                </c:pt>
                <c:pt idx="45">
                  <c:v>0.0807330055</c:v>
                </c:pt>
                <c:pt idx="46">
                  <c:v>0.0954827241785714</c:v>
                </c:pt>
                <c:pt idx="47">
                  <c:v>0.0805858035714286</c:v>
                </c:pt>
                <c:pt idx="48">
                  <c:v>0.0603559370892857</c:v>
                </c:pt>
                <c:pt idx="49">
                  <c:v>0.0679214389107143</c:v>
                </c:pt>
                <c:pt idx="50">
                  <c:v>0.117938075714286</c:v>
                </c:pt>
                <c:pt idx="51">
                  <c:v>0.0950876728214286</c:v>
                </c:pt>
                <c:pt idx="52">
                  <c:v>0.163552507053571</c:v>
                </c:pt>
                <c:pt idx="53">
                  <c:v>0.0955206571071428</c:v>
                </c:pt>
                <c:pt idx="54">
                  <c:v>0.0830896988035714</c:v>
                </c:pt>
                <c:pt idx="55">
                  <c:v>0.0685268025178571</c:v>
                </c:pt>
                <c:pt idx="56">
                  <c:v>0.0922901625892857</c:v>
                </c:pt>
                <c:pt idx="57">
                  <c:v>0.110908728339286</c:v>
                </c:pt>
                <c:pt idx="58">
                  <c:v>0.0973989945178571</c:v>
                </c:pt>
                <c:pt idx="59">
                  <c:v>0.110611921410714</c:v>
                </c:pt>
                <c:pt idx="60">
                  <c:v>0.107490622</c:v>
                </c:pt>
                <c:pt idx="61">
                  <c:v>0.0755611430714286</c:v>
                </c:pt>
                <c:pt idx="62">
                  <c:v>0.0978751610714285</c:v>
                </c:pt>
                <c:pt idx="63">
                  <c:v>0.130138417321429</c:v>
                </c:pt>
                <c:pt idx="64">
                  <c:v>0.0666678291785714</c:v>
                </c:pt>
                <c:pt idx="65">
                  <c:v>0.113461132178571</c:v>
                </c:pt>
                <c:pt idx="66">
                  <c:v>0.0715321450357143</c:v>
                </c:pt>
                <c:pt idx="67">
                  <c:v>0.160818826928571</c:v>
                </c:pt>
                <c:pt idx="68">
                  <c:v>0.0776183123571428</c:v>
                </c:pt>
                <c:pt idx="69">
                  <c:v>0.106513727214286</c:v>
                </c:pt>
                <c:pt idx="70">
                  <c:v>0.0989053544464285</c:v>
                </c:pt>
                <c:pt idx="71">
                  <c:v>0.11197208925</c:v>
                </c:pt>
                <c:pt idx="72">
                  <c:v>0.0754451730892857</c:v>
                </c:pt>
                <c:pt idx="73">
                  <c:v>0.139086365410714</c:v>
                </c:pt>
                <c:pt idx="74">
                  <c:v>0.113988173339286</c:v>
                </c:pt>
                <c:pt idx="75">
                  <c:v>0.0857846971428571</c:v>
                </c:pt>
                <c:pt idx="76">
                  <c:v>0.0916674036428571</c:v>
                </c:pt>
                <c:pt idx="77">
                  <c:v>0.0691106937142857</c:v>
                </c:pt>
                <c:pt idx="78">
                  <c:v>0.0879307226964286</c:v>
                </c:pt>
                <c:pt idx="79">
                  <c:v>0.0793494057678571</c:v>
                </c:pt>
                <c:pt idx="80">
                  <c:v>0.09340232075</c:v>
                </c:pt>
                <c:pt idx="81">
                  <c:v>0.0994986283928571</c:v>
                </c:pt>
                <c:pt idx="82">
                  <c:v>0.0950407535</c:v>
                </c:pt>
                <c:pt idx="83">
                  <c:v>0.095139958375</c:v>
                </c:pt>
                <c:pt idx="84">
                  <c:v>0.0655324249107143</c:v>
                </c:pt>
                <c:pt idx="85">
                  <c:v>0.0693686860178571</c:v>
                </c:pt>
                <c:pt idx="86">
                  <c:v>0.0723663189464286</c:v>
                </c:pt>
                <c:pt idx="87">
                  <c:v>0.0689579632678571</c:v>
                </c:pt>
                <c:pt idx="88">
                  <c:v>0.120447486964286</c:v>
                </c:pt>
                <c:pt idx="89">
                  <c:v>0.0918137035357143</c:v>
                </c:pt>
                <c:pt idx="90">
                  <c:v>0.0588260126428571</c:v>
                </c:pt>
                <c:pt idx="91">
                  <c:v>0.0680858177142857</c:v>
                </c:pt>
                <c:pt idx="92">
                  <c:v>0.0875760653392857</c:v>
                </c:pt>
                <c:pt idx="93">
                  <c:v>0.0862398025178571</c:v>
                </c:pt>
                <c:pt idx="94">
                  <c:v>0.0672757730892857</c:v>
                </c:pt>
                <c:pt idx="95">
                  <c:v>0.0854994440357143</c:v>
                </c:pt>
                <c:pt idx="96">
                  <c:v>0.0841508349285714</c:v>
                </c:pt>
                <c:pt idx="97">
                  <c:v>0.0825300969107143</c:v>
                </c:pt>
                <c:pt idx="98">
                  <c:v>0.097765641875</c:v>
                </c:pt>
                <c:pt idx="99">
                  <c:v>0.111121326196429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(time)'!$S$1</c:f>
              <c:strCache>
                <c:ptCount val="1"/>
                <c:pt idx="0">
                  <c:v>MovAve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'vect time (time)'!$S$2:$S$101</c:f>
              <c:numCache>
                <c:formatCode>General</c:formatCode>
                <c:ptCount val="100"/>
                <c:pt idx="0">
                  <c:v>0.258306572866071</c:v>
                </c:pt>
                <c:pt idx="1">
                  <c:v>0.210000953779762</c:v>
                </c:pt>
                <c:pt idx="2">
                  <c:v>0.15589617610119</c:v>
                </c:pt>
                <c:pt idx="3">
                  <c:v>0.120829527380952</c:v>
                </c:pt>
                <c:pt idx="4">
                  <c:v>0.119614458630952</c:v>
                </c:pt>
                <c:pt idx="5">
                  <c:v>0.109683935928571</c:v>
                </c:pt>
                <c:pt idx="6">
                  <c:v>0.103741591886905</c:v>
                </c:pt>
                <c:pt idx="7">
                  <c:v>0.120230598077381</c:v>
                </c:pt>
                <c:pt idx="8">
                  <c:v>0.115970301595238</c:v>
                </c:pt>
                <c:pt idx="9">
                  <c:v>0.119350476779762</c:v>
                </c:pt>
                <c:pt idx="10">
                  <c:v>0.0985170806904762</c:v>
                </c:pt>
                <c:pt idx="11">
                  <c:v>0.10502700222619</c:v>
                </c:pt>
                <c:pt idx="12">
                  <c:v>0.115430646244048</c:v>
                </c:pt>
                <c:pt idx="13">
                  <c:v>0.117553265160714</c:v>
                </c:pt>
                <c:pt idx="14">
                  <c:v>0.111662140238095</c:v>
                </c:pt>
                <c:pt idx="15">
                  <c:v>0.0985120566964285</c:v>
                </c:pt>
                <c:pt idx="16">
                  <c:v>0.107241503535714</c:v>
                </c:pt>
                <c:pt idx="17">
                  <c:v>0.116704816642857</c:v>
                </c:pt>
                <c:pt idx="18">
                  <c:v>0.121166784166667</c:v>
                </c:pt>
                <c:pt idx="19">
                  <c:v>0.110726378761905</c:v>
                </c:pt>
                <c:pt idx="20">
                  <c:v>0.106892491845238</c:v>
                </c:pt>
                <c:pt idx="21">
                  <c:v>0.102830339744048</c:v>
                </c:pt>
                <c:pt idx="22">
                  <c:v>0.101984278416667</c:v>
                </c:pt>
                <c:pt idx="23">
                  <c:v>0.0979359786071428</c:v>
                </c:pt>
                <c:pt idx="24">
                  <c:v>0.0925697796309524</c:v>
                </c:pt>
                <c:pt idx="25">
                  <c:v>0.0869738708333333</c:v>
                </c:pt>
                <c:pt idx="26">
                  <c:v>0.124942267916667</c:v>
                </c:pt>
                <c:pt idx="27">
                  <c:v>0.144260769809524</c:v>
                </c:pt>
                <c:pt idx="28">
                  <c:v>0.139623436488095</c:v>
                </c:pt>
                <c:pt idx="29">
                  <c:v>0.0984246968869047</c:v>
                </c:pt>
                <c:pt idx="30">
                  <c:v>0.0710400133690476</c:v>
                </c:pt>
                <c:pt idx="31">
                  <c:v>0.0750387069166667</c:v>
                </c:pt>
                <c:pt idx="32">
                  <c:v>0.0817562357916667</c:v>
                </c:pt>
                <c:pt idx="33">
                  <c:v>0.0894919288571428</c:v>
                </c:pt>
                <c:pt idx="34">
                  <c:v>0.107596602767857</c:v>
                </c:pt>
                <c:pt idx="35">
                  <c:v>0.0996895298690476</c:v>
                </c:pt>
                <c:pt idx="36">
                  <c:v>0.109220015035714</c:v>
                </c:pt>
                <c:pt idx="37">
                  <c:v>0.10719915185119</c:v>
                </c:pt>
                <c:pt idx="38">
                  <c:v>0.109143811303571</c:v>
                </c:pt>
                <c:pt idx="39">
                  <c:v>0.0945154350238095</c:v>
                </c:pt>
                <c:pt idx="40">
                  <c:v>0.0789589758154762</c:v>
                </c:pt>
                <c:pt idx="41">
                  <c:v>0.0804014046309524</c:v>
                </c:pt>
                <c:pt idx="42">
                  <c:v>0.0804441121130952</c:v>
                </c:pt>
                <c:pt idx="43">
                  <c:v>0.0832770047857143</c:v>
                </c:pt>
                <c:pt idx="44">
                  <c:v>0.0835908938095238</c:v>
                </c:pt>
                <c:pt idx="45">
                  <c:v>0.087666984422619</c:v>
                </c:pt>
                <c:pt idx="46">
                  <c:v>0.0856005110833333</c:v>
                </c:pt>
                <c:pt idx="47">
                  <c:v>0.0788081549464286</c:v>
                </c:pt>
                <c:pt idx="48">
                  <c:v>0.0696210598571428</c:v>
                </c:pt>
                <c:pt idx="49">
                  <c:v>0.0820718172380952</c:v>
                </c:pt>
                <c:pt idx="50">
                  <c:v>0.0936490624821428</c:v>
                </c:pt>
                <c:pt idx="51">
                  <c:v>0.125526085196429</c:v>
                </c:pt>
                <c:pt idx="52">
                  <c:v>0.118053612327381</c:v>
                </c:pt>
                <c:pt idx="53">
                  <c:v>0.114054287654762</c:v>
                </c:pt>
                <c:pt idx="54">
                  <c:v>0.0823790528095238</c:v>
                </c:pt>
                <c:pt idx="55">
                  <c:v>0.0813022213035714</c:v>
                </c:pt>
                <c:pt idx="56">
                  <c:v>0.0905752311488095</c:v>
                </c:pt>
                <c:pt idx="57">
                  <c:v>0.10019929514881</c:v>
                </c:pt>
                <c:pt idx="58">
                  <c:v>0.106306548089286</c:v>
                </c:pt>
                <c:pt idx="59">
                  <c:v>0.105167179309524</c:v>
                </c:pt>
                <c:pt idx="60">
                  <c:v>0.0978878954940476</c:v>
                </c:pt>
                <c:pt idx="61">
                  <c:v>0.0936423087142857</c:v>
                </c:pt>
                <c:pt idx="62">
                  <c:v>0.101191573821429</c:v>
                </c:pt>
                <c:pt idx="63">
                  <c:v>0.0982271358571428</c:v>
                </c:pt>
                <c:pt idx="64">
                  <c:v>0.103422459559524</c:v>
                </c:pt>
                <c:pt idx="65">
                  <c:v>0.0838870354642857</c:v>
                </c:pt>
                <c:pt idx="66">
                  <c:v>0.115270701380952</c:v>
                </c:pt>
                <c:pt idx="67">
                  <c:v>0.10332309477381</c:v>
                </c:pt>
                <c:pt idx="68">
                  <c:v>0.114983622166667</c:v>
                </c:pt>
                <c:pt idx="69">
                  <c:v>0.0943457980059524</c:v>
                </c:pt>
                <c:pt idx="70">
                  <c:v>0.105797056970238</c:v>
                </c:pt>
                <c:pt idx="71">
                  <c:v>0.0954408722619047</c:v>
                </c:pt>
                <c:pt idx="72">
                  <c:v>0.108834542583333</c:v>
                </c:pt>
                <c:pt idx="73">
                  <c:v>0.109506570613095</c:v>
                </c:pt>
                <c:pt idx="74">
                  <c:v>0.112953078630952</c:v>
                </c:pt>
                <c:pt idx="75">
                  <c:v>0.0971467580416666</c:v>
                </c:pt>
                <c:pt idx="76">
                  <c:v>0.0821875981666667</c:v>
                </c:pt>
                <c:pt idx="77">
                  <c:v>0.0829029400178571</c:v>
                </c:pt>
                <c:pt idx="78">
                  <c:v>0.0787969407261905</c:v>
                </c:pt>
                <c:pt idx="79">
                  <c:v>0.0868941497380952</c:v>
                </c:pt>
                <c:pt idx="80">
                  <c:v>0.0907501183035714</c:v>
                </c:pt>
                <c:pt idx="81">
                  <c:v>0.095980567547619</c:v>
                </c:pt>
                <c:pt idx="82">
                  <c:v>0.0965597800892857</c:v>
                </c:pt>
                <c:pt idx="83">
                  <c:v>0.0852377122619047</c:v>
                </c:pt>
                <c:pt idx="84">
                  <c:v>0.0766803564345238</c:v>
                </c:pt>
                <c:pt idx="85">
                  <c:v>0.0690891432916667</c:v>
                </c:pt>
                <c:pt idx="86">
                  <c:v>0.0702309894107143</c:v>
                </c:pt>
                <c:pt idx="87">
                  <c:v>0.0872572563928571</c:v>
                </c:pt>
                <c:pt idx="88">
                  <c:v>0.093739717922619</c:v>
                </c:pt>
                <c:pt idx="89">
                  <c:v>0.090362401047619</c:v>
                </c:pt>
                <c:pt idx="90">
                  <c:v>0.072908511297619</c:v>
                </c:pt>
                <c:pt idx="91">
                  <c:v>0.0714959652321429</c:v>
                </c:pt>
                <c:pt idx="92">
                  <c:v>0.0806338951904762</c:v>
                </c:pt>
                <c:pt idx="93">
                  <c:v>0.0803638803154762</c:v>
                </c:pt>
                <c:pt idx="94">
                  <c:v>0.0796716732142857</c:v>
                </c:pt>
                <c:pt idx="95">
                  <c:v>0.0789753506845238</c:v>
                </c:pt>
                <c:pt idx="96">
                  <c:v>0.0840601252916666</c:v>
                </c:pt>
                <c:pt idx="97">
                  <c:v>0.0881488579047619</c:v>
                </c:pt>
                <c:pt idx="98">
                  <c:v>0.0971390216607142</c:v>
                </c:pt>
                <c:pt idx="99">
                  <c:v>0.104443484035714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84040"/>
        <c:axId val="2061787016"/>
      </c:lineChart>
      <c:catAx>
        <c:axId val="20617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787016"/>
        <c:crosses val="autoZero"/>
        <c:auto val="1"/>
        <c:lblAlgn val="ctr"/>
        <c:lblOffset val="100"/>
        <c:noMultiLvlLbl val="0"/>
      </c:catAx>
      <c:valAx>
        <c:axId val="20617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time (time)'!$N$1</c:f>
              <c:strCache>
                <c:ptCount val="1"/>
                <c:pt idx="0">
                  <c:v>Mob (time)</c:v>
                </c:pt>
              </c:strCache>
            </c:strRef>
          </c:tx>
          <c:marker>
            <c:symbol val="none"/>
          </c:marker>
          <c:val>
            <c:numRef>
              <c:f>'vect time (time)'!$N$2:$N$51</c:f>
              <c:numCache>
                <c:formatCode>General</c:formatCode>
                <c:ptCount val="50"/>
                <c:pt idx="0">
                  <c:v>1.187038968340066</c:v>
                </c:pt>
                <c:pt idx="1">
                  <c:v>1.498851333136556</c:v>
                </c:pt>
                <c:pt idx="2">
                  <c:v>1.403977981815948</c:v>
                </c:pt>
                <c:pt idx="3">
                  <c:v>1.399172723642453</c:v>
                </c:pt>
                <c:pt idx="4">
                  <c:v>0.945959779387441</c:v>
                </c:pt>
                <c:pt idx="5">
                  <c:v>0.796569257766251</c:v>
                </c:pt>
                <c:pt idx="6">
                  <c:v>0.944473080780749</c:v>
                </c:pt>
                <c:pt idx="7">
                  <c:v>0.972380645538871</c:v>
                </c:pt>
                <c:pt idx="8">
                  <c:v>1.100176281638906</c:v>
                </c:pt>
                <c:pt idx="9">
                  <c:v>1.124392735800561</c:v>
                </c:pt>
                <c:pt idx="10">
                  <c:v>1.097980598875843</c:v>
                </c:pt>
                <c:pt idx="11">
                  <c:v>0.974597485765176</c:v>
                </c:pt>
                <c:pt idx="12">
                  <c:v>1.127227460518398</c:v>
                </c:pt>
                <c:pt idx="13">
                  <c:v>1.104627197222223</c:v>
                </c:pt>
                <c:pt idx="14">
                  <c:v>1.130522077271202</c:v>
                </c:pt>
                <c:pt idx="15">
                  <c:v>0.756237149667271</c:v>
                </c:pt>
                <c:pt idx="16">
                  <c:v>1.225377443890719</c:v>
                </c:pt>
                <c:pt idx="17">
                  <c:v>1.160620162909657</c:v>
                </c:pt>
                <c:pt idx="18">
                  <c:v>1.206699578599664</c:v>
                </c:pt>
                <c:pt idx="19">
                  <c:v>0.871734197893545</c:v>
                </c:pt>
                <c:pt idx="20">
                  <c:v>0.981412111541664</c:v>
                </c:pt>
                <c:pt idx="21">
                  <c:v>0.91756698310408</c:v>
                </c:pt>
                <c:pt idx="22">
                  <c:v>1.13508651135586</c:v>
                </c:pt>
                <c:pt idx="23">
                  <c:v>1.303925482395075</c:v>
                </c:pt>
                <c:pt idx="24">
                  <c:v>1.347940830965205</c:v>
                </c:pt>
                <c:pt idx="25">
                  <c:v>1.069970352223909</c:v>
                </c:pt>
                <c:pt idx="26">
                  <c:v>0.790473265578828</c:v>
                </c:pt>
                <c:pt idx="27">
                  <c:v>0.710249700017852</c:v>
                </c:pt>
                <c:pt idx="28">
                  <c:v>0.676939483726973</c:v>
                </c:pt>
                <c:pt idx="29">
                  <c:v>0.828536552361304</c:v>
                </c:pt>
                <c:pt idx="30">
                  <c:v>0.940543949632091</c:v>
                </c:pt>
                <c:pt idx="31">
                  <c:v>1.004414286621548</c:v>
                </c:pt>
                <c:pt idx="32">
                  <c:v>1.039468548579251</c:v>
                </c:pt>
                <c:pt idx="33">
                  <c:v>0.907530816568773</c:v>
                </c:pt>
                <c:pt idx="34">
                  <c:v>0.74504633703504</c:v>
                </c:pt>
                <c:pt idx="35">
                  <c:v>0.56713272596515</c:v>
                </c:pt>
                <c:pt idx="36">
                  <c:v>0.637624860113027</c:v>
                </c:pt>
                <c:pt idx="37">
                  <c:v>0.641455171323256</c:v>
                </c:pt>
                <c:pt idx="38">
                  <c:v>0.737890156258071</c:v>
                </c:pt>
                <c:pt idx="39">
                  <c:v>0.675253068414902</c:v>
                </c:pt>
                <c:pt idx="40">
                  <c:v>0.748719845145841</c:v>
                </c:pt>
                <c:pt idx="41">
                  <c:v>0.744948291815482</c:v>
                </c:pt>
                <c:pt idx="42">
                  <c:v>0.868706722393244</c:v>
                </c:pt>
                <c:pt idx="43">
                  <c:v>0.811327521314476</c:v>
                </c:pt>
                <c:pt idx="44">
                  <c:v>0.839750652388096</c:v>
                </c:pt>
                <c:pt idx="45">
                  <c:v>0.77089420437869</c:v>
                </c:pt>
                <c:pt idx="46">
                  <c:v>0.895195903472922</c:v>
                </c:pt>
                <c:pt idx="47">
                  <c:v>0.947271031448756</c:v>
                </c:pt>
                <c:pt idx="48">
                  <c:v>1.112674474192969</c:v>
                </c:pt>
                <c:pt idx="49">
                  <c:v>1.190221564277426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(time)'!$P$1</c:f>
              <c:strCache>
                <c:ptCount val="1"/>
                <c:pt idx="0">
                  <c:v>Mob (like)</c:v>
                </c:pt>
              </c:strCache>
            </c:strRef>
          </c:tx>
          <c:marker>
            <c:symbol val="none"/>
          </c:marker>
          <c:val>
            <c:numRef>
              <c:f>'vect time (time)'!$P$2:$P$51</c:f>
              <c:numCache>
                <c:formatCode>General</c:formatCode>
                <c:ptCount val="50"/>
                <c:pt idx="0">
                  <c:v>0.765895693444552</c:v>
                </c:pt>
                <c:pt idx="1">
                  <c:v>0.788819675673481</c:v>
                </c:pt>
                <c:pt idx="2">
                  <c:v>0.748293963116435</c:v>
                </c:pt>
                <c:pt idx="3">
                  <c:v>0.674248997001135</c:v>
                </c:pt>
                <c:pt idx="4">
                  <c:v>0.560604855297939</c:v>
                </c:pt>
                <c:pt idx="5">
                  <c:v>0.709329335290967</c:v>
                </c:pt>
                <c:pt idx="6">
                  <c:v>0.72526037214785</c:v>
                </c:pt>
                <c:pt idx="7">
                  <c:v>0.884830211250085</c:v>
                </c:pt>
                <c:pt idx="8">
                  <c:v>0.860717769315611</c:v>
                </c:pt>
                <c:pt idx="9">
                  <c:v>0.810484870151278</c:v>
                </c:pt>
                <c:pt idx="10">
                  <c:v>0.69583257288483</c:v>
                </c:pt>
                <c:pt idx="11">
                  <c:v>0.751934770671517</c:v>
                </c:pt>
                <c:pt idx="12">
                  <c:v>0.728210638394244</c:v>
                </c:pt>
                <c:pt idx="13">
                  <c:v>0.695008054187626</c:v>
                </c:pt>
                <c:pt idx="14">
                  <c:v>0.768814624513284</c:v>
                </c:pt>
                <c:pt idx="15">
                  <c:v>0.806655097159327</c:v>
                </c:pt>
                <c:pt idx="16">
                  <c:v>0.896363038366471</c:v>
                </c:pt>
                <c:pt idx="17">
                  <c:v>0.732561488425959</c:v>
                </c:pt>
                <c:pt idx="18">
                  <c:v>0.911926586568448</c:v>
                </c:pt>
                <c:pt idx="19">
                  <c:v>0.883068897043426</c:v>
                </c:pt>
                <c:pt idx="20">
                  <c:v>0.985843409455395</c:v>
                </c:pt>
                <c:pt idx="21">
                  <c:v>0.852644852917391</c:v>
                </c:pt>
                <c:pt idx="22">
                  <c:v>0.871223343982915</c:v>
                </c:pt>
                <c:pt idx="23">
                  <c:v>0.692301214060791</c:v>
                </c:pt>
                <c:pt idx="24">
                  <c:v>0.710699890477824</c:v>
                </c:pt>
                <c:pt idx="25">
                  <c:v>0.712996477044487</c:v>
                </c:pt>
                <c:pt idx="26">
                  <c:v>0.733875520807302</c:v>
                </c:pt>
                <c:pt idx="27">
                  <c:v>0.839461843729604</c:v>
                </c:pt>
                <c:pt idx="28">
                  <c:v>0.795759039936805</c:v>
                </c:pt>
                <c:pt idx="29">
                  <c:v>0.784105861727435</c:v>
                </c:pt>
                <c:pt idx="30">
                  <c:v>0.733212334343702</c:v>
                </c:pt>
                <c:pt idx="31">
                  <c:v>0.7644685832611</c:v>
                </c:pt>
                <c:pt idx="32">
                  <c:v>0.736063025999972</c:v>
                </c:pt>
                <c:pt idx="33">
                  <c:v>0.661207993089567</c:v>
                </c:pt>
                <c:pt idx="34">
                  <c:v>0.676111430023045</c:v>
                </c:pt>
                <c:pt idx="35">
                  <c:v>0.727796032410465</c:v>
                </c:pt>
                <c:pt idx="36">
                  <c:v>0.670218404679872</c:v>
                </c:pt>
                <c:pt idx="37">
                  <c:v>1.004384835330711</c:v>
                </c:pt>
                <c:pt idx="38">
                  <c:v>1.023447941355175</c:v>
                </c:pt>
                <c:pt idx="39">
                  <c:v>1.027632519715835</c:v>
                </c:pt>
                <c:pt idx="40">
                  <c:v>0.596933253187523</c:v>
                </c:pt>
                <c:pt idx="41">
                  <c:v>0.573143255116666</c:v>
                </c:pt>
                <c:pt idx="42">
                  <c:v>0.613886746969108</c:v>
                </c:pt>
                <c:pt idx="43">
                  <c:v>0.673864967811005</c:v>
                </c:pt>
                <c:pt idx="44">
                  <c:v>0.627732047897782</c:v>
                </c:pt>
                <c:pt idx="45">
                  <c:v>0.692305082671377</c:v>
                </c:pt>
                <c:pt idx="46">
                  <c:v>0.651842086862685</c:v>
                </c:pt>
                <c:pt idx="47">
                  <c:v>0.67383098254988</c:v>
                </c:pt>
                <c:pt idx="48">
                  <c:v>0.664208658261576</c:v>
                </c:pt>
                <c:pt idx="49">
                  <c:v>0.721126042645556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69256"/>
        <c:axId val="2058364024"/>
      </c:lineChart>
      <c:catAx>
        <c:axId val="20619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64024"/>
        <c:crosses val="autoZero"/>
        <c:auto val="1"/>
        <c:lblAlgn val="ctr"/>
        <c:lblOffset val="100"/>
        <c:noMultiLvlLbl val="0"/>
      </c:catAx>
      <c:valAx>
        <c:axId val="205836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6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likes'!$Q$1</c:f>
              <c:strCache>
                <c:ptCount val="1"/>
                <c:pt idx="0">
                  <c:v>testA</c:v>
                </c:pt>
              </c:strCache>
            </c:strRef>
          </c:tx>
          <c:spPr>
            <a:ln w="19050" cmpd="sng">
              <a:prstDash val="lgDash"/>
            </a:ln>
          </c:spPr>
          <c:marker>
            <c:symbol val="none"/>
          </c:marker>
          <c:val>
            <c:numRef>
              <c:f>'vect likes'!$Q$2:$Q$101</c:f>
              <c:numCache>
                <c:formatCode>General</c:formatCode>
                <c:ptCount val="100"/>
                <c:pt idx="0">
                  <c:v>0.533333333333333</c:v>
                </c:pt>
                <c:pt idx="1">
                  <c:v>0.266666666666667</c:v>
                </c:pt>
                <c:pt idx="2">
                  <c:v>0.466666666666667</c:v>
                </c:pt>
                <c:pt idx="3">
                  <c:v>0.533333333333333</c:v>
                </c:pt>
                <c:pt idx="4">
                  <c:v>0.4</c:v>
                </c:pt>
                <c:pt idx="5">
                  <c:v>0.4</c:v>
                </c:pt>
                <c:pt idx="6">
                  <c:v>0.666666666666667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0.666666666666667</c:v>
                </c:pt>
                <c:pt idx="10">
                  <c:v>0.666666666666667</c:v>
                </c:pt>
                <c:pt idx="11">
                  <c:v>0.533333333333333</c:v>
                </c:pt>
                <c:pt idx="12">
                  <c:v>0.466666666666667</c:v>
                </c:pt>
                <c:pt idx="13">
                  <c:v>0.466666666666667</c:v>
                </c:pt>
                <c:pt idx="14">
                  <c:v>0.466666666666667</c:v>
                </c:pt>
                <c:pt idx="15">
                  <c:v>0.4</c:v>
                </c:pt>
                <c:pt idx="16">
                  <c:v>0.266666666666667</c:v>
                </c:pt>
                <c:pt idx="17">
                  <c:v>0.466666666666667</c:v>
                </c:pt>
                <c:pt idx="18">
                  <c:v>0.6</c:v>
                </c:pt>
                <c:pt idx="19">
                  <c:v>0.533333333333333</c:v>
                </c:pt>
                <c:pt idx="20">
                  <c:v>0.6</c:v>
                </c:pt>
                <c:pt idx="21">
                  <c:v>0.466666666666667</c:v>
                </c:pt>
                <c:pt idx="22">
                  <c:v>0.333333333333333</c:v>
                </c:pt>
                <c:pt idx="23">
                  <c:v>0.4</c:v>
                </c:pt>
                <c:pt idx="24">
                  <c:v>0.6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</c:v>
                </c:pt>
                <c:pt idx="28">
                  <c:v>0.466666666666667</c:v>
                </c:pt>
                <c:pt idx="29">
                  <c:v>0.466666666666667</c:v>
                </c:pt>
                <c:pt idx="30">
                  <c:v>0.333333333333333</c:v>
                </c:pt>
                <c:pt idx="31">
                  <c:v>0.666666666666667</c:v>
                </c:pt>
                <c:pt idx="32">
                  <c:v>0.466666666666667</c:v>
                </c:pt>
                <c:pt idx="33">
                  <c:v>0.4</c:v>
                </c:pt>
                <c:pt idx="34">
                  <c:v>0.466666666666667</c:v>
                </c:pt>
                <c:pt idx="35">
                  <c:v>0.466666666666667</c:v>
                </c:pt>
                <c:pt idx="36">
                  <c:v>0.466666666666667</c:v>
                </c:pt>
                <c:pt idx="37">
                  <c:v>0.6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0.466666666666667</c:v>
                </c:pt>
                <c:pt idx="41">
                  <c:v>0.666666666666667</c:v>
                </c:pt>
                <c:pt idx="42">
                  <c:v>0.466666666666667</c:v>
                </c:pt>
                <c:pt idx="43">
                  <c:v>0.466666666666667</c:v>
                </c:pt>
                <c:pt idx="44">
                  <c:v>0.466666666666667</c:v>
                </c:pt>
                <c:pt idx="45">
                  <c:v>0.333333333333333</c:v>
                </c:pt>
                <c:pt idx="46">
                  <c:v>0.333333333333333</c:v>
                </c:pt>
                <c:pt idx="47">
                  <c:v>0.466666666666667</c:v>
                </c:pt>
                <c:pt idx="48">
                  <c:v>0.533333333333333</c:v>
                </c:pt>
                <c:pt idx="49">
                  <c:v>0.2</c:v>
                </c:pt>
                <c:pt idx="50">
                  <c:v>0.6</c:v>
                </c:pt>
                <c:pt idx="51">
                  <c:v>0.666666666666667</c:v>
                </c:pt>
                <c:pt idx="52">
                  <c:v>0.533333333333333</c:v>
                </c:pt>
                <c:pt idx="53">
                  <c:v>0.666666666666667</c:v>
                </c:pt>
                <c:pt idx="54">
                  <c:v>0.533333333333333</c:v>
                </c:pt>
                <c:pt idx="55">
                  <c:v>0.666666666666667</c:v>
                </c:pt>
                <c:pt idx="56">
                  <c:v>0.666666666666667</c:v>
                </c:pt>
                <c:pt idx="57">
                  <c:v>0.533333333333333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0.466666666666667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0.533333333333333</c:v>
                </c:pt>
                <c:pt idx="66">
                  <c:v>0.533333333333333</c:v>
                </c:pt>
                <c:pt idx="67">
                  <c:v>0.266666666666667</c:v>
                </c:pt>
                <c:pt idx="68">
                  <c:v>0.466666666666667</c:v>
                </c:pt>
                <c:pt idx="69">
                  <c:v>0.333333333333333</c:v>
                </c:pt>
                <c:pt idx="70">
                  <c:v>0.533333333333333</c:v>
                </c:pt>
                <c:pt idx="71">
                  <c:v>0.533333333333333</c:v>
                </c:pt>
                <c:pt idx="72">
                  <c:v>0.533333333333333</c:v>
                </c:pt>
                <c:pt idx="73">
                  <c:v>0.466666666666667</c:v>
                </c:pt>
                <c:pt idx="74">
                  <c:v>0.333333333333333</c:v>
                </c:pt>
                <c:pt idx="75">
                  <c:v>0.733333333333333</c:v>
                </c:pt>
                <c:pt idx="76">
                  <c:v>0.466666666666667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0.466666666666667</c:v>
                </c:pt>
                <c:pt idx="81">
                  <c:v>0.333333333333333</c:v>
                </c:pt>
                <c:pt idx="82">
                  <c:v>0.4</c:v>
                </c:pt>
                <c:pt idx="83">
                  <c:v>0.6</c:v>
                </c:pt>
                <c:pt idx="84">
                  <c:v>0.466666666666667</c:v>
                </c:pt>
                <c:pt idx="85">
                  <c:v>0.533333333333333</c:v>
                </c:pt>
                <c:pt idx="86">
                  <c:v>0.6</c:v>
                </c:pt>
                <c:pt idx="87">
                  <c:v>0.466666666666667</c:v>
                </c:pt>
                <c:pt idx="88">
                  <c:v>0.4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0.4</c:v>
                </c:pt>
                <c:pt idx="93">
                  <c:v>0.6</c:v>
                </c:pt>
                <c:pt idx="94">
                  <c:v>0.6</c:v>
                </c:pt>
                <c:pt idx="95">
                  <c:v>0.533333333333333</c:v>
                </c:pt>
                <c:pt idx="96">
                  <c:v>0.4</c:v>
                </c:pt>
                <c:pt idx="97">
                  <c:v>0.6</c:v>
                </c:pt>
                <c:pt idx="98">
                  <c:v>0.4</c:v>
                </c:pt>
                <c:pt idx="9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likes'!$R$1</c:f>
              <c:strCache>
                <c:ptCount val="1"/>
                <c:pt idx="0">
                  <c:v>MoyMob</c:v>
                </c:pt>
              </c:strCache>
            </c:strRef>
          </c:tx>
          <c:marker>
            <c:symbol val="none"/>
          </c:marker>
          <c:val>
            <c:numRef>
              <c:f>'vect likes'!$R$2:$R$101</c:f>
              <c:numCache>
                <c:formatCode>General</c:formatCode>
                <c:ptCount val="100"/>
                <c:pt idx="0">
                  <c:v>0.4</c:v>
                </c:pt>
                <c:pt idx="1">
                  <c:v>0.422222222222222</c:v>
                </c:pt>
                <c:pt idx="2">
                  <c:v>0.422222222222222</c:v>
                </c:pt>
                <c:pt idx="3">
                  <c:v>0.466666666666667</c:v>
                </c:pt>
                <c:pt idx="4">
                  <c:v>0.444444444444444</c:v>
                </c:pt>
                <c:pt idx="5">
                  <c:v>0.488888888888889</c:v>
                </c:pt>
                <c:pt idx="6">
                  <c:v>0.466666666666667</c:v>
                </c:pt>
                <c:pt idx="7">
                  <c:v>0.444444444444444</c:v>
                </c:pt>
                <c:pt idx="8">
                  <c:v>0.444444444444444</c:v>
                </c:pt>
                <c:pt idx="9">
                  <c:v>0.555555555555555</c:v>
                </c:pt>
                <c:pt idx="10">
                  <c:v>0.622222222222222</c:v>
                </c:pt>
                <c:pt idx="11">
                  <c:v>0.555555555555555</c:v>
                </c:pt>
                <c:pt idx="12">
                  <c:v>0.488888888888889</c:v>
                </c:pt>
                <c:pt idx="13">
                  <c:v>0.466666666666667</c:v>
                </c:pt>
                <c:pt idx="14">
                  <c:v>0.444444444444444</c:v>
                </c:pt>
                <c:pt idx="15">
                  <c:v>0.377777777777778</c:v>
                </c:pt>
                <c:pt idx="16">
                  <c:v>0.377777777777778</c:v>
                </c:pt>
                <c:pt idx="17">
                  <c:v>0.444444444444444</c:v>
                </c:pt>
                <c:pt idx="18">
                  <c:v>0.533333333333333</c:v>
                </c:pt>
                <c:pt idx="19">
                  <c:v>0.577777777777778</c:v>
                </c:pt>
                <c:pt idx="20">
                  <c:v>0.533333333333333</c:v>
                </c:pt>
                <c:pt idx="21">
                  <c:v>0.466666666666667</c:v>
                </c:pt>
                <c:pt idx="22">
                  <c:v>0.4</c:v>
                </c:pt>
                <c:pt idx="23">
                  <c:v>0.444444444444444</c:v>
                </c:pt>
                <c:pt idx="24">
                  <c:v>0.511111111111111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0.444444444444444</c:v>
                </c:pt>
                <c:pt idx="28">
                  <c:v>0.444444444444444</c:v>
                </c:pt>
                <c:pt idx="29">
                  <c:v>0.422222222222222</c:v>
                </c:pt>
                <c:pt idx="30">
                  <c:v>0.488888888888889</c:v>
                </c:pt>
                <c:pt idx="31">
                  <c:v>0.488888888888889</c:v>
                </c:pt>
                <c:pt idx="32">
                  <c:v>0.511111111111111</c:v>
                </c:pt>
                <c:pt idx="33">
                  <c:v>0.444444444444444</c:v>
                </c:pt>
                <c:pt idx="34">
                  <c:v>0.444444444444444</c:v>
                </c:pt>
                <c:pt idx="35">
                  <c:v>0.466666666666667</c:v>
                </c:pt>
                <c:pt idx="36">
                  <c:v>0.511111111111111</c:v>
                </c:pt>
                <c:pt idx="37">
                  <c:v>0.488888888888889</c:v>
                </c:pt>
                <c:pt idx="38">
                  <c:v>0.444444444444444</c:v>
                </c:pt>
                <c:pt idx="39">
                  <c:v>0.4</c:v>
                </c:pt>
                <c:pt idx="40">
                  <c:v>0.488888888888889</c:v>
                </c:pt>
                <c:pt idx="41">
                  <c:v>0.533333333333333</c:v>
                </c:pt>
                <c:pt idx="42">
                  <c:v>0.533333333333333</c:v>
                </c:pt>
                <c:pt idx="43">
                  <c:v>0.466666666666667</c:v>
                </c:pt>
                <c:pt idx="44">
                  <c:v>0.422222222222222</c:v>
                </c:pt>
                <c:pt idx="45">
                  <c:v>0.377777777777778</c:v>
                </c:pt>
                <c:pt idx="46">
                  <c:v>0.377777777777778</c:v>
                </c:pt>
                <c:pt idx="47">
                  <c:v>0.444444444444444</c:v>
                </c:pt>
                <c:pt idx="48">
                  <c:v>0.4</c:v>
                </c:pt>
                <c:pt idx="49">
                  <c:v>0.366666666666667</c:v>
                </c:pt>
                <c:pt idx="50">
                  <c:v>0.633333333333333</c:v>
                </c:pt>
                <c:pt idx="51">
                  <c:v>0.6</c:v>
                </c:pt>
                <c:pt idx="52">
                  <c:v>0.622222222222222</c:v>
                </c:pt>
                <c:pt idx="53">
                  <c:v>0.577777777777778</c:v>
                </c:pt>
                <c:pt idx="54">
                  <c:v>0.622222222222222</c:v>
                </c:pt>
                <c:pt idx="55">
                  <c:v>0.622222222222222</c:v>
                </c:pt>
                <c:pt idx="56">
                  <c:v>0.622222222222222</c:v>
                </c:pt>
                <c:pt idx="57">
                  <c:v>0.533333333333333</c:v>
                </c:pt>
                <c:pt idx="58">
                  <c:v>0.444444444444444</c:v>
                </c:pt>
                <c:pt idx="59">
                  <c:v>0.422222222222222</c:v>
                </c:pt>
                <c:pt idx="60">
                  <c:v>0.422222222222222</c:v>
                </c:pt>
                <c:pt idx="61">
                  <c:v>0.4</c:v>
                </c:pt>
                <c:pt idx="62">
                  <c:v>0.377777777777778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0.511111111111111</c:v>
                </c:pt>
                <c:pt idx="66">
                  <c:v>0.444444444444444</c:v>
                </c:pt>
                <c:pt idx="67">
                  <c:v>0.422222222222222</c:v>
                </c:pt>
                <c:pt idx="68">
                  <c:v>0.355555555555556</c:v>
                </c:pt>
                <c:pt idx="69">
                  <c:v>0.444444444444444</c:v>
                </c:pt>
                <c:pt idx="70">
                  <c:v>0.466666666666667</c:v>
                </c:pt>
                <c:pt idx="71">
                  <c:v>0.533333333333333</c:v>
                </c:pt>
                <c:pt idx="72">
                  <c:v>0.511111111111111</c:v>
                </c:pt>
                <c:pt idx="73">
                  <c:v>0.444444444444444</c:v>
                </c:pt>
                <c:pt idx="74">
                  <c:v>0.511111111111111</c:v>
                </c:pt>
                <c:pt idx="75">
                  <c:v>0.511111111111111</c:v>
                </c:pt>
                <c:pt idx="76">
                  <c:v>0.533333333333333</c:v>
                </c:pt>
                <c:pt idx="77">
                  <c:v>0.422222222222222</c:v>
                </c:pt>
                <c:pt idx="78">
                  <c:v>0.4</c:v>
                </c:pt>
                <c:pt idx="79">
                  <c:v>0.422222222222222</c:v>
                </c:pt>
                <c:pt idx="80">
                  <c:v>0.4</c:v>
                </c:pt>
                <c:pt idx="81">
                  <c:v>0.4</c:v>
                </c:pt>
                <c:pt idx="82">
                  <c:v>0.444444444444444</c:v>
                </c:pt>
                <c:pt idx="83">
                  <c:v>0.488888888888889</c:v>
                </c:pt>
                <c:pt idx="84">
                  <c:v>0.533333333333333</c:v>
                </c:pt>
                <c:pt idx="85">
                  <c:v>0.533333333333333</c:v>
                </c:pt>
                <c:pt idx="86">
                  <c:v>0.533333333333333</c:v>
                </c:pt>
                <c:pt idx="87">
                  <c:v>0.488888888888889</c:v>
                </c:pt>
                <c:pt idx="88">
                  <c:v>0.4</c:v>
                </c:pt>
                <c:pt idx="89">
                  <c:v>0.355555555555556</c:v>
                </c:pt>
                <c:pt idx="90">
                  <c:v>0.333333333333333</c:v>
                </c:pt>
                <c:pt idx="91">
                  <c:v>0.355555555555556</c:v>
                </c:pt>
                <c:pt idx="92">
                  <c:v>0.444444444444444</c:v>
                </c:pt>
                <c:pt idx="93">
                  <c:v>0.533333333333333</c:v>
                </c:pt>
                <c:pt idx="94">
                  <c:v>0.577777777777778</c:v>
                </c:pt>
                <c:pt idx="95">
                  <c:v>0.511111111111111</c:v>
                </c:pt>
                <c:pt idx="96">
                  <c:v>0.511111111111111</c:v>
                </c:pt>
                <c:pt idx="97">
                  <c:v>0.466666666666667</c:v>
                </c:pt>
                <c:pt idx="98">
                  <c:v>0.533333333333333</c:v>
                </c:pt>
                <c:pt idx="9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54648"/>
        <c:axId val="2061957624"/>
      </c:lineChart>
      <c:catAx>
        <c:axId val="206195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957624"/>
        <c:crosses val="autoZero"/>
        <c:auto val="1"/>
        <c:lblAlgn val="ctr"/>
        <c:lblOffset val="100"/>
        <c:noMultiLvlLbl val="0"/>
      </c:catAx>
      <c:valAx>
        <c:axId val="20619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5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Feuil5!$M$1</c:f>
              <c:strCache>
                <c:ptCount val="1"/>
                <c:pt idx="0">
                  <c:v>Mob time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Feuil5!$M$2:$M$51</c:f>
              <c:numCache>
                <c:formatCode>General</c:formatCode>
                <c:ptCount val="50"/>
                <c:pt idx="0">
                  <c:v>1.344086021505376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0.985663082437276</c:v>
                </c:pt>
                <c:pt idx="4">
                  <c:v>1.164874551971326</c:v>
                </c:pt>
                <c:pt idx="5">
                  <c:v>1.254480286738351</c:v>
                </c:pt>
                <c:pt idx="6">
                  <c:v>1.254480286738351</c:v>
                </c:pt>
                <c:pt idx="7">
                  <c:v>1.075268817204301</c:v>
                </c:pt>
                <c:pt idx="8">
                  <c:v>0.806451612903226</c:v>
                </c:pt>
                <c:pt idx="9">
                  <c:v>0.806451612903226</c:v>
                </c:pt>
                <c:pt idx="10">
                  <c:v>0.806451612903226</c:v>
                </c:pt>
                <c:pt idx="11">
                  <c:v>0.627240143369175</c:v>
                </c:pt>
                <c:pt idx="12">
                  <c:v>0.53763440860215</c:v>
                </c:pt>
                <c:pt idx="13">
                  <c:v>0.53763440860215</c:v>
                </c:pt>
                <c:pt idx="14">
                  <c:v>0.806451612903226</c:v>
                </c:pt>
                <c:pt idx="15">
                  <c:v>1.075268817204301</c:v>
                </c:pt>
                <c:pt idx="16">
                  <c:v>1.075268817204301</c:v>
                </c:pt>
                <c:pt idx="17">
                  <c:v>1.075268817204301</c:v>
                </c:pt>
                <c:pt idx="18">
                  <c:v>0.806451612903226</c:v>
                </c:pt>
                <c:pt idx="19">
                  <c:v>0.896057347670251</c:v>
                </c:pt>
                <c:pt idx="20">
                  <c:v>0.896057347670251</c:v>
                </c:pt>
                <c:pt idx="21">
                  <c:v>0.985663082437276</c:v>
                </c:pt>
                <c:pt idx="22">
                  <c:v>1.075268817204301</c:v>
                </c:pt>
                <c:pt idx="23">
                  <c:v>0.896057347670251</c:v>
                </c:pt>
                <c:pt idx="24">
                  <c:v>1.075268817204301</c:v>
                </c:pt>
                <c:pt idx="25">
                  <c:v>0.896057347670251</c:v>
                </c:pt>
                <c:pt idx="26">
                  <c:v>0.896057347670251</c:v>
                </c:pt>
                <c:pt idx="27">
                  <c:v>0.627240143369175</c:v>
                </c:pt>
                <c:pt idx="28">
                  <c:v>0.627240143369175</c:v>
                </c:pt>
                <c:pt idx="29">
                  <c:v>0.627240143369175</c:v>
                </c:pt>
                <c:pt idx="30">
                  <c:v>0.53763440860215</c:v>
                </c:pt>
                <c:pt idx="31">
                  <c:v>0.53763440860215</c:v>
                </c:pt>
                <c:pt idx="32">
                  <c:v>0.716845878136201</c:v>
                </c:pt>
                <c:pt idx="33">
                  <c:v>0.896057347670251</c:v>
                </c:pt>
                <c:pt idx="34">
                  <c:v>1.075268817204301</c:v>
                </c:pt>
                <c:pt idx="35">
                  <c:v>0.985663082437276</c:v>
                </c:pt>
                <c:pt idx="36">
                  <c:v>0.896057347670251</c:v>
                </c:pt>
                <c:pt idx="37">
                  <c:v>0.806451612903226</c:v>
                </c:pt>
                <c:pt idx="38">
                  <c:v>0.806451612903226</c:v>
                </c:pt>
                <c:pt idx="39">
                  <c:v>0.716845878136201</c:v>
                </c:pt>
                <c:pt idx="40">
                  <c:v>0.53763440860215</c:v>
                </c:pt>
                <c:pt idx="41">
                  <c:v>0.627240143369175</c:v>
                </c:pt>
                <c:pt idx="42">
                  <c:v>0.806451612903226</c:v>
                </c:pt>
                <c:pt idx="43">
                  <c:v>1.254480286738351</c:v>
                </c:pt>
                <c:pt idx="44">
                  <c:v>1.164874551971326</c:v>
                </c:pt>
                <c:pt idx="45">
                  <c:v>1.075268817204301</c:v>
                </c:pt>
                <c:pt idx="46">
                  <c:v>0.985663082437276</c:v>
                </c:pt>
                <c:pt idx="47">
                  <c:v>1.075268817204301</c:v>
                </c:pt>
                <c:pt idx="48">
                  <c:v>1.164874551971326</c:v>
                </c:pt>
                <c:pt idx="49">
                  <c:v>1.075268817204301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Feuil5!$O$1</c:f>
              <c:strCache>
                <c:ptCount val="1"/>
                <c:pt idx="0">
                  <c:v>Mob like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Feuil5!$O$2:$O$51</c:f>
              <c:numCache>
                <c:formatCode>General</c:formatCode>
                <c:ptCount val="50"/>
                <c:pt idx="0">
                  <c:v>1.388888888888889</c:v>
                </c:pt>
                <c:pt idx="1">
                  <c:v>1.54320987654321</c:v>
                </c:pt>
                <c:pt idx="2">
                  <c:v>1.646090534979424</c:v>
                </c:pt>
                <c:pt idx="3">
                  <c:v>1.54320987654321</c:v>
                </c:pt>
                <c:pt idx="4">
                  <c:v>1.54320987654321</c:v>
                </c:pt>
                <c:pt idx="5">
                  <c:v>1.440329218106996</c:v>
                </c:pt>
                <c:pt idx="6">
                  <c:v>1.440329218106996</c:v>
                </c:pt>
                <c:pt idx="7">
                  <c:v>1.234567901234568</c:v>
                </c:pt>
                <c:pt idx="8">
                  <c:v>1.131687242798354</c:v>
                </c:pt>
                <c:pt idx="9">
                  <c:v>1.02880658436214</c:v>
                </c:pt>
                <c:pt idx="10">
                  <c:v>1.02880658436214</c:v>
                </c:pt>
                <c:pt idx="11">
                  <c:v>1.131687242798354</c:v>
                </c:pt>
                <c:pt idx="12">
                  <c:v>1.131687242798354</c:v>
                </c:pt>
                <c:pt idx="13">
                  <c:v>1.234567901234568</c:v>
                </c:pt>
                <c:pt idx="14">
                  <c:v>1.234567901234568</c:v>
                </c:pt>
                <c:pt idx="15">
                  <c:v>1.131687242798354</c:v>
                </c:pt>
                <c:pt idx="16">
                  <c:v>0.823045267489712</c:v>
                </c:pt>
                <c:pt idx="17">
                  <c:v>0.720164609053498</c:v>
                </c:pt>
                <c:pt idx="18">
                  <c:v>0.720164609053498</c:v>
                </c:pt>
                <c:pt idx="19">
                  <c:v>1.02880658436214</c:v>
                </c:pt>
                <c:pt idx="20">
                  <c:v>1.131687242798354</c:v>
                </c:pt>
                <c:pt idx="21">
                  <c:v>1.337448559670782</c:v>
                </c:pt>
                <c:pt idx="22">
                  <c:v>1.131687242798354</c:v>
                </c:pt>
                <c:pt idx="23">
                  <c:v>1.02880658436214</c:v>
                </c:pt>
                <c:pt idx="24">
                  <c:v>1.131687242798354</c:v>
                </c:pt>
                <c:pt idx="25">
                  <c:v>1.337448559670782</c:v>
                </c:pt>
                <c:pt idx="26">
                  <c:v>1.440329218106996</c:v>
                </c:pt>
                <c:pt idx="27">
                  <c:v>1.234567901234568</c:v>
                </c:pt>
                <c:pt idx="28">
                  <c:v>1.131687242798354</c:v>
                </c:pt>
                <c:pt idx="29">
                  <c:v>1.234567901234568</c:v>
                </c:pt>
                <c:pt idx="30">
                  <c:v>1.234567901234568</c:v>
                </c:pt>
                <c:pt idx="31">
                  <c:v>1.234567901234568</c:v>
                </c:pt>
                <c:pt idx="32">
                  <c:v>1.234567901234568</c:v>
                </c:pt>
                <c:pt idx="33">
                  <c:v>1.234567901234568</c:v>
                </c:pt>
                <c:pt idx="34">
                  <c:v>1.234567901234568</c:v>
                </c:pt>
                <c:pt idx="35">
                  <c:v>1.337448559670782</c:v>
                </c:pt>
                <c:pt idx="36">
                  <c:v>1.440329218106996</c:v>
                </c:pt>
                <c:pt idx="37">
                  <c:v>1.337448559670782</c:v>
                </c:pt>
                <c:pt idx="38">
                  <c:v>0.925925925925926</c:v>
                </c:pt>
                <c:pt idx="39">
                  <c:v>0.823045267489712</c:v>
                </c:pt>
                <c:pt idx="40">
                  <c:v>0.925925925925926</c:v>
                </c:pt>
                <c:pt idx="41">
                  <c:v>0.925925925925926</c:v>
                </c:pt>
                <c:pt idx="42">
                  <c:v>1.131687242798354</c:v>
                </c:pt>
                <c:pt idx="43">
                  <c:v>1.02880658436214</c:v>
                </c:pt>
                <c:pt idx="44">
                  <c:v>1.337448559670782</c:v>
                </c:pt>
                <c:pt idx="45">
                  <c:v>1.131687242798354</c:v>
                </c:pt>
                <c:pt idx="46">
                  <c:v>1.234567901234568</c:v>
                </c:pt>
                <c:pt idx="47">
                  <c:v>0.925925925925926</c:v>
                </c:pt>
                <c:pt idx="48">
                  <c:v>1.131687242798354</c:v>
                </c:pt>
                <c:pt idx="49">
                  <c:v>1.080246913580247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25928"/>
        <c:axId val="2090428616"/>
      </c:lineChart>
      <c:catAx>
        <c:axId val="209042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28616"/>
        <c:crosses val="autoZero"/>
        <c:auto val="1"/>
        <c:lblAlgn val="ctr"/>
        <c:lblOffset val="100"/>
        <c:noMultiLvlLbl val="0"/>
      </c:catAx>
      <c:valAx>
        <c:axId val="209042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2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158750</xdr:rowOff>
    </xdr:from>
    <xdr:to>
      <xdr:col>8</xdr:col>
      <xdr:colOff>165100</xdr:colOff>
      <xdr:row>25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9</xdr:row>
      <xdr:rowOff>146050</xdr:rowOff>
    </xdr:from>
    <xdr:to>
      <xdr:col>16</xdr:col>
      <xdr:colOff>273050</xdr:colOff>
      <xdr:row>37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78</xdr:row>
      <xdr:rowOff>95250</xdr:rowOff>
    </xdr:from>
    <xdr:to>
      <xdr:col>15</xdr:col>
      <xdr:colOff>342900</xdr:colOff>
      <xdr:row>114</xdr:row>
      <xdr:rowOff>105296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444499</xdr:colOff>
      <xdr:row>3</xdr:row>
      <xdr:rowOff>57150</xdr:rowOff>
    </xdr:from>
    <xdr:to>
      <xdr:col>12</xdr:col>
      <xdr:colOff>467782</xdr:colOff>
      <xdr:row>30</xdr:row>
      <xdr:rowOff>139700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825499</xdr:colOff>
      <xdr:row>67</xdr:row>
      <xdr:rowOff>171450</xdr:rowOff>
    </xdr:from>
    <xdr:to>
      <xdr:col>23</xdr:col>
      <xdr:colOff>328082</xdr:colOff>
      <xdr:row>97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30</xdr:row>
      <xdr:rowOff>57150</xdr:rowOff>
    </xdr:from>
    <xdr:to>
      <xdr:col>14</xdr:col>
      <xdr:colOff>670982</xdr:colOff>
      <xdr:row>62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D25" sqref="D25"/>
    </sheetView>
  </sheetViews>
  <sheetFormatPr baseColWidth="10" defaultRowHeight="15" x14ac:dyDescent="0"/>
  <cols>
    <col min="2" max="2" width="16" bestFit="1" customWidth="1"/>
    <col min="3" max="3" width="13.83203125" bestFit="1" customWidth="1"/>
    <col min="4" max="4" width="12.6640625" bestFit="1" customWidth="1"/>
    <col min="5" max="5" width="13.83203125" bestFit="1" customWidth="1"/>
    <col min="9" max="9" width="15.83203125" bestFit="1" customWidth="1"/>
    <col min="10" max="10" width="11.5" bestFit="1" customWidth="1"/>
    <col min="11" max="12" width="15.83203125" bestFit="1" customWidth="1"/>
  </cols>
  <sheetData>
    <row r="1" spans="1:19">
      <c r="A1" t="s">
        <v>36</v>
      </c>
      <c r="L1" t="s">
        <v>7</v>
      </c>
    </row>
    <row r="2" spans="1:19" ht="16">
      <c r="A2" s="2" t="s">
        <v>35</v>
      </c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33</v>
      </c>
      <c r="H2" s="2" t="s">
        <v>34</v>
      </c>
      <c r="L2" s="2" t="s">
        <v>32</v>
      </c>
      <c r="M2" s="2" t="s">
        <v>0</v>
      </c>
      <c r="N2" s="2" t="s">
        <v>1</v>
      </c>
      <c r="O2" s="2" t="s">
        <v>2</v>
      </c>
      <c r="P2" s="2" t="s">
        <v>3</v>
      </c>
      <c r="Q2" s="2"/>
      <c r="R2" s="2" t="s">
        <v>33</v>
      </c>
      <c r="S2" s="2" t="s">
        <v>34</v>
      </c>
    </row>
    <row r="3" spans="1:19" ht="16">
      <c r="A3" s="2">
        <v>1</v>
      </c>
      <c r="B3" s="1">
        <v>3.0385837069999999</v>
      </c>
      <c r="C3" s="1">
        <v>17</v>
      </c>
      <c r="D3" s="1">
        <v>3.3419009119999998</v>
      </c>
      <c r="E3" s="1">
        <v>19</v>
      </c>
      <c r="F3" s="1"/>
      <c r="G3" s="1">
        <f t="shared" ref="G3:H9" si="0">IF(B3&lt;D3,1,0)</f>
        <v>1</v>
      </c>
      <c r="H3" s="1">
        <f t="shared" si="0"/>
        <v>1</v>
      </c>
      <c r="L3" s="2">
        <v>8</v>
      </c>
      <c r="M3" s="1">
        <v>2.773158789</v>
      </c>
      <c r="N3" s="1">
        <v>17</v>
      </c>
      <c r="O3" s="1">
        <v>3.403703519</v>
      </c>
      <c r="P3" s="1">
        <v>7</v>
      </c>
      <c r="Q3" s="1"/>
      <c r="R3" s="1">
        <f>IF(M3&lt;O3,1,0)</f>
        <v>1</v>
      </c>
      <c r="S3" s="1">
        <f>IF(N3&lt;P3,1,0)</f>
        <v>0</v>
      </c>
    </row>
    <row r="4" spans="1:19" ht="16">
      <c r="A4" s="2">
        <v>2</v>
      </c>
      <c r="B4" s="1">
        <v>1.5473131849999999</v>
      </c>
      <c r="C4" s="1">
        <v>32</v>
      </c>
      <c r="D4" s="1">
        <v>1.64811269</v>
      </c>
      <c r="E4" s="1">
        <v>34</v>
      </c>
      <c r="F4" s="1"/>
      <c r="G4" s="1">
        <f t="shared" si="0"/>
        <v>1</v>
      </c>
      <c r="H4" s="1">
        <f t="shared" si="0"/>
        <v>1</v>
      </c>
      <c r="L4" s="2">
        <v>9</v>
      </c>
      <c r="M4" s="1">
        <v>3.0129910440000001</v>
      </c>
      <c r="N4" s="1">
        <v>31</v>
      </c>
      <c r="O4" s="1">
        <v>3.1478541170000001</v>
      </c>
      <c r="P4" s="1">
        <v>24</v>
      </c>
      <c r="Q4" s="1"/>
      <c r="R4" s="1">
        <f t="shared" ref="R4:R10" si="1">IF(M4&lt;O4,1,0)</f>
        <v>1</v>
      </c>
      <c r="S4" s="1">
        <f t="shared" ref="S4:S10" si="2">IF(N4&lt;P4,1,0)</f>
        <v>0</v>
      </c>
    </row>
    <row r="5" spans="1:19" ht="16">
      <c r="A5" s="2">
        <v>3</v>
      </c>
      <c r="B5" s="1">
        <v>2.9740353869999998</v>
      </c>
      <c r="C5" s="1">
        <v>22</v>
      </c>
      <c r="D5" s="1">
        <v>1.7508719129999999</v>
      </c>
      <c r="E5" s="1">
        <v>29</v>
      </c>
      <c r="F5" s="1"/>
      <c r="G5" s="1">
        <f t="shared" si="0"/>
        <v>0</v>
      </c>
      <c r="H5" s="1">
        <f t="shared" si="0"/>
        <v>1</v>
      </c>
      <c r="L5" s="2">
        <v>10</v>
      </c>
      <c r="M5" s="1">
        <v>1.556242393</v>
      </c>
      <c r="N5" s="1">
        <v>24</v>
      </c>
      <c r="O5" s="1">
        <v>1.47480754</v>
      </c>
      <c r="P5" s="1">
        <v>20</v>
      </c>
      <c r="Q5" s="1"/>
      <c r="R5" s="1">
        <f t="shared" si="1"/>
        <v>0</v>
      </c>
      <c r="S5" s="1">
        <f t="shared" si="2"/>
        <v>0</v>
      </c>
    </row>
    <row r="6" spans="1:19" ht="16">
      <c r="A6" s="2">
        <v>4</v>
      </c>
      <c r="B6" s="1">
        <v>1.2766321329999999</v>
      </c>
      <c r="C6" s="1">
        <v>16</v>
      </c>
      <c r="D6" s="1">
        <v>0.76920401839999997</v>
      </c>
      <c r="E6" s="1">
        <v>26</v>
      </c>
      <c r="F6" s="1"/>
      <c r="G6" s="1">
        <f t="shared" si="0"/>
        <v>0</v>
      </c>
      <c r="H6" s="1">
        <f t="shared" si="0"/>
        <v>1</v>
      </c>
      <c r="L6" s="2">
        <v>11</v>
      </c>
      <c r="M6" s="1">
        <v>3.454296153</v>
      </c>
      <c r="N6" s="1">
        <v>19</v>
      </c>
      <c r="O6" s="1">
        <v>3.019374419</v>
      </c>
      <c r="P6" s="1">
        <v>25</v>
      </c>
      <c r="Q6" s="1"/>
      <c r="R6" s="1">
        <f t="shared" si="1"/>
        <v>0</v>
      </c>
      <c r="S6" s="1">
        <f t="shared" si="2"/>
        <v>1</v>
      </c>
    </row>
    <row r="7" spans="1:19" ht="16">
      <c r="A7" s="2">
        <v>5</v>
      </c>
      <c r="B7" s="1">
        <v>0.75713067099999998</v>
      </c>
      <c r="C7" s="1">
        <v>25</v>
      </c>
      <c r="D7" s="1">
        <v>0.55773660540000003</v>
      </c>
      <c r="E7" s="1">
        <v>25</v>
      </c>
      <c r="F7" s="1"/>
      <c r="G7" s="1">
        <f t="shared" si="0"/>
        <v>0</v>
      </c>
      <c r="H7" s="1">
        <f t="shared" si="0"/>
        <v>0</v>
      </c>
      <c r="L7" s="2">
        <v>12</v>
      </c>
      <c r="M7" s="1">
        <v>4.5652055870000003</v>
      </c>
      <c r="N7" s="1">
        <v>25</v>
      </c>
      <c r="O7" s="1">
        <v>3.8754067399999998</v>
      </c>
      <c r="P7" s="1">
        <v>22</v>
      </c>
      <c r="Q7" s="1"/>
      <c r="R7" s="1">
        <f t="shared" si="1"/>
        <v>0</v>
      </c>
      <c r="S7" s="1">
        <f t="shared" si="2"/>
        <v>0</v>
      </c>
    </row>
    <row r="8" spans="1:19" ht="16">
      <c r="A8" s="2">
        <v>6</v>
      </c>
      <c r="B8" s="1">
        <v>5.1981862899999998</v>
      </c>
      <c r="C8" s="1">
        <v>23</v>
      </c>
      <c r="D8" s="1">
        <v>3.4436029910000001</v>
      </c>
      <c r="E8" s="1">
        <v>34</v>
      </c>
      <c r="F8" s="1"/>
      <c r="G8" s="1">
        <f t="shared" si="0"/>
        <v>0</v>
      </c>
      <c r="H8" s="1">
        <f t="shared" si="0"/>
        <v>1</v>
      </c>
      <c r="L8" s="2">
        <v>13</v>
      </c>
      <c r="M8" s="1">
        <v>1.7211648690000001</v>
      </c>
      <c r="N8" s="1">
        <v>33</v>
      </c>
      <c r="O8" s="1">
        <v>1.9836594949999999</v>
      </c>
      <c r="P8" s="1">
        <v>31</v>
      </c>
      <c r="Q8" s="1"/>
      <c r="R8" s="1">
        <f t="shared" si="1"/>
        <v>1</v>
      </c>
      <c r="S8" s="1">
        <f t="shared" si="2"/>
        <v>0</v>
      </c>
    </row>
    <row r="9" spans="1:19" ht="16">
      <c r="A9" s="2">
        <v>7</v>
      </c>
      <c r="B9" s="1">
        <v>2.8113377910000001</v>
      </c>
      <c r="C9" s="1">
        <v>27</v>
      </c>
      <c r="D9" s="1">
        <v>1.831313199</v>
      </c>
      <c r="E9" s="1">
        <v>25</v>
      </c>
      <c r="F9" s="1"/>
      <c r="G9" s="1">
        <f t="shared" si="0"/>
        <v>0</v>
      </c>
      <c r="H9" s="1">
        <f t="shared" si="0"/>
        <v>0</v>
      </c>
      <c r="L9" s="2">
        <v>14</v>
      </c>
      <c r="M9" s="1">
        <v>3.2074328300000001</v>
      </c>
      <c r="N9" s="1">
        <v>17</v>
      </c>
      <c r="O9" s="1">
        <v>2.8946327759999999</v>
      </c>
      <c r="P9" s="1">
        <v>23</v>
      </c>
      <c r="Q9" s="1"/>
      <c r="R9" s="1">
        <f t="shared" si="1"/>
        <v>0</v>
      </c>
      <c r="S9" s="1">
        <f t="shared" si="2"/>
        <v>1</v>
      </c>
    </row>
    <row r="10" spans="1:19" ht="16">
      <c r="A10" s="6" t="s">
        <v>9</v>
      </c>
      <c r="B10" s="7">
        <f>MEDIAN(B3:B9)</f>
        <v>2.8113377910000001</v>
      </c>
      <c r="C10" s="7">
        <f>MEDIAN(C3:C9)</f>
        <v>23</v>
      </c>
      <c r="D10" s="7">
        <f>MEDIAN(D3:D9)</f>
        <v>1.7508719129999999</v>
      </c>
      <c r="E10" s="7">
        <f>MEDIAN(E3:E9)</f>
        <v>26</v>
      </c>
      <c r="F10" s="1"/>
      <c r="G10" s="1">
        <f>AVERAGE(G3:G9)</f>
        <v>0.2857142857142857</v>
      </c>
      <c r="H10" s="1">
        <f>AVERAGE(H3:H9)</f>
        <v>0.7142857142857143</v>
      </c>
      <c r="L10" s="2">
        <v>15</v>
      </c>
      <c r="M10" s="1">
        <v>2.5845221540000001</v>
      </c>
      <c r="N10" s="1">
        <v>20</v>
      </c>
      <c r="O10" s="1">
        <v>2.5008421360000002</v>
      </c>
      <c r="P10" s="1">
        <v>17</v>
      </c>
      <c r="Q10" s="1"/>
      <c r="R10" s="1">
        <f t="shared" si="1"/>
        <v>0</v>
      </c>
      <c r="S10" s="1">
        <f t="shared" si="2"/>
        <v>0</v>
      </c>
    </row>
    <row r="11" spans="1:19" ht="16">
      <c r="A11" s="6" t="s">
        <v>10</v>
      </c>
      <c r="B11" s="7">
        <f>AVERAGE(B3:B9)</f>
        <v>2.5147455948571427</v>
      </c>
      <c r="C11" s="7">
        <f>AVERAGE(C3:C9)</f>
        <v>23.142857142857142</v>
      </c>
      <c r="D11" s="7">
        <f>AVERAGE(D3:D9)</f>
        <v>1.9061060469714286</v>
      </c>
      <c r="E11" s="7">
        <f>AVERAGE(E3:E9)</f>
        <v>27.428571428571427</v>
      </c>
      <c r="F11" s="1"/>
      <c r="L11" s="6" t="s">
        <v>9</v>
      </c>
      <c r="M11" s="7">
        <f>MEDIAN(M3:M10)</f>
        <v>2.8930749164999998</v>
      </c>
      <c r="N11" s="7">
        <f>MEDIAN(N3:N10)</f>
        <v>22</v>
      </c>
      <c r="O11" s="7">
        <f>MEDIAN(O3:O10)</f>
        <v>2.9570035975</v>
      </c>
      <c r="P11" s="7">
        <f>MEDIAN(P3:P10)</f>
        <v>22.5</v>
      </c>
      <c r="Q11" s="1"/>
      <c r="R11" s="1">
        <f>AVERAGE(R3:R10)</f>
        <v>0.375</v>
      </c>
      <c r="S11" s="1">
        <f>AVERAGE(S3:S10)</f>
        <v>0.25</v>
      </c>
    </row>
    <row r="12" spans="1:19" ht="16">
      <c r="F12" s="1"/>
      <c r="L12" s="6" t="s">
        <v>10</v>
      </c>
      <c r="M12" s="7">
        <f>AVERAGE(M3:M10)</f>
        <v>2.8593767273749995</v>
      </c>
      <c r="N12" s="7">
        <f>AVERAGE(N3:N10)</f>
        <v>23.25</v>
      </c>
      <c r="O12" s="7">
        <f>AVERAGE(O3:O10)</f>
        <v>2.7875350927500002</v>
      </c>
      <c r="P12" s="7">
        <f>AVERAGE(P3:P10)</f>
        <v>21.125</v>
      </c>
      <c r="Q12" s="1"/>
    </row>
    <row r="13" spans="1:19" ht="16">
      <c r="A13" s="6"/>
      <c r="B13" s="2"/>
      <c r="C13" s="2"/>
      <c r="D13" s="2"/>
      <c r="E13" s="2"/>
      <c r="F13" s="1"/>
      <c r="L13" s="6"/>
      <c r="M13" s="2"/>
      <c r="N13" s="2"/>
      <c r="O13" s="2"/>
      <c r="P13" s="2"/>
      <c r="Q13" s="1"/>
    </row>
    <row r="14" spans="1:19" ht="16">
      <c r="A14" s="1"/>
      <c r="B14" s="1"/>
      <c r="C14" s="1"/>
      <c r="D14" s="2" t="s">
        <v>5</v>
      </c>
      <c r="E14" s="2" t="s">
        <v>6</v>
      </c>
      <c r="F14" s="1"/>
      <c r="H14" s="1"/>
      <c r="L14" s="1"/>
      <c r="M14" s="1"/>
      <c r="N14" s="1"/>
      <c r="O14" s="2" t="s">
        <v>5</v>
      </c>
      <c r="P14" s="2" t="s">
        <v>6</v>
      </c>
      <c r="Q14" s="1"/>
    </row>
    <row r="15" spans="1:19" ht="16">
      <c r="A15" s="1"/>
      <c r="B15" s="1"/>
      <c r="C15" s="1"/>
      <c r="D15" s="2">
        <f>(D11-B11)/B11</f>
        <v>-0.2420282787771578</v>
      </c>
      <c r="E15" s="2">
        <f>(E11-C11)/C11</f>
        <v>0.18518518518518515</v>
      </c>
      <c r="F15" s="1"/>
      <c r="H15" s="1"/>
      <c r="L15" s="1"/>
      <c r="M15" s="1"/>
      <c r="N15" s="1"/>
      <c r="O15" s="2">
        <f>(O12-M12)/M12</f>
        <v>-2.5124928078627894E-2</v>
      </c>
      <c r="P15" s="2">
        <f>(P12-N12)/N12</f>
        <v>-9.1397849462365593E-2</v>
      </c>
      <c r="Q15" s="1"/>
    </row>
    <row r="16" spans="1:19" ht="16">
      <c r="A16" s="1"/>
      <c r="B16" s="1"/>
      <c r="C16" s="1"/>
      <c r="D16" s="1"/>
      <c r="E16" s="1"/>
      <c r="F16" s="1"/>
    </row>
    <row r="17" spans="1:9" ht="16">
      <c r="A17" s="1"/>
    </row>
    <row r="18" spans="1:9" ht="16">
      <c r="A18" s="1"/>
    </row>
    <row r="19" spans="1:9" ht="16">
      <c r="A19" s="1"/>
    </row>
    <row r="22" spans="1:9" ht="18">
      <c r="B22" s="3"/>
      <c r="C22" s="3" t="s">
        <v>50</v>
      </c>
      <c r="D22" s="13" t="s">
        <v>51</v>
      </c>
      <c r="G22" s="3" t="s">
        <v>8</v>
      </c>
      <c r="H22" s="3" t="s">
        <v>5</v>
      </c>
      <c r="I22" s="3" t="s">
        <v>6</v>
      </c>
    </row>
    <row r="23" spans="1:9" ht="18">
      <c r="B23" s="13" t="s">
        <v>48</v>
      </c>
      <c r="C23" s="5">
        <f>G10*100</f>
        <v>28.571428571428569</v>
      </c>
      <c r="D23" s="5">
        <f>H10*100</f>
        <v>71.428571428571431</v>
      </c>
      <c r="G23" s="3" t="s">
        <v>4</v>
      </c>
      <c r="H23" s="9">
        <f>D15*100</f>
        <v>-24.20282787771578</v>
      </c>
      <c r="I23" s="9">
        <f>E15*100</f>
        <v>18.518518518518515</v>
      </c>
    </row>
    <row r="24" spans="1:9" ht="18">
      <c r="B24" s="13" t="s">
        <v>49</v>
      </c>
      <c r="C24">
        <f>R11*100</f>
        <v>37.5</v>
      </c>
      <c r="D24">
        <f>S11*100</f>
        <v>25</v>
      </c>
      <c r="G24" s="3" t="s">
        <v>7</v>
      </c>
      <c r="H24" s="9">
        <f>O15*100</f>
        <v>-2.5124928078627895</v>
      </c>
      <c r="I24" s="9">
        <f>P15*100</f>
        <v>-9.1397849462365599</v>
      </c>
    </row>
    <row r="42" spans="2:9" ht="16">
      <c r="B42" s="1"/>
    </row>
    <row r="45" spans="2:9" ht="16">
      <c r="C45" s="1"/>
      <c r="D45" s="1"/>
      <c r="E45" s="1"/>
      <c r="F45" s="1"/>
      <c r="G45" s="1"/>
      <c r="H45" s="1"/>
      <c r="I45" s="1"/>
    </row>
    <row r="46" spans="2:9" ht="16">
      <c r="C46" s="1"/>
      <c r="D46" s="1"/>
      <c r="E46" s="1"/>
      <c r="F46" s="1"/>
      <c r="G46" s="1"/>
      <c r="H46" s="1"/>
      <c r="I46" s="1"/>
    </row>
    <row r="47" spans="2:9" ht="16">
      <c r="C47" s="1"/>
      <c r="D47" s="1"/>
      <c r="E47" s="1"/>
      <c r="F47" s="1"/>
      <c r="G47" s="1"/>
      <c r="H47" s="1"/>
      <c r="I47" s="1"/>
    </row>
    <row r="48" spans="2:9" ht="16">
      <c r="C48" s="1"/>
      <c r="D48" s="1"/>
      <c r="E48" s="1"/>
      <c r="F48" s="1"/>
      <c r="G48" s="1"/>
      <c r="H48" s="1"/>
      <c r="I48" s="1"/>
    </row>
    <row r="49" spans="3:9" ht="16">
      <c r="C49" s="1"/>
      <c r="D49" s="1"/>
      <c r="E49" s="1"/>
      <c r="F49" s="1"/>
      <c r="G49" s="1"/>
      <c r="H49" s="1"/>
      <c r="I49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68" workbookViewId="0">
      <selection activeCell="A92" sqref="A92:H92"/>
    </sheetView>
  </sheetViews>
  <sheetFormatPr baseColWidth="10" defaultRowHeight="15" x14ac:dyDescent="0"/>
  <cols>
    <col min="1" max="7" width="10.83203125" customWidth="1"/>
    <col min="8" max="8" width="8.33203125" customWidth="1"/>
    <col min="9" max="9" width="10.83203125" customWidth="1"/>
  </cols>
  <sheetData>
    <row r="1" spans="1:11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J1" s="3" t="s">
        <v>29</v>
      </c>
      <c r="K1" s="3"/>
    </row>
    <row r="2" spans="1:11">
      <c r="A2" s="11" t="s">
        <v>26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J2">
        <v>0.19360225271428572</v>
      </c>
    </row>
    <row r="3" spans="1:11">
      <c r="A3" s="11">
        <v>4.7248521000000002E-2</v>
      </c>
      <c r="B3" s="11">
        <v>3.7385021999999997E-2</v>
      </c>
      <c r="C3" s="11">
        <v>7.7274922999999995E-2</v>
      </c>
      <c r="D3" s="11">
        <v>4.0174529E-2</v>
      </c>
      <c r="E3" s="11">
        <v>2.1085275000000001E-2</v>
      </c>
      <c r="F3" s="11">
        <v>0.228559707</v>
      </c>
      <c r="G3" s="11">
        <v>0.90348779199999996</v>
      </c>
      <c r="H3">
        <f t="shared" ref="H3:H34" si="0">AVERAGE(A3:G3)</f>
        <v>0.19360225271428572</v>
      </c>
      <c r="J3">
        <v>0.10870571999999999</v>
      </c>
    </row>
    <row r="4" spans="1:11">
      <c r="A4" s="11">
        <v>6.5078592000000005E-2</v>
      </c>
      <c r="B4" s="11">
        <v>3.3235025000000001E-2</v>
      </c>
      <c r="C4" s="11">
        <v>6.9051818000000001E-2</v>
      </c>
      <c r="D4" s="11">
        <v>3.4214400999999998E-2</v>
      </c>
      <c r="E4" s="11">
        <v>4.0446436000000002E-2</v>
      </c>
      <c r="F4" s="11">
        <v>0.39137322499999999</v>
      </c>
      <c r="G4" s="11">
        <v>0.12754054300000001</v>
      </c>
      <c r="H4">
        <f t="shared" si="0"/>
        <v>0.10870571999999999</v>
      </c>
      <c r="J4">
        <v>5.2205290857142858E-2</v>
      </c>
    </row>
    <row r="5" spans="1:11">
      <c r="A5" s="11">
        <v>5.4350311999999998E-2</v>
      </c>
      <c r="B5" s="11">
        <v>4.1225352999999999E-2</v>
      </c>
      <c r="C5" s="11">
        <v>4.6152924999999997E-2</v>
      </c>
      <c r="D5" s="11">
        <v>2.0369075E-2</v>
      </c>
      <c r="E5" s="11">
        <v>1.5585999999999999E-2</v>
      </c>
      <c r="F5" s="11">
        <v>0.16035709300000001</v>
      </c>
      <c r="G5" s="11">
        <v>2.7396278E-2</v>
      </c>
      <c r="H5">
        <f t="shared" si="0"/>
        <v>5.2205290857142858E-2</v>
      </c>
      <c r="J5">
        <v>4.547323357142858E-2</v>
      </c>
    </row>
    <row r="6" spans="1:11">
      <c r="A6" s="11">
        <v>4.36975E-2</v>
      </c>
      <c r="B6" s="11">
        <v>2.4711725E-2</v>
      </c>
      <c r="C6" s="11">
        <v>3.4181772999999999E-2</v>
      </c>
      <c r="D6" s="11">
        <v>2.8666198E-2</v>
      </c>
      <c r="E6" s="11">
        <v>1.2557115000000001E-2</v>
      </c>
      <c r="F6" s="11">
        <v>0.13743571900000001</v>
      </c>
      <c r="G6" s="11">
        <v>3.7062604999999998E-2</v>
      </c>
      <c r="H6">
        <f t="shared" si="0"/>
        <v>4.547323357142858E-2</v>
      </c>
      <c r="J6">
        <v>7.6380268714285715E-2</v>
      </c>
    </row>
    <row r="7" spans="1:11">
      <c r="A7" s="11">
        <v>5.2190919000000002E-2</v>
      </c>
      <c r="B7" s="11">
        <v>3.063082E-2</v>
      </c>
      <c r="C7" s="11">
        <v>4.3370577E-2</v>
      </c>
      <c r="D7" s="11">
        <v>1.5455676999999999E-2</v>
      </c>
      <c r="E7" s="11">
        <v>2.0214521999999999E-2</v>
      </c>
      <c r="F7" s="11">
        <v>0.335764968</v>
      </c>
      <c r="G7" s="11">
        <v>3.7034398000000003E-2</v>
      </c>
      <c r="H7">
        <f t="shared" si="0"/>
        <v>7.6380268714285715E-2</v>
      </c>
      <c r="J7">
        <v>5.0730648857142853E-2</v>
      </c>
    </row>
    <row r="8" spans="1:11">
      <c r="A8" s="11">
        <v>3.1762406E-2</v>
      </c>
      <c r="B8" s="11">
        <v>5.6609396999999999E-2</v>
      </c>
      <c r="C8" s="11">
        <v>7.4810380999999995E-2</v>
      </c>
      <c r="D8" s="11">
        <v>4.0675456999999998E-2</v>
      </c>
      <c r="E8" s="11">
        <v>1.8676933E-2</v>
      </c>
      <c r="F8" s="11">
        <v>5.5365734E-2</v>
      </c>
      <c r="G8" s="11">
        <v>7.7214234000000007E-2</v>
      </c>
      <c r="H8">
        <f t="shared" si="0"/>
        <v>5.0730648857142853E-2</v>
      </c>
      <c r="J8">
        <v>3.3585372714285709E-2</v>
      </c>
    </row>
    <row r="9" spans="1:11">
      <c r="A9" s="11">
        <v>2.1527080000000001E-2</v>
      </c>
      <c r="B9" s="11">
        <v>1.8451707000000001E-2</v>
      </c>
      <c r="C9" s="11">
        <v>4.1282899999999997E-2</v>
      </c>
      <c r="D9" s="11">
        <v>2.0271635999999999E-2</v>
      </c>
      <c r="E9" s="11">
        <v>7.8486089999999994E-3</v>
      </c>
      <c r="F9" s="11">
        <v>8.5603717999999995E-2</v>
      </c>
      <c r="G9" s="11">
        <v>4.0111959000000003E-2</v>
      </c>
      <c r="H9">
        <f t="shared" si="0"/>
        <v>3.3585372714285709E-2</v>
      </c>
      <c r="J9">
        <v>5.3740661714285716E-2</v>
      </c>
    </row>
    <row r="10" spans="1:11">
      <c r="A10" s="11">
        <v>5.4487828000000002E-2</v>
      </c>
      <c r="B10" s="11">
        <v>3.1493063000000002E-2</v>
      </c>
      <c r="C10" s="11">
        <v>8.9246455000000002E-2</v>
      </c>
      <c r="D10" s="11">
        <v>5.4132643000000001E-2</v>
      </c>
      <c r="E10" s="11">
        <v>1.1362453999999999E-2</v>
      </c>
      <c r="F10" s="11">
        <v>0.11481414600000001</v>
      </c>
      <c r="G10" s="11">
        <v>2.0648043000000001E-2</v>
      </c>
      <c r="H10">
        <f t="shared" si="0"/>
        <v>5.3740661714285716E-2</v>
      </c>
      <c r="J10">
        <v>5.3164763428571425E-2</v>
      </c>
    </row>
    <row r="11" spans="1:11">
      <c r="A11" s="11">
        <v>5.1643399999999999E-2</v>
      </c>
      <c r="B11" s="11">
        <v>8.4382560999999995E-2</v>
      </c>
      <c r="C11" s="11">
        <v>6.9241409000000004E-2</v>
      </c>
      <c r="D11" s="11">
        <v>2.6390106E-2</v>
      </c>
      <c r="E11" s="11">
        <v>1.6246677000000001E-2</v>
      </c>
      <c r="F11" s="11">
        <v>7.4555740999999995E-2</v>
      </c>
      <c r="G11" s="11">
        <v>4.969345E-2</v>
      </c>
      <c r="H11">
        <f t="shared" si="0"/>
        <v>5.3164763428571425E-2</v>
      </c>
      <c r="J11">
        <v>3.8161134142857142E-2</v>
      </c>
    </row>
    <row r="12" spans="1:11">
      <c r="A12" s="11">
        <v>3.2215796999999997E-2</v>
      </c>
      <c r="B12" s="11">
        <v>1.7455096E-2</v>
      </c>
      <c r="C12" s="11">
        <v>6.6769776000000003E-2</v>
      </c>
      <c r="D12" s="11">
        <v>2.7098704000000001E-2</v>
      </c>
      <c r="E12" s="11">
        <v>8.0899639999999998E-3</v>
      </c>
      <c r="F12" s="11">
        <v>6.8951182999999999E-2</v>
      </c>
      <c r="G12" s="11">
        <v>4.6547419E-2</v>
      </c>
      <c r="H12">
        <f t="shared" si="0"/>
        <v>3.8161134142857142E-2</v>
      </c>
      <c r="J12">
        <v>4.3175896142857141E-2</v>
      </c>
    </row>
    <row r="13" spans="1:11">
      <c r="A13" s="11">
        <v>7.4689826000000001E-2</v>
      </c>
      <c r="B13" s="11">
        <v>3.2905709999999998E-2</v>
      </c>
      <c r="C13" s="11">
        <v>4.4079213999999999E-2</v>
      </c>
      <c r="D13" s="11">
        <v>2.7034863999999999E-2</v>
      </c>
      <c r="E13" s="11">
        <v>1.9591364E-2</v>
      </c>
      <c r="F13" s="11">
        <v>6.9403295000000004E-2</v>
      </c>
      <c r="G13" s="11">
        <v>3.4527000000000002E-2</v>
      </c>
      <c r="H13">
        <f t="shared" si="0"/>
        <v>4.3175896142857141E-2</v>
      </c>
      <c r="J13">
        <v>4.4666674285714289E-2</v>
      </c>
    </row>
    <row r="14" spans="1:11">
      <c r="A14" s="11">
        <v>6.9448372999999994E-2</v>
      </c>
      <c r="B14" s="11">
        <v>3.8333269000000003E-2</v>
      </c>
      <c r="C14" s="11">
        <v>6.0484871000000003E-2</v>
      </c>
      <c r="D14" s="11">
        <v>5.7002812999999999E-2</v>
      </c>
      <c r="E14" s="11">
        <v>8.5699139999999997E-3</v>
      </c>
      <c r="F14" s="11">
        <v>5.8971937000000002E-2</v>
      </c>
      <c r="G14" s="11">
        <v>1.9855543E-2</v>
      </c>
      <c r="H14">
        <f t="shared" si="0"/>
        <v>4.4666674285714289E-2</v>
      </c>
      <c r="J14">
        <v>5.5937793999999999E-2</v>
      </c>
    </row>
    <row r="15" spans="1:11">
      <c r="A15" s="11">
        <v>5.6849429E-2</v>
      </c>
      <c r="B15" s="11">
        <v>3.2910349999999998E-2</v>
      </c>
      <c r="C15" s="11">
        <v>0.121824478</v>
      </c>
      <c r="D15" s="11">
        <v>2.6808746000000001E-2</v>
      </c>
      <c r="E15" s="11">
        <v>6.8006719999999998E-3</v>
      </c>
      <c r="F15" s="11">
        <v>9.6240160000000005E-2</v>
      </c>
      <c r="G15" s="11">
        <v>5.0130723000000002E-2</v>
      </c>
      <c r="H15">
        <f t="shared" si="0"/>
        <v>5.5937793999999999E-2</v>
      </c>
      <c r="J15">
        <v>0.10119775157142856</v>
      </c>
    </row>
    <row r="16" spans="1:11">
      <c r="A16" s="11">
        <v>0.12364028000000001</v>
      </c>
      <c r="B16" s="11">
        <v>2.6944728000000001E-2</v>
      </c>
      <c r="C16" s="11">
        <v>0.379781857</v>
      </c>
      <c r="D16" s="11">
        <v>3.6713760999999998E-2</v>
      </c>
      <c r="E16" s="11">
        <v>1.6966676E-2</v>
      </c>
      <c r="F16" s="11">
        <v>0.105152155</v>
      </c>
      <c r="G16" s="11">
        <v>1.9184804E-2</v>
      </c>
      <c r="H16">
        <f t="shared" si="0"/>
        <v>0.10119775157142856</v>
      </c>
      <c r="J16">
        <v>5.0471043285714279E-2</v>
      </c>
    </row>
    <row r="17" spans="1:10">
      <c r="A17" s="11">
        <v>0.137448818</v>
      </c>
      <c r="B17" s="11">
        <v>1.2012228999999999E-2</v>
      </c>
      <c r="C17" s="11">
        <v>5.7491778E-2</v>
      </c>
      <c r="D17" s="11">
        <v>1.9598580000000001E-2</v>
      </c>
      <c r="E17" s="11">
        <v>1.2983474E-2</v>
      </c>
      <c r="F17" s="11">
        <v>6.5780863999999994E-2</v>
      </c>
      <c r="G17" s="11">
        <v>4.7981559999999999E-2</v>
      </c>
      <c r="H17">
        <f t="shared" si="0"/>
        <v>5.0471043285714279E-2</v>
      </c>
      <c r="J17">
        <v>3.5169026857142856E-2</v>
      </c>
    </row>
    <row r="18" spans="1:10">
      <c r="A18" s="11">
        <v>2.1896809999999999E-2</v>
      </c>
      <c r="B18" s="11">
        <v>2.9622973E-2</v>
      </c>
      <c r="C18" s="11">
        <v>7.0889782999999998E-2</v>
      </c>
      <c r="D18" s="11">
        <v>1.6303636999999999E-2</v>
      </c>
      <c r="E18" s="11">
        <v>1.7053494999999998E-2</v>
      </c>
      <c r="F18" s="11">
        <v>5.5864999999999998E-2</v>
      </c>
      <c r="G18" s="11">
        <v>3.4551489999999997E-2</v>
      </c>
      <c r="H18">
        <f t="shared" si="0"/>
        <v>3.5169026857142856E-2</v>
      </c>
      <c r="J18">
        <v>7.3580284571428553E-2</v>
      </c>
    </row>
    <row r="19" spans="1:10">
      <c r="A19" s="11">
        <v>7.8371343999999996E-2</v>
      </c>
      <c r="B19" s="11">
        <v>1.3812961E-2</v>
      </c>
      <c r="C19" s="11">
        <v>5.9250037999999998E-2</v>
      </c>
      <c r="D19" s="11">
        <v>0.121373063</v>
      </c>
      <c r="E19" s="11">
        <v>1.5678810000000001E-2</v>
      </c>
      <c r="F19" s="11">
        <v>0.11861675000000001</v>
      </c>
      <c r="G19" s="11">
        <v>0.107959026</v>
      </c>
      <c r="H19">
        <f t="shared" si="0"/>
        <v>7.3580284571428553E-2</v>
      </c>
      <c r="J19">
        <v>6.3804837428571431E-2</v>
      </c>
    </row>
    <row r="20" spans="1:10">
      <c r="A20" s="11">
        <v>9.7297617000000003E-2</v>
      </c>
      <c r="B20" s="11">
        <v>2.5253145000000001E-2</v>
      </c>
      <c r="C20" s="11">
        <v>0.12304431</v>
      </c>
      <c r="D20" s="11">
        <v>3.1161318E-2</v>
      </c>
      <c r="E20" s="11">
        <v>1.2543029000000001E-2</v>
      </c>
      <c r="F20" s="11">
        <v>0.11745728599999999</v>
      </c>
      <c r="G20" s="11">
        <v>3.9877157000000003E-2</v>
      </c>
      <c r="H20">
        <f t="shared" si="0"/>
        <v>6.3804837428571431E-2</v>
      </c>
      <c r="J20">
        <v>5.094250642857142E-2</v>
      </c>
    </row>
    <row r="21" spans="1:10">
      <c r="A21" s="11">
        <v>2.9633606E-2</v>
      </c>
      <c r="B21" s="11">
        <v>7.1641946999999997E-2</v>
      </c>
      <c r="C21" s="11">
        <v>4.0994801999999997E-2</v>
      </c>
      <c r="D21" s="11">
        <v>2.6862423E-2</v>
      </c>
      <c r="E21" s="11">
        <v>1.4025815000000001E-2</v>
      </c>
      <c r="F21" s="11">
        <v>0.101910785</v>
      </c>
      <c r="G21" s="11">
        <v>7.1528167000000004E-2</v>
      </c>
      <c r="H21">
        <f t="shared" si="0"/>
        <v>5.094250642857142E-2</v>
      </c>
      <c r="J21">
        <v>6.8513999142857135E-2</v>
      </c>
    </row>
    <row r="22" spans="1:10">
      <c r="A22" s="11">
        <v>0.110243809</v>
      </c>
      <c r="B22" s="11">
        <v>1.8428375E-2</v>
      </c>
      <c r="C22" s="11">
        <v>3.0212981999999999E-2</v>
      </c>
      <c r="D22" s="11">
        <v>1.0504006999999999E-2</v>
      </c>
      <c r="E22" s="11">
        <v>1.2736264000000001E-2</v>
      </c>
      <c r="F22" s="11">
        <v>0.28457444399999998</v>
      </c>
      <c r="G22" s="11">
        <v>1.2898112999999999E-2</v>
      </c>
      <c r="H22">
        <f t="shared" si="0"/>
        <v>6.8513999142857135E-2</v>
      </c>
      <c r="J22">
        <v>3.5600469714285717E-2</v>
      </c>
    </row>
    <row r="23" spans="1:10">
      <c r="A23" s="11">
        <v>5.7054272000000003E-2</v>
      </c>
      <c r="B23" s="11">
        <v>1.2998549999999999E-2</v>
      </c>
      <c r="C23" s="11">
        <v>3.6781274000000003E-2</v>
      </c>
      <c r="D23" s="11">
        <v>1.7598252000000002E-2</v>
      </c>
      <c r="E23" s="11">
        <v>1.6646906999999999E-2</v>
      </c>
      <c r="F23" s="11">
        <v>6.7008373999999996E-2</v>
      </c>
      <c r="G23" s="11">
        <v>4.1115658999999999E-2</v>
      </c>
      <c r="H23">
        <f t="shared" si="0"/>
        <v>3.5600469714285717E-2</v>
      </c>
      <c r="J23">
        <v>4.783757242857143E-2</v>
      </c>
    </row>
    <row r="24" spans="1:10">
      <c r="A24" s="11">
        <v>1.4441621E-2</v>
      </c>
      <c r="B24" s="11">
        <v>3.9246837999999999E-2</v>
      </c>
      <c r="C24" s="11">
        <v>0.125083578</v>
      </c>
      <c r="D24" s="11">
        <v>4.1916492E-2</v>
      </c>
      <c r="E24" s="11">
        <v>1.1494157E-2</v>
      </c>
      <c r="F24" s="11">
        <v>6.4065418999999998E-2</v>
      </c>
      <c r="G24" s="11">
        <v>3.8614902E-2</v>
      </c>
      <c r="H24">
        <f t="shared" si="0"/>
        <v>4.783757242857143E-2</v>
      </c>
      <c r="J24">
        <v>4.5946066714285708E-2</v>
      </c>
    </row>
    <row r="25" spans="1:10">
      <c r="A25" s="11">
        <v>0.15041592100000001</v>
      </c>
      <c r="B25" s="11">
        <v>2.4146397E-2</v>
      </c>
      <c r="C25" s="11">
        <v>2.7682340999999999E-2</v>
      </c>
      <c r="D25" s="11">
        <v>1.0167832999999999E-2</v>
      </c>
      <c r="E25" s="11">
        <v>2.0143000000000001E-2</v>
      </c>
      <c r="F25" s="11">
        <v>3.4678563000000003E-2</v>
      </c>
      <c r="G25" s="11">
        <v>5.4388411999999997E-2</v>
      </c>
      <c r="H25">
        <f t="shared" si="0"/>
        <v>4.5946066714285708E-2</v>
      </c>
      <c r="J25">
        <v>3.7790026857142854E-2</v>
      </c>
    </row>
    <row r="26" spans="1:10">
      <c r="A26" s="11">
        <v>6.0130429999999999E-2</v>
      </c>
      <c r="B26" s="11">
        <v>2.98607E-2</v>
      </c>
      <c r="C26" s="11">
        <v>2.96855E-2</v>
      </c>
      <c r="D26" s="11">
        <v>2.6764666999999999E-2</v>
      </c>
      <c r="E26" s="11">
        <v>1.0175482E-2</v>
      </c>
      <c r="F26" s="11">
        <v>6.3413872999999996E-2</v>
      </c>
      <c r="G26" s="11">
        <v>4.4499535999999999E-2</v>
      </c>
      <c r="H26">
        <f t="shared" si="0"/>
        <v>3.7790026857142854E-2</v>
      </c>
      <c r="J26">
        <v>3.3223721999999997E-2</v>
      </c>
    </row>
    <row r="27" spans="1:10">
      <c r="A27" s="11">
        <v>6.0408406999999997E-2</v>
      </c>
      <c r="B27" s="11">
        <v>2.1368999999999999E-2</v>
      </c>
      <c r="C27" s="11">
        <v>2.0597394000000002E-2</v>
      </c>
      <c r="D27" s="11">
        <v>1.3381532E-2</v>
      </c>
      <c r="E27" s="11">
        <v>1.019142E-2</v>
      </c>
      <c r="F27" s="11">
        <v>9.3682604000000003E-2</v>
      </c>
      <c r="G27" s="11">
        <v>1.2935696999999999E-2</v>
      </c>
      <c r="H27">
        <f t="shared" si="0"/>
        <v>3.3223721999999997E-2</v>
      </c>
      <c r="J27">
        <v>3.9536281285714285E-2</v>
      </c>
    </row>
    <row r="28" spans="1:10">
      <c r="A28" s="11">
        <v>3.2802389000000001E-2</v>
      </c>
      <c r="B28" s="11">
        <v>4.7441763999999997E-2</v>
      </c>
      <c r="C28" s="11">
        <v>5.7371779999999997E-2</v>
      </c>
      <c r="D28" s="11">
        <v>2.8688967999999999E-2</v>
      </c>
      <c r="E28" s="11">
        <v>1.3668573999999999E-2</v>
      </c>
      <c r="F28" s="11">
        <v>6.6833171999999996E-2</v>
      </c>
      <c r="G28" s="11">
        <v>2.9947321999999998E-2</v>
      </c>
      <c r="H28">
        <f t="shared" si="0"/>
        <v>3.9536281285714285E-2</v>
      </c>
      <c r="J28">
        <v>3.3052567714285712E-2</v>
      </c>
    </row>
    <row r="29" spans="1:10">
      <c r="A29" s="11">
        <v>3.0034178000000002E-2</v>
      </c>
      <c r="B29" s="11">
        <v>2.7230905999999999E-2</v>
      </c>
      <c r="C29" s="11">
        <v>1.9704800000000001E-2</v>
      </c>
      <c r="D29" s="11">
        <v>2.3545645E-2</v>
      </c>
      <c r="E29" s="11">
        <v>2.0342369999999999E-2</v>
      </c>
      <c r="F29" s="11">
        <v>8.9396856999999996E-2</v>
      </c>
      <c r="G29" s="11">
        <v>2.1113218E-2</v>
      </c>
      <c r="H29">
        <f t="shared" si="0"/>
        <v>3.3052567714285712E-2</v>
      </c>
      <c r="J29">
        <v>0.12577379299999999</v>
      </c>
    </row>
    <row r="30" spans="1:10">
      <c r="A30" s="11">
        <v>0.55021299999999995</v>
      </c>
      <c r="B30" s="11">
        <v>1.9675481000000002E-2</v>
      </c>
      <c r="C30" s="11">
        <v>1.6389443E-2</v>
      </c>
      <c r="D30" s="11">
        <v>1.2150723E-2</v>
      </c>
      <c r="E30" s="11">
        <v>1.5403248E-2</v>
      </c>
      <c r="F30" s="11">
        <v>0.22963942300000001</v>
      </c>
      <c r="G30" s="11">
        <v>3.6945233000000001E-2</v>
      </c>
      <c r="H30">
        <f t="shared" si="0"/>
        <v>0.12577379299999999</v>
      </c>
      <c r="J30">
        <v>4.0487761714285711E-2</v>
      </c>
    </row>
    <row r="31" spans="1:10">
      <c r="A31" s="11">
        <v>7.1344471000000007E-2</v>
      </c>
      <c r="B31" s="11">
        <v>4.8759279000000003E-2</v>
      </c>
      <c r="C31" s="11">
        <v>4.0473795999999999E-2</v>
      </c>
      <c r="D31" s="11">
        <v>2.4604477E-2</v>
      </c>
      <c r="E31" s="11">
        <v>4.5668250000000001E-3</v>
      </c>
      <c r="F31" s="11">
        <v>4.8443307999999997E-2</v>
      </c>
      <c r="G31" s="11">
        <v>4.5222176000000003E-2</v>
      </c>
      <c r="H31">
        <f t="shared" si="0"/>
        <v>4.0487761714285711E-2</v>
      </c>
      <c r="J31">
        <v>2.4054129E-2</v>
      </c>
    </row>
    <row r="32" spans="1:10">
      <c r="A32" s="11">
        <v>3.7480505999999997E-2</v>
      </c>
      <c r="B32" s="11">
        <v>1.8753367999999999E-2</v>
      </c>
      <c r="C32" s="11">
        <v>3.5762888E-2</v>
      </c>
      <c r="D32" s="11">
        <v>2.3910543999999999E-2</v>
      </c>
      <c r="E32" s="11">
        <v>1.0816551000000001E-2</v>
      </c>
      <c r="F32" s="11">
        <v>1.9261416999999999E-2</v>
      </c>
      <c r="G32" s="11">
        <v>2.2393629000000002E-2</v>
      </c>
      <c r="H32">
        <f t="shared" si="0"/>
        <v>2.4054129E-2</v>
      </c>
      <c r="J32">
        <v>3.3478449571428572E-2</v>
      </c>
    </row>
    <row r="33" spans="1:10">
      <c r="A33" s="11">
        <v>2.8359591E-2</v>
      </c>
      <c r="B33" s="11">
        <v>1.2658228000000001E-2</v>
      </c>
      <c r="C33" s="11">
        <v>2.3065729E-2</v>
      </c>
      <c r="D33" s="11">
        <v>2.6947652999999998E-2</v>
      </c>
      <c r="E33" s="11">
        <v>1.0176746E-2</v>
      </c>
      <c r="F33" s="11">
        <v>0.116734742</v>
      </c>
      <c r="G33" s="11">
        <v>1.6406457999999999E-2</v>
      </c>
      <c r="H33">
        <f t="shared" si="0"/>
        <v>3.3478449571428572E-2</v>
      </c>
      <c r="J33">
        <v>2.9778158285714285E-2</v>
      </c>
    </row>
    <row r="34" spans="1:10">
      <c r="A34" s="11">
        <v>8.4279688000000005E-2</v>
      </c>
      <c r="B34" s="11">
        <v>2.0601083999999999E-2</v>
      </c>
      <c r="C34" s="11">
        <v>1.5999682000000001E-2</v>
      </c>
      <c r="D34" s="11">
        <v>1.9017322999999999E-2</v>
      </c>
      <c r="E34" s="11">
        <v>6.6898330000000001E-3</v>
      </c>
      <c r="F34" s="11">
        <v>3.1466643000000002E-2</v>
      </c>
      <c r="G34" s="11">
        <v>3.0392855E-2</v>
      </c>
      <c r="H34">
        <f t="shared" si="0"/>
        <v>2.9778158285714285E-2</v>
      </c>
      <c r="J34">
        <v>4.0608837142857145E-2</v>
      </c>
    </row>
    <row r="35" spans="1:10">
      <c r="A35" s="11">
        <v>7.3005515000000007E-2</v>
      </c>
      <c r="B35" s="11">
        <v>2.3842636E-2</v>
      </c>
      <c r="C35" s="11">
        <v>2.5717766999999999E-2</v>
      </c>
      <c r="D35" s="11">
        <v>4.1110510000000003E-2</v>
      </c>
      <c r="E35" s="11">
        <v>1.4172809999999999E-2</v>
      </c>
      <c r="F35" s="11">
        <v>8.9338563999999995E-2</v>
      </c>
      <c r="G35" s="11">
        <v>1.7074058E-2</v>
      </c>
      <c r="H35">
        <f t="shared" ref="H35:H66" si="1">AVERAGE(A35:G35)</f>
        <v>4.0608837142857145E-2</v>
      </c>
      <c r="J35">
        <v>4.4048468571428578E-2</v>
      </c>
    </row>
    <row r="36" spans="1:10">
      <c r="A36" s="11">
        <v>3.9920186000000003E-2</v>
      </c>
      <c r="B36" s="11">
        <v>2.7753801000000002E-2</v>
      </c>
      <c r="C36" s="11">
        <v>5.1150772999999997E-2</v>
      </c>
      <c r="D36" s="11">
        <v>1.3315690999999999E-2</v>
      </c>
      <c r="E36" s="11">
        <v>1.9428081999999999E-2</v>
      </c>
      <c r="F36" s="11">
        <v>0.12222285300000001</v>
      </c>
      <c r="G36" s="11">
        <v>3.4547894000000003E-2</v>
      </c>
      <c r="H36">
        <f t="shared" si="1"/>
        <v>4.4048468571428578E-2</v>
      </c>
      <c r="J36">
        <v>3.369114285714285E-2</v>
      </c>
    </row>
    <row r="37" spans="1:10">
      <c r="A37" s="11">
        <v>2.6255463999999999E-2</v>
      </c>
      <c r="B37" s="11">
        <v>2.8137582000000001E-2</v>
      </c>
      <c r="C37" s="11">
        <v>7.0409074000000002E-2</v>
      </c>
      <c r="D37" s="11">
        <v>1.1394871000000001E-2</v>
      </c>
      <c r="E37" s="11">
        <v>1.2926053E-2</v>
      </c>
      <c r="F37" s="11">
        <v>6.6618216999999993E-2</v>
      </c>
      <c r="G37" s="11">
        <v>2.0096738999999999E-2</v>
      </c>
      <c r="H37">
        <f t="shared" si="1"/>
        <v>3.369114285714285E-2</v>
      </c>
      <c r="J37">
        <v>4.0366022000000001E-2</v>
      </c>
    </row>
    <row r="38" spans="1:10">
      <c r="A38" s="11">
        <v>2.9874735999999999E-2</v>
      </c>
      <c r="B38" s="11">
        <v>5.4075814999999999E-2</v>
      </c>
      <c r="C38" s="11">
        <v>2.5374681999999999E-2</v>
      </c>
      <c r="D38" s="11">
        <v>1.1203311000000001E-2</v>
      </c>
      <c r="E38" s="11">
        <v>1.5626779E-2</v>
      </c>
      <c r="F38" s="11">
        <v>8.6431885999999999E-2</v>
      </c>
      <c r="G38" s="11">
        <v>5.9974945000000002E-2</v>
      </c>
      <c r="H38">
        <f t="shared" si="1"/>
        <v>4.0366022000000001E-2</v>
      </c>
      <c r="J38">
        <v>3.0563850000000004E-2</v>
      </c>
    </row>
    <row r="39" spans="1:10">
      <c r="A39" s="11">
        <v>4.1915376999999997E-2</v>
      </c>
      <c r="B39" s="11">
        <v>2.9563214000000001E-2</v>
      </c>
      <c r="C39" s="11">
        <v>3.2688750000000003E-2</v>
      </c>
      <c r="D39" s="11">
        <v>4.5462618000000003E-2</v>
      </c>
      <c r="E39" s="11">
        <v>7.8191289999999993E-3</v>
      </c>
      <c r="F39" s="11">
        <v>3.8131150000000003E-2</v>
      </c>
      <c r="G39" s="11">
        <v>1.8366712E-2</v>
      </c>
      <c r="H39">
        <f t="shared" si="1"/>
        <v>3.0563850000000004E-2</v>
      </c>
      <c r="J39">
        <v>3.0189922857142854E-2</v>
      </c>
    </row>
    <row r="40" spans="1:10">
      <c r="A40" s="11">
        <v>3.2728370999999999E-2</v>
      </c>
      <c r="B40" s="11">
        <v>3.2909169000000002E-2</v>
      </c>
      <c r="C40" s="11">
        <v>6.0154837000000003E-2</v>
      </c>
      <c r="D40" s="11">
        <v>1.0659653999999999E-2</v>
      </c>
      <c r="E40" s="11">
        <v>2.3347989E-2</v>
      </c>
      <c r="F40" s="11">
        <v>2.7304432E-2</v>
      </c>
      <c r="G40" s="11">
        <v>2.4225007999999999E-2</v>
      </c>
      <c r="H40">
        <f t="shared" si="1"/>
        <v>3.0189922857142854E-2</v>
      </c>
      <c r="J40">
        <v>7.1026068571428583E-2</v>
      </c>
    </row>
    <row r="41" spans="1:10">
      <c r="A41" s="11">
        <v>6.0628680999999997E-2</v>
      </c>
      <c r="B41" s="11">
        <v>4.3354495999999999E-2</v>
      </c>
      <c r="C41" s="11">
        <v>3.7148750000000001E-2</v>
      </c>
      <c r="D41" s="11">
        <v>9.6654140000000006E-3</v>
      </c>
      <c r="E41" s="11">
        <v>2.5372533999999999E-2</v>
      </c>
      <c r="F41" s="11">
        <v>0.284260556</v>
      </c>
      <c r="G41" s="11">
        <v>3.6752049000000002E-2</v>
      </c>
      <c r="H41">
        <f t="shared" si="1"/>
        <v>7.1026068571428583E-2</v>
      </c>
      <c r="J41">
        <v>4.0474732857142863E-2</v>
      </c>
    </row>
    <row r="42" spans="1:10">
      <c r="A42" s="11">
        <v>3.9699405E-2</v>
      </c>
      <c r="B42" s="11">
        <v>2.6985214E-2</v>
      </c>
      <c r="C42" s="11">
        <v>5.6748656000000001E-2</v>
      </c>
      <c r="D42" s="11">
        <v>2.452265E-2</v>
      </c>
      <c r="E42" s="11">
        <v>2.3757605000000001E-2</v>
      </c>
      <c r="F42" s="11">
        <v>8.7982471000000007E-2</v>
      </c>
      <c r="G42" s="11">
        <v>2.3627129E-2</v>
      </c>
      <c r="H42">
        <f t="shared" si="1"/>
        <v>4.0474732857142863E-2</v>
      </c>
      <c r="J42">
        <v>2.9406775142857142E-2</v>
      </c>
    </row>
    <row r="43" spans="1:10">
      <c r="A43" s="11">
        <v>1.5869906999999999E-2</v>
      </c>
      <c r="B43" s="11">
        <v>1.797959E-2</v>
      </c>
      <c r="C43" s="11">
        <v>4.6407792000000003E-2</v>
      </c>
      <c r="D43" s="11">
        <v>8.6968819999999995E-3</v>
      </c>
      <c r="E43" s="11">
        <v>2.3000476999999998E-2</v>
      </c>
      <c r="F43" s="11">
        <v>6.6493436000000003E-2</v>
      </c>
      <c r="G43" s="11">
        <v>2.7399342E-2</v>
      </c>
      <c r="H43">
        <f t="shared" si="1"/>
        <v>2.9406775142857142E-2</v>
      </c>
      <c r="J43">
        <v>4.2628509571428573E-2</v>
      </c>
    </row>
    <row r="44" spans="1:10">
      <c r="A44" s="11">
        <v>1.9871262000000001E-2</v>
      </c>
      <c r="B44" s="11">
        <v>2.1198364000000001E-2</v>
      </c>
      <c r="C44" s="11">
        <v>5.5521479999999998E-2</v>
      </c>
      <c r="D44" s="11">
        <v>1.9335887999999999E-2</v>
      </c>
      <c r="E44" s="11">
        <v>9.2570369999999992E-3</v>
      </c>
      <c r="F44" s="11">
        <v>0.112704386</v>
      </c>
      <c r="G44" s="11">
        <v>6.051115E-2</v>
      </c>
      <c r="H44">
        <f t="shared" si="1"/>
        <v>4.2628509571428573E-2</v>
      </c>
      <c r="J44">
        <v>4.4143790428571431E-2</v>
      </c>
    </row>
    <row r="45" spans="1:10">
      <c r="A45" s="11">
        <v>3.8251171E-2</v>
      </c>
      <c r="B45" s="11">
        <v>2.9345796E-2</v>
      </c>
      <c r="C45" s="11">
        <v>0.10701208600000001</v>
      </c>
      <c r="D45" s="11">
        <v>1.1625484E-2</v>
      </c>
      <c r="E45" s="11">
        <v>2.1239621E-2</v>
      </c>
      <c r="F45" s="11">
        <v>7.3215025000000003E-2</v>
      </c>
      <c r="G45" s="11">
        <v>2.8317350000000002E-2</v>
      </c>
      <c r="H45">
        <f t="shared" si="1"/>
        <v>4.4143790428571431E-2</v>
      </c>
      <c r="J45">
        <v>3.1896684714285715E-2</v>
      </c>
    </row>
    <row r="46" spans="1:10">
      <c r="A46" s="11">
        <v>2.3912935999999999E-2</v>
      </c>
      <c r="B46" s="11">
        <v>1.9857693999999999E-2</v>
      </c>
      <c r="C46" s="11">
        <v>6.2260999999999997E-2</v>
      </c>
      <c r="D46" s="11">
        <v>1.5850283E-2</v>
      </c>
      <c r="E46" s="11">
        <v>8.0635559999999995E-3</v>
      </c>
      <c r="F46" s="11">
        <v>6.0175306999999997E-2</v>
      </c>
      <c r="G46" s="11">
        <v>3.3156017000000003E-2</v>
      </c>
      <c r="H46">
        <f t="shared" si="1"/>
        <v>3.1896684714285715E-2</v>
      </c>
      <c r="J46">
        <v>4.5431689714285718E-2</v>
      </c>
    </row>
    <row r="47" spans="1:10">
      <c r="A47" s="11">
        <v>2.5751568999999998E-2</v>
      </c>
      <c r="B47" s="11">
        <v>2.797115E-2</v>
      </c>
      <c r="C47" s="11">
        <v>0.11797347800000001</v>
      </c>
      <c r="D47" s="11">
        <v>2.2776966999999999E-2</v>
      </c>
      <c r="E47" s="11">
        <v>1.0148671E-2</v>
      </c>
      <c r="F47" s="11">
        <v>5.9663332999999999E-2</v>
      </c>
      <c r="G47" s="11">
        <v>5.3736659999999999E-2</v>
      </c>
      <c r="H47">
        <f t="shared" si="1"/>
        <v>4.5431689714285718E-2</v>
      </c>
      <c r="J47">
        <v>3.1161558000000002E-2</v>
      </c>
    </row>
    <row r="48" spans="1:10">
      <c r="A48" s="11">
        <v>1.6441014E-2</v>
      </c>
      <c r="B48" s="11">
        <v>4.1485486000000002E-2</v>
      </c>
      <c r="C48" s="11">
        <v>2.0453435999999998E-2</v>
      </c>
      <c r="D48" s="11">
        <v>1.5976783000000001E-2</v>
      </c>
      <c r="E48" s="11">
        <v>1.8596797000000002E-2</v>
      </c>
      <c r="F48" s="11">
        <v>7.8346851999999995E-2</v>
      </c>
      <c r="G48" s="11">
        <v>2.6830538000000001E-2</v>
      </c>
      <c r="H48">
        <f t="shared" si="1"/>
        <v>3.1161558000000002E-2</v>
      </c>
      <c r="J48">
        <v>3.7421380428571425E-2</v>
      </c>
    </row>
    <row r="49" spans="1:10">
      <c r="A49" s="11">
        <v>2.2057328000000001E-2</v>
      </c>
      <c r="B49" s="11">
        <v>3.4766942000000002E-2</v>
      </c>
      <c r="C49" s="11">
        <v>7.9123216999999996E-2</v>
      </c>
      <c r="D49" s="11">
        <v>2.5005380000000001E-2</v>
      </c>
      <c r="E49" s="11">
        <v>2.6792882000000001E-2</v>
      </c>
      <c r="F49" s="11">
        <v>5.6449704000000003E-2</v>
      </c>
      <c r="G49" s="11">
        <v>1.7754209999999999E-2</v>
      </c>
      <c r="H49">
        <f t="shared" si="1"/>
        <v>3.7421380428571425E-2</v>
      </c>
      <c r="J49">
        <v>4.015565457142857E-2</v>
      </c>
    </row>
    <row r="50" spans="1:10">
      <c r="A50" s="11">
        <v>5.1217255000000003E-2</v>
      </c>
      <c r="B50" s="11">
        <v>3.9334231999999997E-2</v>
      </c>
      <c r="C50" s="11">
        <v>3.1780961000000003E-2</v>
      </c>
      <c r="D50" s="11">
        <v>1.8408488000000001E-2</v>
      </c>
      <c r="E50" s="11">
        <v>1.1641041E-2</v>
      </c>
      <c r="F50" s="11">
        <v>0.11095764900000001</v>
      </c>
      <c r="G50" s="11">
        <v>1.7749956000000001E-2</v>
      </c>
      <c r="H50">
        <f t="shared" si="1"/>
        <v>4.015565457142857E-2</v>
      </c>
      <c r="J50">
        <v>3.0141486714285716E-2</v>
      </c>
    </row>
    <row r="51" spans="1:10">
      <c r="A51" s="11">
        <v>1.9732830999999999E-2</v>
      </c>
      <c r="B51" s="11">
        <v>3.6487070000000003E-2</v>
      </c>
      <c r="C51" s="11">
        <v>1.8266336000000001E-2</v>
      </c>
      <c r="D51" s="11">
        <v>1.0019060999999999E-2</v>
      </c>
      <c r="E51" s="11">
        <v>1.2312102E-2</v>
      </c>
      <c r="F51" s="11">
        <v>5.4991687999999997E-2</v>
      </c>
      <c r="G51" s="11">
        <v>5.9181319000000003E-2</v>
      </c>
      <c r="H51">
        <f t="shared" si="1"/>
        <v>3.0141486714285716E-2</v>
      </c>
      <c r="J51">
        <v>3.1620862285714292E-2</v>
      </c>
    </row>
    <row r="52" spans="1:10">
      <c r="A52" s="11">
        <v>3.0763955999999999E-2</v>
      </c>
      <c r="B52" s="11">
        <v>1.2077885E-2</v>
      </c>
      <c r="C52" s="11">
        <v>2.7807056E-2</v>
      </c>
      <c r="D52" s="11">
        <v>1.2096452000000001E-2</v>
      </c>
      <c r="E52" s="11">
        <v>1.4248894E-2</v>
      </c>
      <c r="F52" s="11">
        <v>7.1520476999999999E-2</v>
      </c>
      <c r="G52" s="11">
        <v>5.2831316000000003E-2</v>
      </c>
      <c r="H52">
        <f t="shared" si="1"/>
        <v>3.1620862285714292E-2</v>
      </c>
      <c r="J52">
        <v>3.4066161285714283E-2</v>
      </c>
    </row>
    <row r="53" spans="1:10">
      <c r="A53" s="11" t="s">
        <v>27</v>
      </c>
      <c r="B53" s="11" t="s">
        <v>27</v>
      </c>
      <c r="C53" s="11" t="s">
        <v>27</v>
      </c>
      <c r="D53" s="11" t="s">
        <v>27</v>
      </c>
      <c r="E53" s="11" t="s">
        <v>27</v>
      </c>
      <c r="F53" s="11" t="s">
        <v>27</v>
      </c>
      <c r="G53" s="11" t="s">
        <v>27</v>
      </c>
      <c r="H53" t="e">
        <f t="shared" si="1"/>
        <v>#DIV/0!</v>
      </c>
      <c r="J53">
        <v>4.2975151571428567E-2</v>
      </c>
    </row>
    <row r="54" spans="1:10">
      <c r="A54" s="11">
        <v>4.5987874999999998E-2</v>
      </c>
      <c r="B54" s="11">
        <v>4.4710257000000003E-2</v>
      </c>
      <c r="C54" s="11">
        <v>3.3221133E-2</v>
      </c>
      <c r="D54" s="11">
        <v>2.8053692000000002E-2</v>
      </c>
      <c r="E54" s="11">
        <v>6.0134539999999997E-3</v>
      </c>
      <c r="F54" s="11">
        <v>6.0026769000000001E-2</v>
      </c>
      <c r="G54" s="11">
        <v>2.0449948999999999E-2</v>
      </c>
      <c r="H54">
        <f t="shared" si="1"/>
        <v>3.4066161285714283E-2</v>
      </c>
      <c r="J54">
        <v>4.1979535428571427E-2</v>
      </c>
    </row>
    <row r="55" spans="1:10">
      <c r="A55" s="11">
        <v>3.1885732E-2</v>
      </c>
      <c r="B55" s="11">
        <v>1.7042523E-2</v>
      </c>
      <c r="C55" s="11">
        <v>4.0025170999999998E-2</v>
      </c>
      <c r="D55" s="11">
        <v>9.0462089999999995E-3</v>
      </c>
      <c r="E55" s="11">
        <v>7.2569849999999997E-3</v>
      </c>
      <c r="F55" s="11">
        <v>0.165054385</v>
      </c>
      <c r="G55" s="11">
        <v>3.0515055999999999E-2</v>
      </c>
      <c r="H55">
        <f t="shared" si="1"/>
        <v>4.2975151571428567E-2</v>
      </c>
      <c r="J55">
        <v>2.7951449857142856E-2</v>
      </c>
    </row>
    <row r="56" spans="1:10">
      <c r="A56" s="11">
        <v>0.17036939700000001</v>
      </c>
      <c r="B56" s="11">
        <v>5.3570017999999997E-2</v>
      </c>
      <c r="C56" s="11">
        <v>1.6510321000000001E-2</v>
      </c>
      <c r="D56" s="11">
        <v>1.1914453E-2</v>
      </c>
      <c r="E56" s="11">
        <v>1.1648703E-2</v>
      </c>
      <c r="F56" s="11">
        <v>1.544394E-2</v>
      </c>
      <c r="G56" s="11">
        <v>1.4399916E-2</v>
      </c>
      <c r="H56">
        <f t="shared" si="1"/>
        <v>4.1979535428571427E-2</v>
      </c>
      <c r="J56">
        <v>3.1802896428571432E-2</v>
      </c>
    </row>
    <row r="57" spans="1:10">
      <c r="A57" s="11">
        <v>4.8619717999999999E-2</v>
      </c>
      <c r="B57" s="11">
        <v>3.006375E-2</v>
      </c>
      <c r="C57" s="11">
        <v>1.587216E-2</v>
      </c>
      <c r="D57" s="11">
        <v>2.5084292000000001E-2</v>
      </c>
      <c r="E57" s="11">
        <v>1.0286175E-2</v>
      </c>
      <c r="F57" s="11">
        <v>4.3303069E-2</v>
      </c>
      <c r="G57" s="11">
        <v>2.2430985000000001E-2</v>
      </c>
      <c r="H57">
        <f t="shared" si="1"/>
        <v>2.7951449857142856E-2</v>
      </c>
      <c r="J57">
        <v>2.4832369142857143E-2</v>
      </c>
    </row>
    <row r="58" spans="1:10">
      <c r="A58" s="11">
        <v>3.8466556999999998E-2</v>
      </c>
      <c r="B58" s="11">
        <v>5.7798219999999997E-2</v>
      </c>
      <c r="C58" s="11">
        <v>3.5313405999999999E-2</v>
      </c>
      <c r="D58" s="11">
        <v>1.1702888999999999E-2</v>
      </c>
      <c r="E58" s="11">
        <v>1.1831536E-2</v>
      </c>
      <c r="F58" s="11">
        <v>4.3741829000000003E-2</v>
      </c>
      <c r="G58" s="11">
        <v>2.3765838000000001E-2</v>
      </c>
      <c r="H58">
        <f t="shared" si="1"/>
        <v>3.1802896428571432E-2</v>
      </c>
      <c r="J58">
        <v>5.039170371428571E-2</v>
      </c>
    </row>
    <row r="59" spans="1:10">
      <c r="A59" s="11">
        <v>2.9643109000000001E-2</v>
      </c>
      <c r="B59" s="11">
        <v>2.8482054999999999E-2</v>
      </c>
      <c r="C59" s="11">
        <v>2.5763253999999999E-2</v>
      </c>
      <c r="D59" s="11">
        <v>1.5940658999999999E-2</v>
      </c>
      <c r="E59" s="11">
        <v>7.135654E-3</v>
      </c>
      <c r="F59" s="11">
        <v>4.0206988999999999E-2</v>
      </c>
      <c r="G59" s="11">
        <v>2.6654864E-2</v>
      </c>
      <c r="H59">
        <f t="shared" si="1"/>
        <v>2.4832369142857143E-2</v>
      </c>
      <c r="J59">
        <v>3.4206646714285714E-2</v>
      </c>
    </row>
    <row r="60" spans="1:10">
      <c r="A60" s="11">
        <v>0.188728387</v>
      </c>
      <c r="B60" s="11">
        <v>1.8333583000000001E-2</v>
      </c>
      <c r="C60" s="11">
        <v>3.6670269999999998E-2</v>
      </c>
      <c r="D60" s="11">
        <v>1.5448813E-2</v>
      </c>
      <c r="E60" s="11">
        <v>2.1113511000000001E-2</v>
      </c>
      <c r="F60" s="11">
        <v>2.7280506999999999E-2</v>
      </c>
      <c r="G60" s="11">
        <v>4.5166854999999999E-2</v>
      </c>
      <c r="H60">
        <f t="shared" si="1"/>
        <v>5.039170371428571E-2</v>
      </c>
      <c r="J60">
        <v>4.8909022142857146E-2</v>
      </c>
    </row>
    <row r="61" spans="1:10">
      <c r="A61" s="11">
        <v>5.4401802999999999E-2</v>
      </c>
      <c r="B61" s="11">
        <v>2.9183289000000001E-2</v>
      </c>
      <c r="C61" s="11">
        <v>2.1075752E-2</v>
      </c>
      <c r="D61" s="11">
        <v>6.8697519999999998E-3</v>
      </c>
      <c r="E61" s="11">
        <v>9.4297840000000001E-3</v>
      </c>
      <c r="F61" s="11">
        <v>9.1002804000000007E-2</v>
      </c>
      <c r="G61" s="11">
        <v>2.7483343E-2</v>
      </c>
      <c r="H61">
        <f t="shared" si="1"/>
        <v>3.4206646714285714E-2</v>
      </c>
      <c r="J61">
        <v>4.6753504285714287E-2</v>
      </c>
    </row>
    <row r="62" spans="1:10">
      <c r="A62" s="11">
        <v>4.6209079E-2</v>
      </c>
      <c r="B62" s="11">
        <v>2.648259E-2</v>
      </c>
      <c r="C62" s="11">
        <v>6.5695957999999999E-2</v>
      </c>
      <c r="D62" s="11">
        <v>1.8081911999999999E-2</v>
      </c>
      <c r="E62" s="11">
        <v>7.8130749999999992E-3</v>
      </c>
      <c r="F62" s="11">
        <v>0.10619938700000001</v>
      </c>
      <c r="G62" s="11">
        <v>7.1881154000000003E-2</v>
      </c>
      <c r="H62">
        <f t="shared" si="1"/>
        <v>4.8909022142857146E-2</v>
      </c>
      <c r="J62">
        <v>2.6627269000000002E-2</v>
      </c>
    </row>
    <row r="63" spans="1:10">
      <c r="A63" s="11">
        <v>0.15980256600000001</v>
      </c>
      <c r="B63" s="11">
        <v>2.1795438E-2</v>
      </c>
      <c r="C63" s="11">
        <v>3.0466778999999999E-2</v>
      </c>
      <c r="D63" s="11">
        <v>1.7038661E-2</v>
      </c>
      <c r="E63" s="11">
        <v>1.3893633000000001E-2</v>
      </c>
      <c r="F63" s="11">
        <v>6.7184030000000006E-2</v>
      </c>
      <c r="G63" s="11">
        <v>1.7093423E-2</v>
      </c>
      <c r="H63">
        <f t="shared" si="1"/>
        <v>4.6753504285714287E-2</v>
      </c>
      <c r="J63">
        <v>3.1609740571428575E-2</v>
      </c>
    </row>
    <row r="64" spans="1:10">
      <c r="A64" s="11">
        <v>3.9947700000000003E-2</v>
      </c>
      <c r="B64" s="11">
        <v>2.0044271999999998E-2</v>
      </c>
      <c r="C64" s="11">
        <v>5.7098938000000002E-2</v>
      </c>
      <c r="D64" s="11">
        <v>1.1862463E-2</v>
      </c>
      <c r="E64" s="11">
        <v>9.1236479999999998E-3</v>
      </c>
      <c r="F64" s="11">
        <v>2.6396111999999999E-2</v>
      </c>
      <c r="G64" s="11">
        <v>2.191775E-2</v>
      </c>
      <c r="H64">
        <f t="shared" si="1"/>
        <v>2.6627269000000002E-2</v>
      </c>
      <c r="J64">
        <v>5.521846957142857E-2</v>
      </c>
    </row>
    <row r="65" spans="1:10">
      <c r="A65" s="11">
        <v>2.7492050000000001E-2</v>
      </c>
      <c r="B65" s="11">
        <v>5.0844894000000002E-2</v>
      </c>
      <c r="C65" s="11">
        <v>3.4965098999999999E-2</v>
      </c>
      <c r="D65" s="11">
        <v>1.3376536E-2</v>
      </c>
      <c r="E65" s="11">
        <v>9.4223499999999995E-3</v>
      </c>
      <c r="F65" s="11">
        <v>3.7909933E-2</v>
      </c>
      <c r="G65" s="11">
        <v>4.7257321999999997E-2</v>
      </c>
      <c r="H65">
        <f t="shared" si="1"/>
        <v>3.1609740571428575E-2</v>
      </c>
      <c r="J65">
        <v>2.3047659571428569E-2</v>
      </c>
    </row>
    <row r="66" spans="1:10">
      <c r="A66" s="11">
        <v>3.6606486000000001E-2</v>
      </c>
      <c r="B66" s="11">
        <v>3.1316365999999998E-2</v>
      </c>
      <c r="C66" s="11">
        <v>6.5572411999999997E-2</v>
      </c>
      <c r="D66" s="11">
        <v>1.2608673000000001E-2</v>
      </c>
      <c r="E66" s="11">
        <v>7.790394E-3</v>
      </c>
      <c r="F66" s="11">
        <v>0.16868387000000001</v>
      </c>
      <c r="G66" s="11">
        <v>6.3951086000000004E-2</v>
      </c>
      <c r="H66">
        <f t="shared" si="1"/>
        <v>5.521846957142857E-2</v>
      </c>
      <c r="J66">
        <v>2.6599977428571429E-2</v>
      </c>
    </row>
    <row r="67" spans="1:10">
      <c r="A67" s="11">
        <v>1.2119654000000001E-2</v>
      </c>
      <c r="B67" s="11">
        <v>1.793055E-2</v>
      </c>
      <c r="C67" s="11">
        <v>4.0551083000000002E-2</v>
      </c>
      <c r="D67" s="11">
        <v>1.1223314999999999E-2</v>
      </c>
      <c r="E67" s="11">
        <v>9.8116880000000007E-3</v>
      </c>
      <c r="F67" s="11">
        <v>1.5504094E-2</v>
      </c>
      <c r="G67" s="11">
        <v>5.4193233E-2</v>
      </c>
      <c r="H67">
        <f t="shared" ref="H67:H98" si="2">AVERAGE(A67:G67)</f>
        <v>2.3047659571428569E-2</v>
      </c>
      <c r="J67">
        <v>6.635475442857143E-2</v>
      </c>
    </row>
    <row r="68" spans="1:10">
      <c r="A68" s="11">
        <v>4.5258100000000002E-2</v>
      </c>
      <c r="B68" s="11">
        <v>3.0092760999999999E-2</v>
      </c>
      <c r="C68" s="11">
        <v>3.0027458999999999E-2</v>
      </c>
      <c r="D68" s="11">
        <v>1.0242157999999999E-2</v>
      </c>
      <c r="E68" s="11">
        <v>6.9909789999999996E-3</v>
      </c>
      <c r="F68" s="11">
        <v>2.6979585E-2</v>
      </c>
      <c r="G68" s="11">
        <v>3.6608799999999997E-2</v>
      </c>
      <c r="H68">
        <f t="shared" si="2"/>
        <v>2.6599977428571429E-2</v>
      </c>
      <c r="J68">
        <v>2.8757209285714288E-2</v>
      </c>
    </row>
    <row r="69" spans="1:10">
      <c r="A69" s="11">
        <v>0.221140121</v>
      </c>
      <c r="B69" s="11">
        <v>4.6716677999999998E-2</v>
      </c>
      <c r="C69" s="11">
        <v>3.3432386000000001E-2</v>
      </c>
      <c r="D69" s="11">
        <v>2.8398817999999999E-2</v>
      </c>
      <c r="E69" s="11">
        <v>1.0089417E-2</v>
      </c>
      <c r="F69" s="11">
        <v>3.2548194000000003E-2</v>
      </c>
      <c r="G69" s="11">
        <v>9.2157666999999999E-2</v>
      </c>
      <c r="H69">
        <f t="shared" si="2"/>
        <v>6.635475442857143E-2</v>
      </c>
      <c r="J69">
        <v>4.0135536428571428E-2</v>
      </c>
    </row>
    <row r="70" spans="1:10">
      <c r="A70" s="11">
        <v>4.103474E-2</v>
      </c>
      <c r="B70" s="11">
        <v>1.6073219999999999E-2</v>
      </c>
      <c r="C70" s="11">
        <v>4.5935516000000003E-2</v>
      </c>
      <c r="D70" s="11">
        <v>2.1297839999999998E-2</v>
      </c>
      <c r="E70" s="11">
        <v>1.0107494999999999E-2</v>
      </c>
      <c r="F70" s="11">
        <v>4.6987722000000003E-2</v>
      </c>
      <c r="G70" s="11">
        <v>1.9863932000000001E-2</v>
      </c>
      <c r="H70">
        <f t="shared" si="2"/>
        <v>2.8757209285714288E-2</v>
      </c>
      <c r="J70">
        <v>4.1639600857142856E-2</v>
      </c>
    </row>
    <row r="71" spans="1:10">
      <c r="A71" s="11">
        <v>3.6398679000000003E-2</v>
      </c>
      <c r="B71" s="11">
        <v>2.4724657000000001E-2</v>
      </c>
      <c r="C71" s="11">
        <v>4.5613380000000002E-2</v>
      </c>
      <c r="D71" s="11">
        <v>2.6232569000000001E-2</v>
      </c>
      <c r="E71" s="11">
        <v>3.3760779999999997E-2</v>
      </c>
      <c r="F71" s="11">
        <v>8.6288173999999995E-2</v>
      </c>
      <c r="G71" s="11">
        <v>2.7930515999999999E-2</v>
      </c>
      <c r="H71">
        <f t="shared" si="2"/>
        <v>4.0135536428571428E-2</v>
      </c>
      <c r="J71">
        <v>5.5820664714285727E-2</v>
      </c>
    </row>
    <row r="72" spans="1:10">
      <c r="A72" s="11">
        <v>0.110255752</v>
      </c>
      <c r="B72" s="11">
        <v>1.8141895000000002E-2</v>
      </c>
      <c r="C72" s="11">
        <v>4.8174666999999997E-2</v>
      </c>
      <c r="D72" s="11">
        <v>1.2036363E-2</v>
      </c>
      <c r="E72" s="11">
        <v>1.4847559999999999E-2</v>
      </c>
      <c r="F72" s="11">
        <v>7.1532289999999998E-2</v>
      </c>
      <c r="G72" s="11">
        <v>1.6488678999999999E-2</v>
      </c>
      <c r="H72">
        <f t="shared" si="2"/>
        <v>4.1639600857142856E-2</v>
      </c>
      <c r="J72">
        <v>3.5781351571428574E-2</v>
      </c>
    </row>
    <row r="73" spans="1:10">
      <c r="A73" s="11">
        <v>0.21712600000000001</v>
      </c>
      <c r="B73" s="11">
        <v>2.3504402000000001E-2</v>
      </c>
      <c r="C73" s="11">
        <v>1.7789763E-2</v>
      </c>
      <c r="D73" s="11">
        <v>1.0154072E-2</v>
      </c>
      <c r="E73" s="11">
        <v>8.3206470000000005E-3</v>
      </c>
      <c r="F73" s="11">
        <v>8.8234750000000001E-2</v>
      </c>
      <c r="G73" s="11">
        <v>2.5615018999999999E-2</v>
      </c>
      <c r="H73">
        <f t="shared" si="2"/>
        <v>5.5820664714285727E-2</v>
      </c>
      <c r="J73">
        <v>5.7146705999999999E-2</v>
      </c>
    </row>
    <row r="74" spans="1:10">
      <c r="A74" s="11">
        <v>5.6587330999999998E-2</v>
      </c>
      <c r="B74" s="11">
        <v>2.3404543999999999E-2</v>
      </c>
      <c r="C74" s="11">
        <v>2.5734300000000002E-2</v>
      </c>
      <c r="D74" s="11">
        <v>2.3103537E-2</v>
      </c>
      <c r="E74" s="11">
        <v>1.5877157999999999E-2</v>
      </c>
      <c r="F74" s="11">
        <v>5.9676672E-2</v>
      </c>
      <c r="G74" s="11">
        <v>4.6085919000000003E-2</v>
      </c>
      <c r="H74">
        <f t="shared" si="2"/>
        <v>3.5781351571428574E-2</v>
      </c>
      <c r="J74">
        <v>3.5723035714285714E-2</v>
      </c>
    </row>
    <row r="75" spans="1:10">
      <c r="A75" s="11">
        <v>7.7710585999999998E-2</v>
      </c>
      <c r="B75" s="11">
        <v>2.8890427E-2</v>
      </c>
      <c r="C75" s="11">
        <v>1.1637438999999999E-2</v>
      </c>
      <c r="D75" s="11">
        <v>1.8506707000000001E-2</v>
      </c>
      <c r="E75" s="11">
        <v>1.0168507E-2</v>
      </c>
      <c r="F75" s="11">
        <v>0.24902533700000001</v>
      </c>
      <c r="G75" s="11">
        <v>4.0879389999999996E-3</v>
      </c>
      <c r="H75">
        <f t="shared" si="2"/>
        <v>5.7146705999999999E-2</v>
      </c>
      <c r="J75">
        <v>3.8584562285714281E-2</v>
      </c>
    </row>
    <row r="76" spans="1:10">
      <c r="A76" s="11">
        <v>6.5482024E-2</v>
      </c>
      <c r="B76" s="11">
        <v>1.7838171999999999E-2</v>
      </c>
      <c r="C76" s="11">
        <v>6.8990045E-2</v>
      </c>
      <c r="D76" s="11">
        <v>1.1354173E-2</v>
      </c>
      <c r="E76" s="11">
        <v>1.1546272E-2</v>
      </c>
      <c r="F76" s="11">
        <v>2.7333314000000001E-2</v>
      </c>
      <c r="G76" s="11">
        <v>4.7517249999999997E-2</v>
      </c>
      <c r="H76">
        <f t="shared" si="2"/>
        <v>3.5723035714285714E-2</v>
      </c>
      <c r="J76">
        <v>3.0150087714285716E-2</v>
      </c>
    </row>
    <row r="77" spans="1:10">
      <c r="A77" s="11">
        <v>3.3964656000000003E-2</v>
      </c>
      <c r="B77" s="11">
        <v>2.5509191000000001E-2</v>
      </c>
      <c r="C77" s="11">
        <v>7.6497597000000001E-2</v>
      </c>
      <c r="D77" s="11">
        <v>1.2790296E-2</v>
      </c>
      <c r="E77" s="11">
        <v>7.9100720000000006E-3</v>
      </c>
      <c r="F77" s="11">
        <v>6.2929820999999997E-2</v>
      </c>
      <c r="G77" s="11">
        <v>5.0490303E-2</v>
      </c>
      <c r="H77">
        <f t="shared" si="2"/>
        <v>3.8584562285714281E-2</v>
      </c>
      <c r="J77">
        <v>3.8499115142857143E-2</v>
      </c>
    </row>
    <row r="78" spans="1:10">
      <c r="A78" s="11">
        <v>4.0471957000000003E-2</v>
      </c>
      <c r="B78" s="11">
        <v>1.8762016999999999E-2</v>
      </c>
      <c r="C78" s="11">
        <v>1.1930448999999999E-2</v>
      </c>
      <c r="D78" s="11">
        <v>1.8531744999999999E-2</v>
      </c>
      <c r="E78" s="11">
        <v>6.572474E-3</v>
      </c>
      <c r="F78" s="11">
        <v>8.6827233000000004E-2</v>
      </c>
      <c r="G78" s="11">
        <v>2.7954738999999999E-2</v>
      </c>
      <c r="H78">
        <f t="shared" si="2"/>
        <v>3.0150087714285716E-2</v>
      </c>
      <c r="J78">
        <v>3.8931082142857142E-2</v>
      </c>
    </row>
    <row r="79" spans="1:10">
      <c r="A79" s="11">
        <v>1.042045E-2</v>
      </c>
      <c r="B79" s="11">
        <v>2.9148629999999998E-2</v>
      </c>
      <c r="C79" s="11">
        <v>2.1295999999999999E-2</v>
      </c>
      <c r="D79" s="11">
        <v>9.0563620000000001E-3</v>
      </c>
      <c r="E79" s="11">
        <v>1.7587892000000001E-2</v>
      </c>
      <c r="F79" s="11">
        <v>0.14674626599999999</v>
      </c>
      <c r="G79" s="11">
        <v>3.5238206000000001E-2</v>
      </c>
      <c r="H79">
        <f t="shared" si="2"/>
        <v>3.8499115142857143E-2</v>
      </c>
      <c r="J79">
        <v>3.3300416714285713E-2</v>
      </c>
    </row>
    <row r="80" spans="1:10">
      <c r="A80" s="11">
        <v>7.3824338000000003E-2</v>
      </c>
      <c r="B80" s="11">
        <v>5.1963220999999997E-2</v>
      </c>
      <c r="C80" s="11">
        <v>3.5137417999999997E-2</v>
      </c>
      <c r="D80" s="11">
        <v>8.0704130000000002E-3</v>
      </c>
      <c r="E80" s="11">
        <v>1.5873999999999999E-2</v>
      </c>
      <c r="F80" s="11">
        <v>5.1444236999999997E-2</v>
      </c>
      <c r="G80" s="11">
        <v>3.6203948E-2</v>
      </c>
      <c r="H80">
        <f t="shared" si="2"/>
        <v>3.8931082142857142E-2</v>
      </c>
      <c r="J80">
        <v>5.4430479571428568E-2</v>
      </c>
    </row>
    <row r="81" spans="1:10">
      <c r="A81" s="11">
        <v>4.1032880000000001E-2</v>
      </c>
      <c r="B81" s="11">
        <v>3.5396940000000002E-2</v>
      </c>
      <c r="C81" s="11">
        <v>3.4934114000000002E-2</v>
      </c>
      <c r="D81" s="11">
        <v>1.0327088E-2</v>
      </c>
      <c r="E81" s="11">
        <v>1.1664142000000001E-2</v>
      </c>
      <c r="F81" s="11">
        <v>7.0296447999999997E-2</v>
      </c>
      <c r="G81" s="11">
        <v>2.9451305000000001E-2</v>
      </c>
      <c r="H81">
        <f t="shared" si="2"/>
        <v>3.3300416714285713E-2</v>
      </c>
      <c r="J81">
        <v>3.2336996142857143E-2</v>
      </c>
    </row>
    <row r="82" spans="1:10">
      <c r="A82" s="11">
        <v>0.15509902</v>
      </c>
      <c r="B82" s="11">
        <v>1.6122559000000002E-2</v>
      </c>
      <c r="C82" s="11">
        <v>3.4923357000000002E-2</v>
      </c>
      <c r="D82" s="11">
        <v>3.4248019999999997E-2</v>
      </c>
      <c r="E82" s="11">
        <v>1.7831392000000001E-2</v>
      </c>
      <c r="F82" s="11">
        <v>8.8507989999999995E-2</v>
      </c>
      <c r="G82" s="11">
        <v>3.4281019000000003E-2</v>
      </c>
      <c r="H82">
        <f t="shared" si="2"/>
        <v>5.4430479571428568E-2</v>
      </c>
      <c r="J82">
        <v>3.1542130000000002E-2</v>
      </c>
    </row>
    <row r="83" spans="1:10">
      <c r="A83" s="11">
        <v>3.1260050999999997E-2</v>
      </c>
      <c r="B83" s="11">
        <v>2.4695649E-2</v>
      </c>
      <c r="C83" s="11">
        <v>3.9251691999999998E-2</v>
      </c>
      <c r="D83" s="11">
        <v>1.2595978000000001E-2</v>
      </c>
      <c r="E83" s="11">
        <v>1.3754585E-2</v>
      </c>
      <c r="F83" s="11">
        <v>7.4766259000000002E-2</v>
      </c>
      <c r="G83" s="11">
        <v>3.0034759000000001E-2</v>
      </c>
      <c r="H83">
        <f t="shared" si="2"/>
        <v>3.2336996142857143E-2</v>
      </c>
      <c r="J83">
        <v>4.6751423142857136E-2</v>
      </c>
    </row>
    <row r="84" spans="1:10">
      <c r="A84" s="11">
        <v>2.9860371E-2</v>
      </c>
      <c r="B84" s="11">
        <v>3.2745565999999997E-2</v>
      </c>
      <c r="C84" s="11">
        <v>1.8052885000000001E-2</v>
      </c>
      <c r="D84" s="11">
        <v>1.8597427E-2</v>
      </c>
      <c r="E84" s="11">
        <v>9.1201870000000001E-3</v>
      </c>
      <c r="F84" s="11">
        <v>6.8720861999999994E-2</v>
      </c>
      <c r="G84" s="11">
        <v>4.3697611999999997E-2</v>
      </c>
      <c r="H84">
        <f t="shared" si="2"/>
        <v>3.1542130000000002E-2</v>
      </c>
      <c r="J84">
        <v>3.7053086999999998E-2</v>
      </c>
    </row>
    <row r="85" spans="1:10">
      <c r="A85" s="11">
        <v>5.0128757000000003E-2</v>
      </c>
      <c r="B85" s="11">
        <v>0.13789578499999999</v>
      </c>
      <c r="C85" s="11">
        <v>2.4631575999999999E-2</v>
      </c>
      <c r="D85" s="11">
        <v>1.9165835999999999E-2</v>
      </c>
      <c r="E85" s="11">
        <v>8.4488710000000002E-3</v>
      </c>
      <c r="F85" s="11">
        <v>5.6843798000000001E-2</v>
      </c>
      <c r="G85" s="11">
        <v>3.0145339E-2</v>
      </c>
      <c r="H85">
        <f t="shared" si="2"/>
        <v>4.6751423142857136E-2</v>
      </c>
      <c r="J85">
        <v>2.7256164999999999E-2</v>
      </c>
    </row>
    <row r="86" spans="1:10">
      <c r="A86" s="11">
        <v>3.7226330000000002E-2</v>
      </c>
      <c r="B86" s="11">
        <v>3.4683924999999997E-2</v>
      </c>
      <c r="C86" s="11">
        <v>2.5828413000000001E-2</v>
      </c>
      <c r="D86" s="11">
        <v>1.1308521E-2</v>
      </c>
      <c r="E86" s="11">
        <v>1.3918106E-2</v>
      </c>
      <c r="F86" s="11">
        <v>0.108679157</v>
      </c>
      <c r="G86" s="11">
        <v>2.7727156999999999E-2</v>
      </c>
      <c r="H86">
        <f t="shared" si="2"/>
        <v>3.7053086999999998E-2</v>
      </c>
      <c r="J86">
        <v>3.5456941285714284E-2</v>
      </c>
    </row>
    <row r="87" spans="1:10">
      <c r="A87" s="11">
        <v>1.4081E-2</v>
      </c>
      <c r="B87" s="11">
        <v>4.0966874E-2</v>
      </c>
      <c r="C87" s="11">
        <v>2.8684297000000001E-2</v>
      </c>
      <c r="D87" s="11">
        <v>1.2395836E-2</v>
      </c>
      <c r="E87" s="11">
        <v>9.6109520000000007E-3</v>
      </c>
      <c r="F87" s="11">
        <v>5.5323445999999998E-2</v>
      </c>
      <c r="G87" s="11">
        <v>2.973075E-2</v>
      </c>
      <c r="H87">
        <f t="shared" si="2"/>
        <v>2.7256164999999999E-2</v>
      </c>
      <c r="J87">
        <v>3.9301788142857133E-2</v>
      </c>
    </row>
    <row r="88" spans="1:10">
      <c r="A88" s="11">
        <v>3.4379078E-2</v>
      </c>
      <c r="B88" s="11">
        <v>4.4577256000000003E-2</v>
      </c>
      <c r="C88" s="11">
        <v>3.1656142999999998E-2</v>
      </c>
      <c r="D88" s="11">
        <v>1.1686336E-2</v>
      </c>
      <c r="E88" s="11">
        <v>9.8357540000000004E-3</v>
      </c>
      <c r="F88" s="11">
        <v>5.7401149999999998E-2</v>
      </c>
      <c r="G88" s="11">
        <v>5.8662871999999998E-2</v>
      </c>
      <c r="H88">
        <f t="shared" si="2"/>
        <v>3.5456941285714284E-2</v>
      </c>
      <c r="J88">
        <v>3.5054582571428572E-2</v>
      </c>
    </row>
    <row r="89" spans="1:10">
      <c r="A89" s="11">
        <v>6.3849413999999993E-2</v>
      </c>
      <c r="B89" s="11">
        <v>2.5039465E-2</v>
      </c>
      <c r="C89" s="11">
        <v>6.2399392999999997E-2</v>
      </c>
      <c r="D89" s="11">
        <v>1.2857673999999999E-2</v>
      </c>
      <c r="E89" s="11">
        <v>1.2858101E-2</v>
      </c>
      <c r="F89" s="11">
        <v>7.3114647000000005E-2</v>
      </c>
      <c r="G89" s="11">
        <v>2.4993822999999998E-2</v>
      </c>
      <c r="H89">
        <f t="shared" si="2"/>
        <v>3.9301788142857133E-2</v>
      </c>
      <c r="J89">
        <v>2.6769356142857147E-2</v>
      </c>
    </row>
    <row r="90" spans="1:10">
      <c r="A90" s="11">
        <v>2.4425867E-2</v>
      </c>
      <c r="B90" s="11">
        <v>2.9405475E-2</v>
      </c>
      <c r="C90" s="11">
        <v>3.4998630000000003E-2</v>
      </c>
      <c r="D90" s="11">
        <v>1.5061576E-2</v>
      </c>
      <c r="E90" s="11">
        <v>5.5920800000000001E-3</v>
      </c>
      <c r="F90" s="11">
        <v>8.8345863999999996E-2</v>
      </c>
      <c r="G90" s="11">
        <v>4.7552586000000001E-2</v>
      </c>
      <c r="H90">
        <f t="shared" si="2"/>
        <v>3.5054582571428572E-2</v>
      </c>
      <c r="J90">
        <v>8.9722401714285721E-2</v>
      </c>
    </row>
    <row r="91" spans="1:10">
      <c r="A91" s="11">
        <v>6.8391407000000001E-2</v>
      </c>
      <c r="B91" s="11">
        <v>2.3018298E-2</v>
      </c>
      <c r="C91" s="11">
        <v>3.0436567000000001E-2</v>
      </c>
      <c r="D91" s="11">
        <v>7.8357300000000008E-3</v>
      </c>
      <c r="E91" s="11">
        <v>1.0922863E-2</v>
      </c>
      <c r="F91" s="11">
        <v>2.3584961000000002E-2</v>
      </c>
      <c r="G91" s="11">
        <v>2.3195667E-2</v>
      </c>
      <c r="H91">
        <f t="shared" si="2"/>
        <v>2.6769356142857147E-2</v>
      </c>
      <c r="J91">
        <v>3.7930914285714282E-2</v>
      </c>
    </row>
    <row r="92" spans="1:10">
      <c r="A92" s="11">
        <v>0.37349001900000001</v>
      </c>
      <c r="B92" s="11">
        <v>2.0273985000000001E-2</v>
      </c>
      <c r="C92" s="11">
        <v>3.2881621E-2</v>
      </c>
      <c r="D92" s="11">
        <v>1.4780075E-2</v>
      </c>
      <c r="E92" s="11">
        <v>8.3602499999999996E-3</v>
      </c>
      <c r="F92" s="11">
        <v>8.2149262000000001E-2</v>
      </c>
      <c r="G92" s="11">
        <v>9.6121600000000001E-2</v>
      </c>
      <c r="H92">
        <f t="shared" si="2"/>
        <v>8.9722401714285721E-2</v>
      </c>
      <c r="J92">
        <v>2.7400745142857143E-2</v>
      </c>
    </row>
    <row r="93" spans="1:10">
      <c r="A93" s="11">
        <v>3.6426563000000002E-2</v>
      </c>
      <c r="B93" s="11">
        <v>3.6644492000000001E-2</v>
      </c>
      <c r="C93" s="11">
        <v>2.6540596999999999E-2</v>
      </c>
      <c r="D93" s="11">
        <v>1.0195878E-2</v>
      </c>
      <c r="E93" s="11">
        <v>8.4449520000000004E-3</v>
      </c>
      <c r="F93" s="11">
        <v>9.7116185999999993E-2</v>
      </c>
      <c r="G93" s="11">
        <v>5.0147732E-2</v>
      </c>
      <c r="H93">
        <f t="shared" si="2"/>
        <v>3.7930914285714282E-2</v>
      </c>
      <c r="J93">
        <v>2.4736456714285714E-2</v>
      </c>
    </row>
    <row r="94" spans="1:10">
      <c r="A94" s="11">
        <v>1.8100979999999999E-2</v>
      </c>
      <c r="B94" s="11">
        <v>2.5752014E-2</v>
      </c>
      <c r="C94" s="11">
        <v>2.2452821000000001E-2</v>
      </c>
      <c r="D94" s="11">
        <v>4.8583122999999999E-2</v>
      </c>
      <c r="E94" s="11">
        <v>1.8664514E-2</v>
      </c>
      <c r="F94" s="11">
        <v>4.0991096999999997E-2</v>
      </c>
      <c r="G94" s="11">
        <v>1.7260667E-2</v>
      </c>
      <c r="H94">
        <f t="shared" si="2"/>
        <v>2.7400745142857143E-2</v>
      </c>
      <c r="J94">
        <v>3.4341366714285712E-2</v>
      </c>
    </row>
    <row r="95" spans="1:10">
      <c r="A95" s="11">
        <v>2.2895496000000001E-2</v>
      </c>
      <c r="B95" s="11">
        <v>3.2442396999999998E-2</v>
      </c>
      <c r="C95" s="11">
        <v>2.5092007E-2</v>
      </c>
      <c r="D95" s="11">
        <v>1.2024132E-2</v>
      </c>
      <c r="E95" s="11">
        <v>1.1136194E-2</v>
      </c>
      <c r="F95" s="11">
        <v>4.3848850000000002E-2</v>
      </c>
      <c r="G95" s="11">
        <v>2.5716121000000002E-2</v>
      </c>
      <c r="H95">
        <f t="shared" si="2"/>
        <v>2.4736456714285714E-2</v>
      </c>
      <c r="J95">
        <v>3.3548316142857144E-2</v>
      </c>
    </row>
    <row r="96" spans="1:10">
      <c r="A96" s="11">
        <v>2.9568655999999999E-2</v>
      </c>
      <c r="B96" s="11">
        <v>1.9772933999999999E-2</v>
      </c>
      <c r="C96" s="11">
        <v>3.6290524999999997E-2</v>
      </c>
      <c r="D96" s="11">
        <v>1.3636499999999999E-2</v>
      </c>
      <c r="E96" s="11">
        <v>1.0012636E-2</v>
      </c>
      <c r="F96" s="11">
        <v>8.7962256000000003E-2</v>
      </c>
      <c r="G96" s="11">
        <v>4.314606E-2</v>
      </c>
      <c r="H96">
        <f t="shared" si="2"/>
        <v>3.4341366714285712E-2</v>
      </c>
      <c r="J96">
        <v>3.3786254714285709E-2</v>
      </c>
    </row>
    <row r="97" spans="1:10">
      <c r="A97" s="11">
        <v>4.8942513999999999E-2</v>
      </c>
      <c r="B97" s="11">
        <v>7.3770675999999993E-2</v>
      </c>
      <c r="C97" s="11">
        <v>1.9079436000000002E-2</v>
      </c>
      <c r="D97" s="11">
        <v>1.4450355999999999E-2</v>
      </c>
      <c r="E97" s="11">
        <v>6.2470299999999998E-3</v>
      </c>
      <c r="F97" s="11">
        <v>3.2944848999999998E-2</v>
      </c>
      <c r="G97" s="11">
        <v>3.9403352000000003E-2</v>
      </c>
      <c r="H97">
        <f t="shared" si="2"/>
        <v>3.3548316142857144E-2</v>
      </c>
      <c r="J97">
        <v>2.7380613285714287E-2</v>
      </c>
    </row>
    <row r="98" spans="1:10">
      <c r="A98" s="11">
        <v>6.1190350999999997E-2</v>
      </c>
      <c r="B98" s="11">
        <v>3.1938836999999998E-2</v>
      </c>
      <c r="C98" s="11">
        <v>2.6888848E-2</v>
      </c>
      <c r="D98" s="11">
        <v>1.5559196000000001E-2</v>
      </c>
      <c r="E98" s="11">
        <v>8.5787639999999991E-3</v>
      </c>
      <c r="F98" s="11">
        <v>4.3217816999999999E-2</v>
      </c>
      <c r="G98" s="11">
        <v>4.9129970000000002E-2</v>
      </c>
      <c r="H98">
        <f t="shared" si="2"/>
        <v>3.3786254714285709E-2</v>
      </c>
      <c r="J98">
        <v>4.3291401428571422E-2</v>
      </c>
    </row>
    <row r="99" spans="1:10">
      <c r="A99" s="11">
        <v>2.0139834999999998E-2</v>
      </c>
      <c r="B99" s="11">
        <v>2.9401664000000001E-2</v>
      </c>
      <c r="C99" s="11">
        <v>2.1339598000000001E-2</v>
      </c>
      <c r="D99" s="11">
        <v>8.892044E-3</v>
      </c>
      <c r="E99" s="11">
        <v>1.1568772E-2</v>
      </c>
      <c r="F99" s="11">
        <v>5.9021443999999999E-2</v>
      </c>
      <c r="G99" s="11">
        <v>4.1300936000000003E-2</v>
      </c>
      <c r="H99">
        <f t="shared" ref="H99:H103" si="3">AVERAGE(A99:G99)</f>
        <v>2.7380613285714287E-2</v>
      </c>
      <c r="J99">
        <v>2.7681006285714287E-2</v>
      </c>
    </row>
    <row r="100" spans="1:10">
      <c r="A100" s="11">
        <v>2.7920657000000002E-2</v>
      </c>
      <c r="B100" s="11">
        <v>4.8764470999999997E-2</v>
      </c>
      <c r="C100" s="11">
        <v>7.2695217000000006E-2</v>
      </c>
      <c r="D100" s="11">
        <v>1.4453010000000001E-2</v>
      </c>
      <c r="E100" s="11">
        <v>1.6109163999999999E-2</v>
      </c>
      <c r="F100" s="11">
        <v>8.5883461999999994E-2</v>
      </c>
      <c r="G100" s="11">
        <v>3.7213828999999997E-2</v>
      </c>
      <c r="H100">
        <f t="shared" si="3"/>
        <v>4.3291401428571422E-2</v>
      </c>
      <c r="J100">
        <v>3.0698401999999996E-2</v>
      </c>
    </row>
    <row r="101" spans="1:10">
      <c r="A101" s="11">
        <v>2.7510706999999999E-2</v>
      </c>
      <c r="B101" s="11">
        <v>1.9523242E-2</v>
      </c>
      <c r="C101" s="11">
        <v>4.1838620999999999E-2</v>
      </c>
      <c r="D101" s="11">
        <v>1.3175868E-2</v>
      </c>
      <c r="E101" s="11">
        <v>5.2619429999999998E-3</v>
      </c>
      <c r="F101" s="11">
        <v>4.5036300000000001E-2</v>
      </c>
      <c r="G101" s="11">
        <v>4.1420363000000002E-2</v>
      </c>
      <c r="H101">
        <f t="shared" si="3"/>
        <v>2.7681006285714287E-2</v>
      </c>
      <c r="J101">
        <v>4.1839539571428559E-2</v>
      </c>
    </row>
    <row r="102" spans="1:10">
      <c r="A102" s="11">
        <v>2.9761471000000001E-2</v>
      </c>
      <c r="B102" s="11">
        <v>2.9850043999999999E-2</v>
      </c>
      <c r="C102" s="11">
        <v>3.8937064E-2</v>
      </c>
      <c r="D102" s="11">
        <v>1.1687207E-2</v>
      </c>
      <c r="E102" s="11">
        <v>7.9006289999999993E-3</v>
      </c>
      <c r="F102" s="11">
        <v>6.3842763999999996E-2</v>
      </c>
      <c r="G102" s="11">
        <v>3.2909635E-2</v>
      </c>
      <c r="H102">
        <f t="shared" si="3"/>
        <v>3.0698401999999996E-2</v>
      </c>
    </row>
    <row r="103" spans="1:10">
      <c r="A103" s="11">
        <v>0.13626463999999999</v>
      </c>
      <c r="B103" s="11">
        <v>3.3062521999999997E-2</v>
      </c>
      <c r="C103" s="11">
        <v>3.0040332999999999E-2</v>
      </c>
      <c r="D103" s="11">
        <v>7.6592359999999998E-3</v>
      </c>
      <c r="E103" s="11">
        <v>9.6708820000000004E-3</v>
      </c>
      <c r="F103" s="11">
        <v>5.1512807000000001E-2</v>
      </c>
      <c r="G103" s="11">
        <v>2.4666357E-2</v>
      </c>
      <c r="H103">
        <f t="shared" si="3"/>
        <v>4.1839539571428559E-2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B1" workbookViewId="0">
      <selection activeCell="S1" sqref="S1"/>
    </sheetView>
  </sheetViews>
  <sheetFormatPr baseColWidth="10" defaultRowHeight="15" x14ac:dyDescent="0"/>
  <cols>
    <col min="1" max="2" width="10.83203125" customWidth="1"/>
    <col min="3" max="3" width="14.33203125" customWidth="1"/>
    <col min="4" max="7" width="10.83203125" customWidth="1"/>
    <col min="8" max="8" width="13" customWidth="1"/>
  </cols>
  <sheetData>
    <row r="1" spans="1:19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K1" s="12" t="s">
        <v>38</v>
      </c>
      <c r="L1" s="3" t="s">
        <v>39</v>
      </c>
      <c r="M1" s="12" t="s">
        <v>40</v>
      </c>
      <c r="N1" s="12" t="s">
        <v>42</v>
      </c>
      <c r="O1" s="3" t="s">
        <v>41</v>
      </c>
      <c r="P1" s="3" t="s">
        <v>43</v>
      </c>
      <c r="R1" s="3" t="s">
        <v>73</v>
      </c>
      <c r="S1" s="3" t="s">
        <v>74</v>
      </c>
    </row>
    <row r="2" spans="1:19">
      <c r="A2" s="11" t="s">
        <v>28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H2" s="11" t="s">
        <v>26</v>
      </c>
      <c r="K2">
        <v>8.75745021428571E-2</v>
      </c>
      <c r="L2">
        <v>0.19360225271428572</v>
      </c>
      <c r="M2">
        <f>I54/$K$52</f>
        <v>1.4642739116309968</v>
      </c>
      <c r="N2">
        <f>AVERAGE(M1:M3)</f>
        <v>1.1870389683400662</v>
      </c>
      <c r="O2">
        <f>'vect time (like)'!H54/'vect time (time)'!$L$52</f>
        <v>0.67732818284902985</v>
      </c>
      <c r="P2">
        <f t="shared" ref="P2:P33" si="0">AVERAGE(O1:O3)</f>
        <v>0.76589569344455177</v>
      </c>
      <c r="R2">
        <f t="shared" ref="R2:R33" si="1">SUM(K2:L2)</f>
        <v>0.28117675485714283</v>
      </c>
      <c r="S2">
        <f>AVERAGE(R2:R3)</f>
        <v>0.25830657286607139</v>
      </c>
    </row>
    <row r="3" spans="1:19">
      <c r="A3" s="11" t="s">
        <v>30</v>
      </c>
      <c r="B3" s="11">
        <v>9.4373123000000003E-2</v>
      </c>
      <c r="C3" s="11">
        <v>2.8974658E-2</v>
      </c>
      <c r="D3" s="11">
        <v>3.6576910999999997E-2</v>
      </c>
      <c r="E3" s="11">
        <v>0.20272921099999999</v>
      </c>
      <c r="F3" s="11">
        <v>8.5928904E-2</v>
      </c>
      <c r="G3" s="11">
        <v>0.102792701</v>
      </c>
      <c r="H3" s="11">
        <v>6.1646007000000003E-2</v>
      </c>
      <c r="I3">
        <f>AVERAGE(A3:H3)</f>
        <v>8.7574502142857141E-2</v>
      </c>
      <c r="K3">
        <v>0.12673067087500001</v>
      </c>
      <c r="L3">
        <v>0.10870571999999999</v>
      </c>
      <c r="M3">
        <f t="shared" ref="M3:M51" si="2">I55/$K$52</f>
        <v>0.90980402504913538</v>
      </c>
      <c r="N3">
        <f>AVERAGE(M2:M4)</f>
        <v>1.4988513331365565</v>
      </c>
      <c r="O3">
        <f>'vect time (like)'!H55/'vect time (time)'!$L$52</f>
        <v>0.85446320404007359</v>
      </c>
      <c r="P3">
        <f t="shared" si="0"/>
        <v>0.78881967567348121</v>
      </c>
      <c r="R3">
        <f t="shared" si="1"/>
        <v>0.23543639087500001</v>
      </c>
      <c r="S3">
        <f>AVERAGE(R2:R4)</f>
        <v>0.21000095377976188</v>
      </c>
    </row>
    <row r="4" spans="1:19">
      <c r="A4" s="11">
        <v>0.139523644</v>
      </c>
      <c r="B4" s="11">
        <v>4.3320532000000002E-2</v>
      </c>
      <c r="C4" s="11">
        <v>2.9488878999999999E-2</v>
      </c>
      <c r="D4" s="11">
        <v>5.8706245999999997E-2</v>
      </c>
      <c r="E4" s="11">
        <v>0.47810924999999999</v>
      </c>
      <c r="F4" s="11">
        <v>7.2337894E-2</v>
      </c>
      <c r="G4" s="11">
        <v>0.13375263000000001</v>
      </c>
      <c r="H4" s="11">
        <v>5.8606291999999997E-2</v>
      </c>
      <c r="I4">
        <f t="shared" ref="I4:I67" si="3">AVERAGE(A4:H4)</f>
        <v>0.12673067087500001</v>
      </c>
      <c r="K4">
        <v>6.1184424750000001E-2</v>
      </c>
      <c r="L4">
        <v>5.2205290857142858E-2</v>
      </c>
      <c r="M4">
        <f t="shared" si="2"/>
        <v>2.1224760627295369</v>
      </c>
      <c r="N4">
        <f t="shared" ref="N4:N51" si="4">AVERAGE(M3:M5)</f>
        <v>1.4039779818159481</v>
      </c>
      <c r="O4">
        <f>'vect time (like)'!H56/'vect time (time)'!$L$52</f>
        <v>0.83466764013133998</v>
      </c>
      <c r="P4">
        <f t="shared" si="0"/>
        <v>0.74829396311643526</v>
      </c>
      <c r="R4">
        <f t="shared" si="1"/>
        <v>0.11338971560714287</v>
      </c>
      <c r="S4">
        <f t="shared" ref="S4:S67" si="5">AVERAGE(R3:R5)</f>
        <v>0.15589617610119047</v>
      </c>
    </row>
    <row r="5" spans="1:19">
      <c r="A5" s="11">
        <v>3.5776678999999999E-2</v>
      </c>
      <c r="B5" s="11">
        <v>2.8770977999999999E-2</v>
      </c>
      <c r="C5" s="11">
        <v>6.7265459999999999E-2</v>
      </c>
      <c r="D5" s="11">
        <v>7.8560080000000004E-2</v>
      </c>
      <c r="E5" s="11">
        <v>8.5287674999999993E-2</v>
      </c>
      <c r="F5" s="11">
        <v>5.6135784000000001E-2</v>
      </c>
      <c r="G5" s="11">
        <v>7.7301822000000006E-2</v>
      </c>
      <c r="H5" s="11">
        <v>6.0376920000000001E-2</v>
      </c>
      <c r="I5">
        <f t="shared" si="3"/>
        <v>6.1184424750000001E-2</v>
      </c>
      <c r="K5">
        <v>7.3389188250000001E-2</v>
      </c>
      <c r="L5">
        <v>4.547323357142858E-2</v>
      </c>
      <c r="M5">
        <f t="shared" si="2"/>
        <v>1.1796538576691724</v>
      </c>
      <c r="N5">
        <f t="shared" si="4"/>
        <v>1.3991727236424527</v>
      </c>
      <c r="O5">
        <f>'vect time (like)'!H57/'vect time (time)'!$L$52</f>
        <v>0.55575104517789176</v>
      </c>
      <c r="P5">
        <f t="shared" si="0"/>
        <v>0.67424899700113539</v>
      </c>
      <c r="R5">
        <f t="shared" si="1"/>
        <v>0.11886242182142859</v>
      </c>
      <c r="S5">
        <f t="shared" si="5"/>
        <v>0.12082952738095239</v>
      </c>
    </row>
    <row r="6" spans="1:19">
      <c r="A6" s="11">
        <v>6.7247883999999994E-2</v>
      </c>
      <c r="B6" s="11">
        <v>8.3281439999999998E-2</v>
      </c>
      <c r="C6" s="11">
        <v>4.6400481E-2</v>
      </c>
      <c r="D6" s="11">
        <v>7.7967958000000004E-2</v>
      </c>
      <c r="E6" s="11">
        <v>0.111440524</v>
      </c>
      <c r="F6" s="11">
        <v>3.0287952999999999E-2</v>
      </c>
      <c r="G6" s="11">
        <v>0.118382151</v>
      </c>
      <c r="H6" s="11">
        <v>5.2105115E-2</v>
      </c>
      <c r="I6">
        <f t="shared" si="3"/>
        <v>7.3389188250000001E-2</v>
      </c>
      <c r="K6">
        <v>5.3856176000000006E-2</v>
      </c>
      <c r="L6">
        <v>7.6380268714285715E-2</v>
      </c>
      <c r="M6">
        <f t="shared" si="2"/>
        <v>0.89538825052864923</v>
      </c>
      <c r="N6">
        <f t="shared" si="4"/>
        <v>0.94595977938744147</v>
      </c>
      <c r="O6">
        <f>'vect time (like)'!H58/'vect time (time)'!$L$52</f>
        <v>0.63232830569417442</v>
      </c>
      <c r="P6">
        <f t="shared" si="0"/>
        <v>0.56060485529793869</v>
      </c>
      <c r="R6">
        <f t="shared" si="1"/>
        <v>0.13023644471428572</v>
      </c>
      <c r="S6">
        <f t="shared" si="5"/>
        <v>0.11961445863095239</v>
      </c>
    </row>
    <row r="7" spans="1:19">
      <c r="A7" s="11">
        <v>5.1450250000000003E-2</v>
      </c>
      <c r="B7" s="11">
        <v>3.2371129999999998E-2</v>
      </c>
      <c r="C7" s="11">
        <v>4.6940268E-2</v>
      </c>
      <c r="D7" s="11">
        <v>5.7435877000000003E-2</v>
      </c>
      <c r="E7" s="11">
        <v>6.0363524000000002E-2</v>
      </c>
      <c r="F7" s="11">
        <v>2.5289216999999999E-2</v>
      </c>
      <c r="G7" s="11">
        <v>7.6855780999999998E-2</v>
      </c>
      <c r="H7" s="11">
        <v>8.0143360999999996E-2</v>
      </c>
      <c r="I7">
        <f t="shared" si="3"/>
        <v>5.3856176000000006E-2</v>
      </c>
      <c r="K7">
        <v>5.9013860500000001E-2</v>
      </c>
      <c r="L7">
        <v>5.0730648857142853E-2</v>
      </c>
      <c r="M7">
        <f t="shared" si="2"/>
        <v>0.76283722996450265</v>
      </c>
      <c r="N7">
        <f t="shared" si="4"/>
        <v>0.79656925776625132</v>
      </c>
      <c r="O7">
        <f>'vect time (like)'!H59/'vect time (time)'!$L$52</f>
        <v>0.49373521502174977</v>
      </c>
      <c r="P7">
        <f t="shared" si="0"/>
        <v>0.70932933529096731</v>
      </c>
      <c r="R7">
        <f t="shared" si="1"/>
        <v>0.10974450935714286</v>
      </c>
      <c r="S7">
        <f t="shared" si="5"/>
        <v>0.10968393592857144</v>
      </c>
    </row>
    <row r="8" spans="1:19">
      <c r="A8" s="11">
        <v>6.7920032000000005E-2</v>
      </c>
      <c r="B8" s="11">
        <v>9.3054082999999996E-2</v>
      </c>
      <c r="C8" s="11">
        <v>2.7818986E-2</v>
      </c>
      <c r="D8" s="11">
        <v>5.8404449999999997E-2</v>
      </c>
      <c r="E8" s="11">
        <v>8.4114720000000004E-2</v>
      </c>
      <c r="F8" s="11">
        <v>4.3794667000000002E-2</v>
      </c>
      <c r="G8" s="11">
        <v>3.1854937E-2</v>
      </c>
      <c r="H8" s="11">
        <v>6.5149008999999994E-2</v>
      </c>
      <c r="I8">
        <f t="shared" si="3"/>
        <v>5.9013860500000001E-2</v>
      </c>
      <c r="K8">
        <v>5.5485480999999996E-2</v>
      </c>
      <c r="L8">
        <v>3.3585372714285709E-2</v>
      </c>
      <c r="M8">
        <f t="shared" si="2"/>
        <v>0.73148229280560217</v>
      </c>
      <c r="N8">
        <f t="shared" si="4"/>
        <v>0.94447308078074921</v>
      </c>
      <c r="O8">
        <f>'vect time (like)'!H60/'vect time (time)'!$L$52</f>
        <v>1.0019244851569777</v>
      </c>
      <c r="P8">
        <f t="shared" si="0"/>
        <v>0.72526037214785022</v>
      </c>
      <c r="R8">
        <f t="shared" si="1"/>
        <v>8.9070853714285705E-2</v>
      </c>
      <c r="S8">
        <f t="shared" si="5"/>
        <v>0.10374159188690475</v>
      </c>
    </row>
    <row r="9" spans="1:19">
      <c r="A9" s="11">
        <v>9.8685667000000005E-2</v>
      </c>
      <c r="B9" s="11">
        <v>3.3640712000000003E-2</v>
      </c>
      <c r="C9" s="11">
        <v>1.5309044000000001E-2</v>
      </c>
      <c r="D9" s="11">
        <v>6.5949805E-2</v>
      </c>
      <c r="E9" s="11">
        <v>6.5528410999999995E-2</v>
      </c>
      <c r="F9" s="11">
        <v>4.3439441000000002E-2</v>
      </c>
      <c r="G9" s="11">
        <v>0.10162544900000001</v>
      </c>
      <c r="H9" s="11">
        <v>1.9705318999999999E-2</v>
      </c>
      <c r="I9">
        <f t="shared" si="3"/>
        <v>5.5485480999999996E-2</v>
      </c>
      <c r="K9">
        <v>5.8668750875000002E-2</v>
      </c>
      <c r="L9">
        <v>5.3740661714285716E-2</v>
      </c>
      <c r="M9">
        <f t="shared" si="2"/>
        <v>1.339099719572143</v>
      </c>
      <c r="N9">
        <f t="shared" si="4"/>
        <v>0.97238064553887094</v>
      </c>
      <c r="O9">
        <f>'vect time (like)'!H61/'vect time (time)'!$L$52</f>
        <v>0.68012141626482292</v>
      </c>
      <c r="P9">
        <f t="shared" si="0"/>
        <v>0.8848302112500851</v>
      </c>
      <c r="R9">
        <f t="shared" si="1"/>
        <v>0.11240941258928572</v>
      </c>
      <c r="S9">
        <f t="shared" si="5"/>
        <v>0.12023059807738094</v>
      </c>
    </row>
    <row r="10" spans="1:19">
      <c r="A10" s="11">
        <v>5.8834902000000001E-2</v>
      </c>
      <c r="B10" s="11">
        <v>0.19042120400000001</v>
      </c>
      <c r="C10" s="11">
        <v>1.5730302000000002E-2</v>
      </c>
      <c r="D10" s="11">
        <v>4.4723018000000003E-2</v>
      </c>
      <c r="E10" s="11">
        <v>3.0679979E-2</v>
      </c>
      <c r="F10" s="11">
        <v>3.6199473000000003E-2</v>
      </c>
      <c r="G10" s="11">
        <v>4.0497565999999999E-2</v>
      </c>
      <c r="H10" s="11">
        <v>5.2263562999999999E-2</v>
      </c>
      <c r="I10">
        <f t="shared" si="3"/>
        <v>5.8668750875000002E-2</v>
      </c>
      <c r="K10">
        <v>0.1060467645</v>
      </c>
      <c r="L10">
        <v>5.3164763428571425E-2</v>
      </c>
      <c r="M10">
        <f t="shared" si="2"/>
        <v>0.84655992423886772</v>
      </c>
      <c r="N10">
        <f t="shared" si="4"/>
        <v>1.1001762816389056</v>
      </c>
      <c r="O10">
        <f>'vect time (like)'!H62/'vect time (time)'!$L$52</f>
        <v>0.97244473232845474</v>
      </c>
      <c r="P10">
        <f t="shared" si="0"/>
        <v>0.86071776931561084</v>
      </c>
      <c r="R10">
        <f t="shared" si="1"/>
        <v>0.15921152792857143</v>
      </c>
      <c r="S10">
        <f t="shared" si="5"/>
        <v>0.11597030159523809</v>
      </c>
    </row>
    <row r="11" spans="1:19">
      <c r="A11" s="11">
        <v>0.272744875</v>
      </c>
      <c r="B11" s="11">
        <v>0.206092154</v>
      </c>
      <c r="C11" s="11">
        <v>1.5967628000000001E-2</v>
      </c>
      <c r="D11" s="11">
        <v>9.7055862000000007E-2</v>
      </c>
      <c r="E11" s="11">
        <v>0.127009551</v>
      </c>
      <c r="F11" s="11">
        <v>1.9730850000000001E-2</v>
      </c>
      <c r="G11" s="11">
        <v>5.0929382000000002E-2</v>
      </c>
      <c r="H11" s="11">
        <v>5.8843814000000001E-2</v>
      </c>
      <c r="I11">
        <f t="shared" si="3"/>
        <v>0.1060467645</v>
      </c>
      <c r="K11">
        <v>3.8128830124999999E-2</v>
      </c>
      <c r="L11">
        <v>3.8161134142857142E-2</v>
      </c>
      <c r="M11">
        <f t="shared" si="2"/>
        <v>1.1148692011057062</v>
      </c>
      <c r="N11">
        <f t="shared" si="4"/>
        <v>1.124392735800561</v>
      </c>
      <c r="O11">
        <f>'vect time (like)'!H63/'vect time (time)'!$L$52</f>
        <v>0.92958715935355496</v>
      </c>
      <c r="P11">
        <f t="shared" si="0"/>
        <v>0.81048487015127779</v>
      </c>
      <c r="R11">
        <f t="shared" si="1"/>
        <v>7.6289964267857141E-2</v>
      </c>
      <c r="S11">
        <f t="shared" si="5"/>
        <v>0.1193504767797619</v>
      </c>
    </row>
    <row r="12" spans="1:19">
      <c r="A12" s="11">
        <v>2.2776957E-2</v>
      </c>
      <c r="B12" s="11">
        <v>6.9566171999999996E-2</v>
      </c>
      <c r="C12" s="11">
        <v>3.4793651000000002E-2</v>
      </c>
      <c r="D12" s="11">
        <v>5.5840357E-2</v>
      </c>
      <c r="E12" s="11">
        <v>5.5480568000000001E-2</v>
      </c>
      <c r="F12" s="11">
        <v>1.5843314000000001E-2</v>
      </c>
      <c r="G12" s="11">
        <v>2.1608021000000002E-2</v>
      </c>
      <c r="H12" s="11">
        <v>2.9121601E-2</v>
      </c>
      <c r="I12">
        <f t="shared" si="3"/>
        <v>3.8128830124999999E-2</v>
      </c>
      <c r="K12">
        <v>7.9374042000000006E-2</v>
      </c>
      <c r="L12">
        <v>4.3175896142857141E-2</v>
      </c>
      <c r="M12">
        <f t="shared" si="2"/>
        <v>1.411749082057109</v>
      </c>
      <c r="N12">
        <f t="shared" si="4"/>
        <v>1.0979805988758433</v>
      </c>
      <c r="O12">
        <f>'vect time (like)'!H64/'vect time (time)'!$L$52</f>
        <v>0.52942271877182379</v>
      </c>
      <c r="P12">
        <f t="shared" si="0"/>
        <v>0.69583257288482991</v>
      </c>
      <c r="R12">
        <f t="shared" si="1"/>
        <v>0.12254993814285714</v>
      </c>
      <c r="S12">
        <f t="shared" si="5"/>
        <v>9.8517080690476197E-2</v>
      </c>
    </row>
    <row r="13" spans="1:19">
      <c r="A13" s="11">
        <v>0.101263045</v>
      </c>
      <c r="B13" s="11">
        <v>2.3344905999999999E-2</v>
      </c>
      <c r="C13" s="11">
        <v>5.0080945000000002E-2</v>
      </c>
      <c r="D13" s="11">
        <v>2.7929888E-2</v>
      </c>
      <c r="E13" s="11">
        <v>6.9007414000000003E-2</v>
      </c>
      <c r="F13" s="11">
        <v>4.8614483999999999E-2</v>
      </c>
      <c r="G13" s="11">
        <v>9.4367999999999994E-2</v>
      </c>
      <c r="H13" s="11">
        <v>0.22038365400000001</v>
      </c>
      <c r="I13">
        <f t="shared" si="3"/>
        <v>7.9374042000000006E-2</v>
      </c>
      <c r="K13">
        <v>5.2044665374999993E-2</v>
      </c>
      <c r="L13">
        <v>4.4666674285714289E-2</v>
      </c>
      <c r="M13">
        <f t="shared" si="2"/>
        <v>0.76732351346471506</v>
      </c>
      <c r="N13">
        <f t="shared" si="4"/>
        <v>0.97459748576517613</v>
      </c>
      <c r="O13">
        <f>'vect time (like)'!H65/'vect time (time)'!$L$52</f>
        <v>0.62848784052911089</v>
      </c>
      <c r="P13">
        <f t="shared" si="0"/>
        <v>0.75193477067151682</v>
      </c>
      <c r="R13">
        <f t="shared" si="1"/>
        <v>9.6711339660714282E-2</v>
      </c>
      <c r="S13">
        <f t="shared" si="5"/>
        <v>0.10502700222619048</v>
      </c>
    </row>
    <row r="14" spans="1:19">
      <c r="A14" s="11">
        <v>9.5534890999999997E-2</v>
      </c>
      <c r="B14" s="11">
        <v>5.6531534000000001E-2</v>
      </c>
      <c r="C14" s="11">
        <v>1.7644E-2</v>
      </c>
      <c r="D14" s="11">
        <v>3.7344131000000003E-2</v>
      </c>
      <c r="E14" s="11">
        <v>8.6590064999999994E-2</v>
      </c>
      <c r="F14" s="11">
        <v>4.3939316999999999E-2</v>
      </c>
      <c r="G14" s="11">
        <v>5.7190593999999997E-2</v>
      </c>
      <c r="H14" s="11">
        <v>2.1582791E-2</v>
      </c>
      <c r="I14">
        <f t="shared" si="3"/>
        <v>5.2044665374999993E-2</v>
      </c>
      <c r="K14">
        <v>3.9881934874999997E-2</v>
      </c>
      <c r="L14">
        <v>5.5937793999999999E-2</v>
      </c>
      <c r="M14">
        <f t="shared" si="2"/>
        <v>0.74471986177370442</v>
      </c>
      <c r="N14">
        <f t="shared" si="4"/>
        <v>1.1272274605183985</v>
      </c>
      <c r="O14">
        <f>'vect time (like)'!H66/'vect time (time)'!$L$52</f>
        <v>1.0978937527136161</v>
      </c>
      <c r="P14">
        <f t="shared" si="0"/>
        <v>0.72821063839424449</v>
      </c>
      <c r="R14">
        <f t="shared" si="1"/>
        <v>9.5819728874999996E-2</v>
      </c>
      <c r="S14">
        <f t="shared" si="5"/>
        <v>0.1154306462440476</v>
      </c>
    </row>
    <row r="15" spans="1:19">
      <c r="A15" s="11">
        <v>3.8773586999999998E-2</v>
      </c>
      <c r="B15" s="11">
        <v>4.0159305999999999E-2</v>
      </c>
      <c r="C15" s="11">
        <v>2.3391035000000001E-2</v>
      </c>
      <c r="D15" s="11">
        <v>3.9411464E-2</v>
      </c>
      <c r="E15" s="11">
        <v>8.1940637999999996E-2</v>
      </c>
      <c r="F15" s="11">
        <v>4.7603574000000003E-2</v>
      </c>
      <c r="G15" s="11">
        <v>2.7067725000000001E-2</v>
      </c>
      <c r="H15" s="11">
        <v>2.0708150000000002E-2</v>
      </c>
      <c r="I15">
        <f t="shared" si="3"/>
        <v>3.9881934874999997E-2</v>
      </c>
      <c r="K15">
        <v>5.2563118624999995E-2</v>
      </c>
      <c r="L15">
        <v>0.10119775157142856</v>
      </c>
      <c r="M15">
        <f t="shared" si="2"/>
        <v>1.869639006316776</v>
      </c>
      <c r="N15">
        <f t="shared" si="4"/>
        <v>1.1046271972222232</v>
      </c>
      <c r="O15">
        <f>'vect time (like)'!H67/'vect time (time)'!$L$52</f>
        <v>0.4582503219400067</v>
      </c>
      <c r="P15">
        <f t="shared" si="0"/>
        <v>0.69500805418762657</v>
      </c>
      <c r="R15">
        <f t="shared" si="1"/>
        <v>0.15376087019642856</v>
      </c>
      <c r="S15">
        <f t="shared" si="5"/>
        <v>0.11755326516071428</v>
      </c>
    </row>
    <row r="16" spans="1:19">
      <c r="A16" s="11">
        <v>1.8564071000000001E-2</v>
      </c>
      <c r="B16" s="11">
        <v>3.1834817000000001E-2</v>
      </c>
      <c r="C16" s="11">
        <v>3.1230312999999999E-2</v>
      </c>
      <c r="D16" s="11">
        <v>5.8942678999999998E-2</v>
      </c>
      <c r="E16" s="11">
        <v>0.17420975999999999</v>
      </c>
      <c r="F16" s="11">
        <v>2.5033633E-2</v>
      </c>
      <c r="G16" s="11">
        <v>1.9727396000000001E-2</v>
      </c>
      <c r="H16" s="11">
        <v>6.0962280000000001E-2</v>
      </c>
      <c r="I16">
        <f t="shared" si="3"/>
        <v>5.2563118624999995E-2</v>
      </c>
      <c r="K16">
        <v>5.2608153125000001E-2</v>
      </c>
      <c r="L16">
        <v>5.0471043285714279E-2</v>
      </c>
      <c r="M16">
        <f t="shared" si="2"/>
        <v>0.69952272357618939</v>
      </c>
      <c r="N16">
        <f t="shared" si="4"/>
        <v>1.1305220772712019</v>
      </c>
      <c r="O16">
        <f>'vect time (like)'!H68/'vect time (time)'!$L$52</f>
        <v>0.52888008790925689</v>
      </c>
      <c r="P16">
        <f t="shared" si="0"/>
        <v>0.76881462451328364</v>
      </c>
      <c r="R16">
        <f t="shared" si="1"/>
        <v>0.10307919641071428</v>
      </c>
      <c r="S16">
        <f t="shared" si="5"/>
        <v>0.11166214023809524</v>
      </c>
    </row>
    <row r="17" spans="1:19">
      <c r="A17" s="11">
        <v>3.0839971000000001E-2</v>
      </c>
      <c r="B17" s="11">
        <v>2.9188446E-2</v>
      </c>
      <c r="C17" s="11">
        <v>3.8461681999999997E-2</v>
      </c>
      <c r="D17" s="11">
        <v>2.5413014000000001E-2</v>
      </c>
      <c r="E17" s="11">
        <v>0.12550191999999999</v>
      </c>
      <c r="F17" s="11">
        <v>3.6474817E-2</v>
      </c>
      <c r="G17" s="11">
        <v>0.115074255</v>
      </c>
      <c r="H17" s="11">
        <v>1.9911120000000001E-2</v>
      </c>
      <c r="I17">
        <f t="shared" si="3"/>
        <v>5.2608153125000001E-2</v>
      </c>
      <c r="K17">
        <v>4.2977327250000003E-2</v>
      </c>
      <c r="L17">
        <v>3.5169026857142856E-2</v>
      </c>
      <c r="M17">
        <f t="shared" si="2"/>
        <v>0.8224045019206403</v>
      </c>
      <c r="N17">
        <f t="shared" si="4"/>
        <v>0.75623714966727074</v>
      </c>
      <c r="O17">
        <f>'vect time (like)'!H69/'vect time (time)'!$L$52</f>
        <v>1.3193134636905872</v>
      </c>
      <c r="P17">
        <f t="shared" si="0"/>
        <v>0.80665509715932726</v>
      </c>
      <c r="R17">
        <f t="shared" si="1"/>
        <v>7.8146354107142851E-2</v>
      </c>
      <c r="S17">
        <f t="shared" si="5"/>
        <v>9.8512056696428554E-2</v>
      </c>
    </row>
    <row r="18" spans="1:19">
      <c r="A18" s="11">
        <v>2.1448999999999999E-2</v>
      </c>
      <c r="B18" s="11">
        <v>8.1897179000000001E-2</v>
      </c>
      <c r="C18" s="11">
        <v>5.9234780000000001E-2</v>
      </c>
      <c r="D18" s="11">
        <v>3.8917271000000003E-2</v>
      </c>
      <c r="E18" s="11">
        <v>4.6286233000000003E-2</v>
      </c>
      <c r="F18" s="11">
        <v>2.2465072999999999E-2</v>
      </c>
      <c r="G18" s="11">
        <v>2.8039325E-2</v>
      </c>
      <c r="H18" s="11">
        <v>4.5529756999999997E-2</v>
      </c>
      <c r="I18">
        <f t="shared" si="3"/>
        <v>4.2977327250000003E-2</v>
      </c>
      <c r="K18">
        <v>4.0730334999999999E-2</v>
      </c>
      <c r="L18">
        <v>7.3580284571428553E-2</v>
      </c>
      <c r="M18">
        <f t="shared" si="2"/>
        <v>0.74678422350498275</v>
      </c>
      <c r="N18">
        <f t="shared" si="4"/>
        <v>1.2253774438907186</v>
      </c>
      <c r="O18">
        <f>'vect time (like)'!H70/'vect time (time)'!$L$52</f>
        <v>0.57177173987813756</v>
      </c>
      <c r="P18">
        <f t="shared" si="0"/>
        <v>0.89636303836647135</v>
      </c>
      <c r="R18">
        <f t="shared" si="1"/>
        <v>0.11431061957142855</v>
      </c>
      <c r="S18">
        <f t="shared" si="5"/>
        <v>0.10724150353571427</v>
      </c>
    </row>
    <row r="19" spans="1:19">
      <c r="A19" s="11">
        <v>5.5824551E-2</v>
      </c>
      <c r="B19" s="11">
        <v>4.0707966999999998E-2</v>
      </c>
      <c r="C19" s="11">
        <v>6.3507463E-2</v>
      </c>
      <c r="D19" s="11">
        <v>3.7395692000000001E-2</v>
      </c>
      <c r="E19" s="11">
        <v>5.0591573000000001E-2</v>
      </c>
      <c r="F19" s="11">
        <v>4.3869429000000001E-2</v>
      </c>
      <c r="G19" s="11">
        <v>2.3700734000000001E-2</v>
      </c>
      <c r="H19" s="11">
        <v>1.0245271E-2</v>
      </c>
      <c r="I19">
        <f t="shared" si="3"/>
        <v>4.0730334999999999E-2</v>
      </c>
      <c r="K19">
        <v>6.5462699499999999E-2</v>
      </c>
      <c r="L19">
        <v>6.3804837428571431E-2</v>
      </c>
      <c r="M19">
        <f t="shared" si="2"/>
        <v>2.1069436062465328</v>
      </c>
      <c r="N19">
        <f t="shared" si="4"/>
        <v>1.1606201629096569</v>
      </c>
      <c r="O19">
        <f>'vect time (like)'!H71/'vect time (time)'!$L$52</f>
        <v>0.79800391153068906</v>
      </c>
      <c r="P19">
        <f t="shared" si="0"/>
        <v>0.73256148842595892</v>
      </c>
      <c r="R19">
        <f t="shared" si="1"/>
        <v>0.12926753692857143</v>
      </c>
      <c r="S19">
        <f t="shared" si="5"/>
        <v>0.11670481664285713</v>
      </c>
    </row>
    <row r="20" spans="1:19">
      <c r="A20" s="11">
        <v>0.13586748700000001</v>
      </c>
      <c r="B20" s="11">
        <v>6.0351542000000001E-2</v>
      </c>
      <c r="C20" s="11">
        <v>3.0164828000000001E-2</v>
      </c>
      <c r="D20" s="11">
        <v>7.94768E-2</v>
      </c>
      <c r="E20" s="11">
        <v>0.124336209</v>
      </c>
      <c r="F20" s="11">
        <v>2.4320954999999998E-2</v>
      </c>
      <c r="G20" s="11">
        <v>2.0288456999999999E-2</v>
      </c>
      <c r="H20" s="11">
        <v>4.8895318E-2</v>
      </c>
      <c r="I20">
        <f t="shared" si="3"/>
        <v>6.5462699499999999E-2</v>
      </c>
      <c r="K20">
        <v>5.5593786999999999E-2</v>
      </c>
      <c r="L20">
        <v>5.094250642857142E-2</v>
      </c>
      <c r="M20">
        <f t="shared" si="2"/>
        <v>0.62813265897745474</v>
      </c>
      <c r="N20">
        <f t="shared" si="4"/>
        <v>1.2066995785996637</v>
      </c>
      <c r="O20">
        <f>'vect time (like)'!H72/'vect time (time)'!$L$52</f>
        <v>0.82790881386905035</v>
      </c>
      <c r="P20">
        <f t="shared" si="0"/>
        <v>0.91192658656844794</v>
      </c>
      <c r="R20">
        <f t="shared" si="1"/>
        <v>0.10653629342857142</v>
      </c>
      <c r="S20">
        <f t="shared" si="5"/>
        <v>0.12116678416666667</v>
      </c>
    </row>
    <row r="21" spans="1:19">
      <c r="A21" s="11">
        <v>5.5776879000000001E-2</v>
      </c>
      <c r="B21" s="11">
        <v>3.3104131000000002E-2</v>
      </c>
      <c r="C21" s="11">
        <v>2.4146758000000001E-2</v>
      </c>
      <c r="D21" s="11">
        <v>0.16612501800000001</v>
      </c>
      <c r="E21" s="11">
        <v>7.4764422999999997E-2</v>
      </c>
      <c r="F21" s="11">
        <v>3.0167025E-2</v>
      </c>
      <c r="G21" s="11">
        <v>4.3055639E-2</v>
      </c>
      <c r="H21" s="11">
        <v>1.7610423E-2</v>
      </c>
      <c r="I21">
        <f t="shared" si="3"/>
        <v>5.5593786999999999E-2</v>
      </c>
      <c r="K21">
        <v>5.9182523000000001E-2</v>
      </c>
      <c r="L21">
        <v>6.8513999142857135E-2</v>
      </c>
      <c r="M21">
        <f t="shared" si="2"/>
        <v>0.88502247057500372</v>
      </c>
      <c r="N21">
        <f t="shared" si="4"/>
        <v>0.87173419789354478</v>
      </c>
      <c r="O21">
        <f>'vect time (like)'!H73/'vect time (time)'!$L$52</f>
        <v>1.1098670343056045</v>
      </c>
      <c r="P21">
        <f t="shared" si="0"/>
        <v>0.8830688970434265</v>
      </c>
      <c r="R21">
        <f t="shared" si="1"/>
        <v>0.12769652214285715</v>
      </c>
      <c r="S21">
        <f t="shared" si="5"/>
        <v>0.11072637876190476</v>
      </c>
    </row>
    <row r="22" spans="1:19">
      <c r="A22" s="11">
        <v>3.6483392000000003E-2</v>
      </c>
      <c r="B22" s="11">
        <v>4.1361750000000003E-2</v>
      </c>
      <c r="C22" s="11">
        <v>1.4567062E-2</v>
      </c>
      <c r="D22" s="11">
        <v>0.20991147600000001</v>
      </c>
      <c r="E22" s="11">
        <v>6.8107836000000005E-2</v>
      </c>
      <c r="F22" s="11">
        <v>3.7828064000000002E-2</v>
      </c>
      <c r="G22" s="11">
        <v>2.6005019000000001E-2</v>
      </c>
      <c r="H22" s="11">
        <v>3.9195584999999998E-2</v>
      </c>
      <c r="I22">
        <f t="shared" si="3"/>
        <v>5.9182523000000001E-2</v>
      </c>
      <c r="K22">
        <v>6.2345850999999994E-2</v>
      </c>
      <c r="L22">
        <v>3.5600469714285717E-2</v>
      </c>
      <c r="M22">
        <f t="shared" si="2"/>
        <v>1.1020474641281761</v>
      </c>
      <c r="N22">
        <f t="shared" si="4"/>
        <v>0.98141211154166408</v>
      </c>
      <c r="O22">
        <f>'vect time (like)'!H74/'vect time (time)'!$L$52</f>
        <v>0.71143084295562509</v>
      </c>
      <c r="P22">
        <f t="shared" si="0"/>
        <v>0.98584340945539495</v>
      </c>
      <c r="R22">
        <f t="shared" si="1"/>
        <v>9.7946320714285717E-2</v>
      </c>
      <c r="S22">
        <f t="shared" si="5"/>
        <v>0.10689249184523809</v>
      </c>
    </row>
    <row r="23" spans="1:19">
      <c r="A23" s="11">
        <v>4.5977911000000003E-2</v>
      </c>
      <c r="B23" s="11">
        <v>3.9801700000000002E-2</v>
      </c>
      <c r="C23" s="11">
        <v>3.8113992999999999E-2</v>
      </c>
      <c r="D23" s="11">
        <v>0.14601383100000001</v>
      </c>
      <c r="E23" s="11">
        <v>4.8939326999999998E-2</v>
      </c>
      <c r="F23" s="11">
        <v>3.0570650000000001E-2</v>
      </c>
      <c r="G23" s="11">
        <v>0.120100946</v>
      </c>
      <c r="H23" s="11">
        <v>2.9248449999999999E-2</v>
      </c>
      <c r="I23">
        <f t="shared" si="3"/>
        <v>6.2345850999999994E-2</v>
      </c>
      <c r="K23">
        <v>4.7197060249999999E-2</v>
      </c>
      <c r="L23">
        <v>4.783757242857143E-2</v>
      </c>
      <c r="M23">
        <f t="shared" si="2"/>
        <v>0.95716639992181241</v>
      </c>
      <c r="N23">
        <f t="shared" si="4"/>
        <v>0.91756698310408036</v>
      </c>
      <c r="O23">
        <f>'vect time (like)'!H75/'vect time (time)'!$L$52</f>
        <v>1.1362323511049555</v>
      </c>
      <c r="P23">
        <f t="shared" si="0"/>
        <v>0.85264485291739067</v>
      </c>
      <c r="R23">
        <f t="shared" si="1"/>
        <v>9.5034632678571429E-2</v>
      </c>
      <c r="S23">
        <f t="shared" si="5"/>
        <v>0.10283033974404761</v>
      </c>
    </row>
    <row r="24" spans="1:19">
      <c r="A24" s="11">
        <v>3.9113850999999998E-2</v>
      </c>
      <c r="B24" s="11">
        <v>3.8669606000000002E-2</v>
      </c>
      <c r="C24" s="11">
        <v>3.9303485999999999E-2</v>
      </c>
      <c r="D24" s="11">
        <v>3.7365982999999998E-2</v>
      </c>
      <c r="E24" s="11">
        <v>0.16401327499999999</v>
      </c>
      <c r="F24" s="11">
        <v>1.5671981000000001E-2</v>
      </c>
      <c r="G24" s="11">
        <v>2.0570522000000001E-2</v>
      </c>
      <c r="H24" s="11">
        <v>2.2867777999999998E-2</v>
      </c>
      <c r="I24">
        <f t="shared" si="3"/>
        <v>4.7197060249999999E-2</v>
      </c>
      <c r="K24">
        <v>6.9563999124999998E-2</v>
      </c>
      <c r="L24">
        <v>4.5946066714285708E-2</v>
      </c>
      <c r="M24">
        <f t="shared" si="2"/>
        <v>0.69348708526225245</v>
      </c>
      <c r="N24">
        <f t="shared" si="4"/>
        <v>1.1350865113558604</v>
      </c>
      <c r="O24">
        <f>'vect time (like)'!H76/'vect time (time)'!$L$52</f>
        <v>0.71027136469159124</v>
      </c>
      <c r="P24">
        <f t="shared" si="0"/>
        <v>0.87122334398291501</v>
      </c>
      <c r="R24">
        <f t="shared" si="1"/>
        <v>0.11551006583928571</v>
      </c>
      <c r="S24">
        <f t="shared" si="5"/>
        <v>0.10198427841666664</v>
      </c>
    </row>
    <row r="25" spans="1:19">
      <c r="A25" s="11">
        <v>2.0609784999999999E-2</v>
      </c>
      <c r="B25" s="11">
        <v>0.244474467</v>
      </c>
      <c r="C25" s="11">
        <v>3.9189043999999999E-2</v>
      </c>
      <c r="D25" s="11">
        <v>8.5741376999999994E-2</v>
      </c>
      <c r="E25" s="11">
        <v>4.3724859999999997E-2</v>
      </c>
      <c r="F25" s="11">
        <v>2.0293093000000002E-2</v>
      </c>
      <c r="G25" s="11">
        <v>5.4259824999999998E-2</v>
      </c>
      <c r="H25" s="11">
        <v>4.8219541999999997E-2</v>
      </c>
      <c r="I25">
        <f t="shared" si="3"/>
        <v>6.9563999124999998E-2</v>
      </c>
      <c r="K25">
        <v>5.7618109874999997E-2</v>
      </c>
      <c r="L25">
        <v>3.7790026857142854E-2</v>
      </c>
      <c r="M25">
        <f t="shared" si="2"/>
        <v>1.754606048883516</v>
      </c>
      <c r="N25">
        <f t="shared" si="4"/>
        <v>1.3039254823950748</v>
      </c>
      <c r="O25">
        <f>'vect time (like)'!H77/'vect time (time)'!$L$52</f>
        <v>0.76716631615219832</v>
      </c>
      <c r="P25">
        <f t="shared" si="0"/>
        <v>0.69230121406079148</v>
      </c>
      <c r="R25">
        <f t="shared" si="1"/>
        <v>9.5408136732142851E-2</v>
      </c>
      <c r="S25">
        <f t="shared" si="5"/>
        <v>9.7935978607142857E-2</v>
      </c>
    </row>
    <row r="26" spans="1:19">
      <c r="A26" s="11">
        <v>7.7976587999999999E-2</v>
      </c>
      <c r="B26" s="11">
        <v>5.2301492999999998E-2</v>
      </c>
      <c r="C26" s="11">
        <v>4.1212805999999998E-2</v>
      </c>
      <c r="D26" s="11">
        <v>3.2153332999999999E-2</v>
      </c>
      <c r="E26" s="11">
        <v>4.5785465999999997E-2</v>
      </c>
      <c r="F26" s="11">
        <v>4.6281085E-2</v>
      </c>
      <c r="G26" s="11">
        <v>9.2541950999999997E-2</v>
      </c>
      <c r="H26" s="11">
        <v>7.2692156999999993E-2</v>
      </c>
      <c r="I26">
        <f t="shared" si="3"/>
        <v>5.7618109874999997E-2</v>
      </c>
      <c r="K26">
        <v>4.9666011250000003E-2</v>
      </c>
      <c r="L26">
        <v>3.3223721999999997E-2</v>
      </c>
      <c r="M26">
        <f t="shared" si="2"/>
        <v>1.4636833130394562</v>
      </c>
      <c r="N26">
        <f t="shared" si="4"/>
        <v>1.3479408309652054</v>
      </c>
      <c r="O26">
        <f>'vect time (like)'!H78/'vect time (time)'!$L$52</f>
        <v>0.5994659613385851</v>
      </c>
      <c r="P26">
        <f t="shared" si="0"/>
        <v>0.71069989047782378</v>
      </c>
      <c r="R26">
        <f t="shared" si="1"/>
        <v>8.288973325E-2</v>
      </c>
      <c r="S26">
        <f t="shared" si="5"/>
        <v>9.2569779630952378E-2</v>
      </c>
    </row>
    <row r="27" spans="1:19">
      <c r="A27" s="11">
        <v>4.2481150000000002E-2</v>
      </c>
      <c r="B27" s="11">
        <v>4.0824684999999999E-2</v>
      </c>
      <c r="C27" s="11">
        <v>3.2940872000000003E-2</v>
      </c>
      <c r="D27" s="11">
        <v>3.7618499999999999E-2</v>
      </c>
      <c r="E27" s="11">
        <v>8.2985157000000004E-2</v>
      </c>
      <c r="F27" s="11">
        <v>1.1865206E-2</v>
      </c>
      <c r="G27" s="11">
        <v>1.5323849E-2</v>
      </c>
      <c r="H27" s="11">
        <v>0.133288671</v>
      </c>
      <c r="I27">
        <f t="shared" si="3"/>
        <v>4.9666011250000003E-2</v>
      </c>
      <c r="K27">
        <v>5.9875187625000006E-2</v>
      </c>
      <c r="L27">
        <v>3.9536281285714285E-2</v>
      </c>
      <c r="M27">
        <f t="shared" si="2"/>
        <v>0.82553313097264391</v>
      </c>
      <c r="N27">
        <f t="shared" si="4"/>
        <v>1.0699703522239086</v>
      </c>
      <c r="O27">
        <f>'vect time (like)'!H79/'vect time (time)'!$L$52</f>
        <v>0.76546739394268781</v>
      </c>
      <c r="P27">
        <f t="shared" si="0"/>
        <v>0.7129964770444871</v>
      </c>
      <c r="R27">
        <f t="shared" si="1"/>
        <v>9.9411468910714285E-2</v>
      </c>
      <c r="S27">
        <f t="shared" si="5"/>
        <v>8.6973870833333342E-2</v>
      </c>
    </row>
    <row r="28" spans="1:19">
      <c r="A28" s="11">
        <v>7.5937500000000005E-2</v>
      </c>
      <c r="B28" s="11">
        <v>4.0388054999999999E-2</v>
      </c>
      <c r="C28" s="11">
        <v>3.9312011000000001E-2</v>
      </c>
      <c r="D28" s="11">
        <v>0.14321563500000001</v>
      </c>
      <c r="E28" s="11">
        <v>3.2522229E-2</v>
      </c>
      <c r="F28" s="11">
        <v>5.9668975999999999E-2</v>
      </c>
      <c r="G28" s="11">
        <v>3.9114826999999998E-2</v>
      </c>
      <c r="H28" s="11">
        <v>4.8842268000000001E-2</v>
      </c>
      <c r="I28">
        <f t="shared" si="3"/>
        <v>5.9875187625000006E-2</v>
      </c>
      <c r="K28">
        <v>4.5567842625000007E-2</v>
      </c>
      <c r="L28">
        <v>3.3052567714285712E-2</v>
      </c>
      <c r="M28">
        <f t="shared" si="2"/>
        <v>0.9206946126596256</v>
      </c>
      <c r="N28">
        <f t="shared" si="4"/>
        <v>0.7904732655788278</v>
      </c>
      <c r="O28">
        <f>'vect time (like)'!H80/'vect time (time)'!$L$52</f>
        <v>0.7740560758521885</v>
      </c>
      <c r="P28">
        <f t="shared" si="0"/>
        <v>0.7338755208073019</v>
      </c>
      <c r="R28">
        <f t="shared" si="1"/>
        <v>7.8620410339285712E-2</v>
      </c>
      <c r="S28">
        <f t="shared" si="5"/>
        <v>0.12494226791666667</v>
      </c>
    </row>
    <row r="29" spans="1:19">
      <c r="A29" s="11">
        <v>0.116088763</v>
      </c>
      <c r="B29" s="11">
        <v>3.2165124000000003E-2</v>
      </c>
      <c r="C29" s="11">
        <v>3.71352E-2</v>
      </c>
      <c r="D29" s="11">
        <v>5.3297221999999998E-2</v>
      </c>
      <c r="E29" s="11">
        <v>5.2021103999999999E-2</v>
      </c>
      <c r="F29" s="11">
        <v>9.9987830000000007E-3</v>
      </c>
      <c r="G29" s="11">
        <v>4.6791948999999999E-2</v>
      </c>
      <c r="H29" s="11">
        <v>1.7044595999999999E-2</v>
      </c>
      <c r="I29">
        <f t="shared" si="3"/>
        <v>4.5567842625000007E-2</v>
      </c>
      <c r="K29">
        <v>7.1021131500000001E-2</v>
      </c>
      <c r="L29">
        <v>0.12577379299999999</v>
      </c>
      <c r="M29">
        <f t="shared" si="2"/>
        <v>0.62519205310421389</v>
      </c>
      <c r="N29">
        <f t="shared" si="4"/>
        <v>0.71024970001785226</v>
      </c>
      <c r="O29">
        <f>'vect time (like)'!H81/'vect time (time)'!$L$52</f>
        <v>0.66210309262702927</v>
      </c>
      <c r="P29">
        <f t="shared" si="0"/>
        <v>0.83946184372960386</v>
      </c>
      <c r="R29">
        <f t="shared" si="1"/>
        <v>0.1967949245</v>
      </c>
      <c r="S29">
        <f t="shared" si="5"/>
        <v>0.14426076980952382</v>
      </c>
    </row>
    <row r="30" spans="1:19">
      <c r="A30" s="11">
        <v>7.7168223999999994E-2</v>
      </c>
      <c r="B30" s="11">
        <v>4.2089705999999998E-2</v>
      </c>
      <c r="C30" s="11">
        <v>2.0994136E-2</v>
      </c>
      <c r="D30" s="11">
        <v>7.1338015000000005E-2</v>
      </c>
      <c r="E30" s="11">
        <v>0.13550759500000001</v>
      </c>
      <c r="F30" s="11">
        <v>0.111700375</v>
      </c>
      <c r="G30" s="11">
        <v>3.357665E-2</v>
      </c>
      <c r="H30" s="11">
        <v>7.5794350999999996E-2</v>
      </c>
      <c r="I30">
        <f t="shared" si="3"/>
        <v>7.1021131500000001E-2</v>
      </c>
      <c r="K30">
        <v>0.11687921287499999</v>
      </c>
      <c r="L30">
        <v>4.0487761714285711E-2</v>
      </c>
      <c r="M30">
        <f t="shared" si="2"/>
        <v>0.5848624342897174</v>
      </c>
      <c r="N30">
        <f t="shared" si="4"/>
        <v>0.67693948372697355</v>
      </c>
      <c r="O30">
        <f>'vect time (like)'!H82/'vect time (time)'!$L$52</f>
        <v>1.0822263627095938</v>
      </c>
      <c r="P30">
        <f t="shared" si="0"/>
        <v>0.79575903993680497</v>
      </c>
      <c r="R30">
        <f t="shared" si="1"/>
        <v>0.1573669745892857</v>
      </c>
      <c r="S30">
        <f t="shared" si="5"/>
        <v>0.13962343648809525</v>
      </c>
    </row>
    <row r="31" spans="1:19">
      <c r="A31" s="11">
        <v>4.0579219999999999E-2</v>
      </c>
      <c r="B31" s="11">
        <v>6.0106584999999997E-2</v>
      </c>
      <c r="C31" s="11">
        <v>2.0211461E-2</v>
      </c>
      <c r="D31" s="11">
        <v>6.3475378999999998E-2</v>
      </c>
      <c r="E31" s="11">
        <v>6.6541385999999994E-2</v>
      </c>
      <c r="F31" s="11">
        <v>3.4287855999999999E-2</v>
      </c>
      <c r="G31" s="11">
        <v>0.60120649999999998</v>
      </c>
      <c r="H31" s="11">
        <v>4.8625316000000002E-2</v>
      </c>
      <c r="I31">
        <f t="shared" si="3"/>
        <v>0.11687921287499999</v>
      </c>
      <c r="K31">
        <v>4.0654281374999997E-2</v>
      </c>
      <c r="L31">
        <v>2.4054129E-2</v>
      </c>
      <c r="M31">
        <f t="shared" si="2"/>
        <v>0.82076396378698935</v>
      </c>
      <c r="N31">
        <f t="shared" si="4"/>
        <v>0.8285365523613043</v>
      </c>
      <c r="O31">
        <f>'vect time (like)'!H83/'vect time (time)'!$L$52</f>
        <v>0.64294766447379215</v>
      </c>
      <c r="P31">
        <f t="shared" si="0"/>
        <v>0.78410586172743491</v>
      </c>
      <c r="R31">
        <f t="shared" si="1"/>
        <v>6.4708410374999997E-2</v>
      </c>
      <c r="S31">
        <f t="shared" si="5"/>
        <v>9.8424696886904764E-2</v>
      </c>
    </row>
    <row r="32" spans="1:19">
      <c r="A32" s="11">
        <v>4.1227262000000001E-2</v>
      </c>
      <c r="B32" s="11">
        <v>4.3855707000000001E-2</v>
      </c>
      <c r="C32" s="11">
        <v>2.8679284999999999E-2</v>
      </c>
      <c r="D32" s="11">
        <v>2.0916686E-2</v>
      </c>
      <c r="E32" s="11">
        <v>7.5827916999999995E-2</v>
      </c>
      <c r="F32" s="11">
        <v>4.5368482000000002E-2</v>
      </c>
      <c r="G32" s="11">
        <v>5.0051490999999997E-2</v>
      </c>
      <c r="H32" s="11">
        <v>1.9307421000000002E-2</v>
      </c>
      <c r="I32">
        <f t="shared" si="3"/>
        <v>4.0654281374999997E-2</v>
      </c>
      <c r="K32">
        <v>3.9720256125000006E-2</v>
      </c>
      <c r="L32">
        <v>3.3478449571428572E-2</v>
      </c>
      <c r="M32">
        <f t="shared" si="2"/>
        <v>1.0799832590072063</v>
      </c>
      <c r="N32">
        <f t="shared" si="4"/>
        <v>0.94054394963209142</v>
      </c>
      <c r="O32">
        <f>'vect time (like)'!H84/'vect time (time)'!$L$52</f>
        <v>0.62714355799891863</v>
      </c>
      <c r="P32">
        <f t="shared" si="0"/>
        <v>0.73321233434370237</v>
      </c>
      <c r="R32">
        <f t="shared" si="1"/>
        <v>7.3198705696428584E-2</v>
      </c>
      <c r="S32">
        <f t="shared" si="5"/>
        <v>7.1040013369047625E-2</v>
      </c>
    </row>
    <row r="33" spans="1:19">
      <c r="A33" s="11">
        <v>2.3227350000000001E-2</v>
      </c>
      <c r="B33" s="11">
        <v>3.9777551000000001E-2</v>
      </c>
      <c r="C33" s="11">
        <v>1.5981555000000001E-2</v>
      </c>
      <c r="D33" s="11">
        <v>7.8711289000000004E-2</v>
      </c>
      <c r="E33" s="11">
        <v>9.2435370000000003E-2</v>
      </c>
      <c r="F33" s="11">
        <v>2.1336847999999999E-2</v>
      </c>
      <c r="G33" s="11">
        <v>2.7202945999999999E-2</v>
      </c>
      <c r="H33" s="11">
        <v>1.9089140000000001E-2</v>
      </c>
      <c r="I33">
        <f t="shared" si="3"/>
        <v>3.9720256125000006E-2</v>
      </c>
      <c r="K33">
        <v>4.5434765749999995E-2</v>
      </c>
      <c r="L33">
        <v>2.9778158285714285E-2</v>
      </c>
      <c r="M33">
        <f t="shared" si="2"/>
        <v>0.92088462610207877</v>
      </c>
      <c r="N33">
        <f t="shared" si="4"/>
        <v>1.0044142866215482</v>
      </c>
      <c r="O33">
        <f>'vect time (like)'!H85/'vect time (time)'!$L$52</f>
        <v>0.92954578055839632</v>
      </c>
      <c r="P33">
        <f t="shared" si="0"/>
        <v>0.7644685832610999</v>
      </c>
      <c r="R33">
        <f t="shared" si="1"/>
        <v>7.5212924035714279E-2</v>
      </c>
      <c r="S33">
        <f t="shared" si="5"/>
        <v>7.503870691666667E-2</v>
      </c>
    </row>
    <row r="34" spans="1:19">
      <c r="A34" s="11">
        <v>4.6301455999999998E-2</v>
      </c>
      <c r="B34" s="11">
        <v>2.7608951E-2</v>
      </c>
      <c r="C34" s="11">
        <v>3.4150449999999999E-2</v>
      </c>
      <c r="D34" s="11">
        <v>8.9040900000000006E-2</v>
      </c>
      <c r="E34" s="11">
        <v>6.9162396000000001E-2</v>
      </c>
      <c r="F34" s="11">
        <v>2.6727675999999999E-2</v>
      </c>
      <c r="G34" s="11">
        <v>2.2370964E-2</v>
      </c>
      <c r="H34" s="11">
        <v>4.8115333000000003E-2</v>
      </c>
      <c r="I34">
        <f t="shared" si="3"/>
        <v>4.5434765749999995E-2</v>
      </c>
      <c r="K34">
        <v>3.6095653875000001E-2</v>
      </c>
      <c r="L34">
        <v>4.0608837142857145E-2</v>
      </c>
      <c r="M34">
        <f t="shared" si="2"/>
        <v>1.0123749747553599</v>
      </c>
      <c r="N34">
        <f t="shared" si="4"/>
        <v>1.039468548579251</v>
      </c>
      <c r="O34">
        <f>'vect time (like)'!H86/'vect time (time)'!$L$52</f>
        <v>0.73671641122598486</v>
      </c>
      <c r="P34">
        <f t="shared" ref="P34:P51" si="6">AVERAGE(O33:O35)</f>
        <v>0.73606302599997198</v>
      </c>
      <c r="R34">
        <f t="shared" ref="R34:R51" si="7">SUM(K34:L34)</f>
        <v>7.6704491017857146E-2</v>
      </c>
      <c r="S34">
        <f t="shared" si="5"/>
        <v>8.1756235791666673E-2</v>
      </c>
    </row>
    <row r="35" spans="1:19">
      <c r="A35" s="11">
        <v>3.8986792999999999E-2</v>
      </c>
      <c r="B35" s="11">
        <v>3.8871157000000003E-2</v>
      </c>
      <c r="C35" s="11">
        <v>4.4106482000000002E-2</v>
      </c>
      <c r="D35" s="11">
        <v>5.0006886E-2</v>
      </c>
      <c r="E35" s="11">
        <v>4.8554699E-2</v>
      </c>
      <c r="F35" s="11">
        <v>2.1434216999999998E-2</v>
      </c>
      <c r="G35" s="11">
        <v>2.4511661000000001E-2</v>
      </c>
      <c r="H35" s="11">
        <v>2.2293336E-2</v>
      </c>
      <c r="I35">
        <f t="shared" si="3"/>
        <v>3.6095653875000001E-2</v>
      </c>
      <c r="K35">
        <v>4.9302823750000002E-2</v>
      </c>
      <c r="L35">
        <v>4.4048468571428578E-2</v>
      </c>
      <c r="M35">
        <f t="shared" si="2"/>
        <v>1.1851460448803142</v>
      </c>
      <c r="N35">
        <f t="shared" si="4"/>
        <v>0.90753081656877299</v>
      </c>
      <c r="O35">
        <f>'vect time (like)'!H87/'vect time (time)'!$L$52</f>
        <v>0.54192688621553442</v>
      </c>
      <c r="P35">
        <f t="shared" si="6"/>
        <v>0.66120799308956701</v>
      </c>
      <c r="R35">
        <f t="shared" si="7"/>
        <v>9.3351292321428581E-2</v>
      </c>
      <c r="S35">
        <f t="shared" si="5"/>
        <v>8.9491928857142855E-2</v>
      </c>
    </row>
    <row r="36" spans="1:19">
      <c r="A36" s="11">
        <v>2.9786E-2</v>
      </c>
      <c r="B36" s="11">
        <v>4.4303694999999997E-2</v>
      </c>
      <c r="C36" s="11">
        <v>1.6789163999999999E-2</v>
      </c>
      <c r="D36" s="11">
        <v>3.4420393000000001E-2</v>
      </c>
      <c r="E36" s="11">
        <v>0.146521559</v>
      </c>
      <c r="F36" s="11">
        <v>1.6618212E-2</v>
      </c>
      <c r="G36" s="11">
        <v>7.6787326000000003E-2</v>
      </c>
      <c r="H36" s="11">
        <v>2.9196241000000001E-2</v>
      </c>
      <c r="I36">
        <f t="shared" si="3"/>
        <v>4.9302823750000002E-2</v>
      </c>
      <c r="K36">
        <v>6.4728860375000002E-2</v>
      </c>
      <c r="L36">
        <v>3.369114285714285E-2</v>
      </c>
      <c r="M36">
        <f t="shared" si="2"/>
        <v>0.52507143007064472</v>
      </c>
      <c r="N36">
        <f t="shared" si="4"/>
        <v>0.74504633703503964</v>
      </c>
      <c r="O36">
        <f>'vect time (like)'!H88/'vect time (time)'!$L$52</f>
        <v>0.70498068182718177</v>
      </c>
      <c r="P36">
        <f t="shared" si="6"/>
        <v>0.67611143002304475</v>
      </c>
      <c r="R36">
        <f t="shared" si="7"/>
        <v>9.8420003232142853E-2</v>
      </c>
      <c r="S36">
        <f t="shared" si="5"/>
        <v>0.10759660276785714</v>
      </c>
    </row>
    <row r="37" spans="1:19">
      <c r="A37" s="11">
        <v>8.3398168999999994E-2</v>
      </c>
      <c r="B37" s="11">
        <v>1.8575976000000001E-2</v>
      </c>
      <c r="C37" s="11">
        <v>4.7950324000000003E-2</v>
      </c>
      <c r="D37" s="11">
        <v>2.2754413000000001E-2</v>
      </c>
      <c r="E37" s="11">
        <v>0.216043922</v>
      </c>
      <c r="F37" s="11">
        <v>3.5531202999999997E-2</v>
      </c>
      <c r="G37" s="11">
        <v>6.4300721000000005E-2</v>
      </c>
      <c r="H37" s="11">
        <v>2.9276155000000002E-2</v>
      </c>
      <c r="I37">
        <f t="shared" si="3"/>
        <v>6.4728860375000002E-2</v>
      </c>
      <c r="K37">
        <v>9.0652490749999995E-2</v>
      </c>
      <c r="L37">
        <v>4.0366022000000001E-2</v>
      </c>
      <c r="M37">
        <f t="shared" si="2"/>
        <v>0.52492153615415982</v>
      </c>
      <c r="N37">
        <f t="shared" si="4"/>
        <v>0.56713272596514985</v>
      </c>
      <c r="O37">
        <f>'vect time (like)'!H89/'vect time (time)'!$L$52</f>
        <v>0.78142672202641772</v>
      </c>
      <c r="P37">
        <f t="shared" si="6"/>
        <v>0.72779603241046542</v>
      </c>
      <c r="R37">
        <f t="shared" si="7"/>
        <v>0.13101851274999998</v>
      </c>
      <c r="S37">
        <f t="shared" si="5"/>
        <v>9.9689529869047611E-2</v>
      </c>
    </row>
    <row r="38" spans="1:19">
      <c r="A38" s="11">
        <v>4.1896208999999997E-2</v>
      </c>
      <c r="B38" s="11">
        <v>5.1441906000000003E-2</v>
      </c>
      <c r="C38" s="11">
        <v>2.0274871E-2</v>
      </c>
      <c r="D38" s="11">
        <v>4.6593806000000001E-2</v>
      </c>
      <c r="E38" s="11">
        <v>0.1688685</v>
      </c>
      <c r="F38" s="11">
        <v>2.285357E-2</v>
      </c>
      <c r="G38" s="11">
        <v>0.104441125</v>
      </c>
      <c r="H38" s="11">
        <v>0.26884993899999998</v>
      </c>
      <c r="I38">
        <f t="shared" si="3"/>
        <v>9.0652490749999995E-2</v>
      </c>
      <c r="K38">
        <v>3.9066223625000007E-2</v>
      </c>
      <c r="L38">
        <v>3.0563850000000004E-2</v>
      </c>
      <c r="M38">
        <f t="shared" si="2"/>
        <v>0.65140521167064491</v>
      </c>
      <c r="N38">
        <f t="shared" si="4"/>
        <v>0.63762486011302677</v>
      </c>
      <c r="O38">
        <f>'vect time (like)'!H90/'vect time (time)'!$L$52</f>
        <v>0.69698069337779645</v>
      </c>
      <c r="P38">
        <f t="shared" si="6"/>
        <v>0.6702184046798717</v>
      </c>
      <c r="R38">
        <f t="shared" si="7"/>
        <v>6.9630073625000011E-2</v>
      </c>
      <c r="S38">
        <f t="shared" si="5"/>
        <v>0.10922001503571428</v>
      </c>
    </row>
    <row r="39" spans="1:19">
      <c r="A39" s="11">
        <v>4.8301747999999999E-2</v>
      </c>
      <c r="B39" s="11">
        <v>3.3303115000000001E-2</v>
      </c>
      <c r="C39" s="11">
        <v>2.0058613999999999E-2</v>
      </c>
      <c r="D39" s="11">
        <v>3.5340905999999998E-2</v>
      </c>
      <c r="E39" s="11">
        <v>8.8887199999999997E-4</v>
      </c>
      <c r="F39" s="11">
        <v>4.6047422999999997E-2</v>
      </c>
      <c r="G39" s="11">
        <v>4.3508702000000003E-2</v>
      </c>
      <c r="H39" s="11">
        <v>8.5080408999999996E-2</v>
      </c>
      <c r="I39">
        <f t="shared" si="3"/>
        <v>3.9066223625000007E-2</v>
      </c>
      <c r="K39">
        <v>9.6821535875000017E-2</v>
      </c>
      <c r="L39">
        <v>3.0189922857142854E-2</v>
      </c>
      <c r="M39">
        <f t="shared" si="2"/>
        <v>0.73654783251427569</v>
      </c>
      <c r="N39">
        <f t="shared" si="4"/>
        <v>0.6414551713232558</v>
      </c>
      <c r="O39">
        <f>'vect time (like)'!H91/'vect time (time)'!$L$52</f>
        <v>0.53224779863540095</v>
      </c>
      <c r="P39">
        <f t="shared" si="6"/>
        <v>1.0043848353307112</v>
      </c>
      <c r="R39">
        <f t="shared" si="7"/>
        <v>0.12701145873214287</v>
      </c>
      <c r="S39">
        <f t="shared" si="5"/>
        <v>0.10719915185119049</v>
      </c>
    </row>
    <row r="40" spans="1:19">
      <c r="A40" s="11">
        <v>5.0964521999999998E-2</v>
      </c>
      <c r="B40" s="11">
        <v>0.30960622700000001</v>
      </c>
      <c r="C40" s="11">
        <v>2.497692E-2</v>
      </c>
      <c r="D40" s="11">
        <v>0.12857068099999999</v>
      </c>
      <c r="E40" s="11">
        <v>6.7962386E-2</v>
      </c>
      <c r="F40" s="11">
        <v>1.8701689000000001E-2</v>
      </c>
      <c r="G40" s="11">
        <v>5.2941599999999998E-2</v>
      </c>
      <c r="H40" s="11">
        <v>0.120848262</v>
      </c>
      <c r="I40">
        <f t="shared" si="3"/>
        <v>9.6821535875000017E-2</v>
      </c>
      <c r="K40">
        <v>5.3929854625000002E-2</v>
      </c>
      <c r="L40">
        <v>7.1026068571428583E-2</v>
      </c>
      <c r="M40">
        <f t="shared" si="2"/>
        <v>0.53641246978484691</v>
      </c>
      <c r="N40">
        <f t="shared" si="4"/>
        <v>0.73789015625807153</v>
      </c>
      <c r="O40">
        <f>'vect time (like)'!H92/'vect time (time)'!$L$52</f>
        <v>1.7839260139789361</v>
      </c>
      <c r="P40">
        <f t="shared" si="6"/>
        <v>1.0234479413551751</v>
      </c>
      <c r="R40">
        <f t="shared" si="7"/>
        <v>0.12495592319642859</v>
      </c>
      <c r="S40">
        <f t="shared" si="5"/>
        <v>0.10914381130357147</v>
      </c>
    </row>
    <row r="41" spans="1:19">
      <c r="A41" s="11">
        <v>5.2936015000000003E-2</v>
      </c>
      <c r="B41" s="11">
        <v>3.8079083999999999E-2</v>
      </c>
      <c r="C41" s="11">
        <v>1.3666039E-2</v>
      </c>
      <c r="D41" s="11">
        <v>9.8106871999999998E-2</v>
      </c>
      <c r="E41" s="11">
        <v>7.3923541999999995E-2</v>
      </c>
      <c r="F41" s="11">
        <v>3.7982522999999997E-2</v>
      </c>
      <c r="G41" s="11">
        <v>7.6697679000000005E-2</v>
      </c>
      <c r="H41" s="11">
        <v>4.0047082999999997E-2</v>
      </c>
      <c r="I41">
        <f t="shared" si="3"/>
        <v>5.3929854625000002E-2</v>
      </c>
      <c r="K41">
        <v>3.4989319125000001E-2</v>
      </c>
      <c r="L41">
        <v>4.0474732857142863E-2</v>
      </c>
      <c r="M41">
        <f t="shared" si="2"/>
        <v>0.94071016647509231</v>
      </c>
      <c r="N41">
        <f t="shared" si="4"/>
        <v>0.67525306841490218</v>
      </c>
      <c r="O41">
        <f>'vect time (like)'!H93/'vect time (time)'!$L$52</f>
        <v>0.75417001145118812</v>
      </c>
      <c r="P41">
        <f t="shared" si="6"/>
        <v>1.0276325197158351</v>
      </c>
      <c r="R41">
        <f t="shared" si="7"/>
        <v>7.5464051982142871E-2</v>
      </c>
      <c r="S41">
        <f t="shared" si="5"/>
        <v>9.4515435023809546E-2</v>
      </c>
    </row>
    <row r="42" spans="1:19">
      <c r="A42" s="11">
        <v>2.9637664000000001E-2</v>
      </c>
      <c r="B42" s="11">
        <v>1.9279797000000001E-2</v>
      </c>
      <c r="C42" s="11">
        <v>3.2537046E-2</v>
      </c>
      <c r="D42" s="11">
        <v>6.7743009000000007E-2</v>
      </c>
      <c r="E42" s="11">
        <v>6.1716149999999997E-2</v>
      </c>
      <c r="F42" s="11">
        <v>1.7982999999999999E-2</v>
      </c>
      <c r="G42" s="11">
        <v>1.176082E-2</v>
      </c>
      <c r="H42" s="11">
        <v>3.9257067E-2</v>
      </c>
      <c r="I42">
        <f t="shared" si="3"/>
        <v>3.4989319125000001E-2</v>
      </c>
      <c r="K42">
        <v>5.3719554750000002E-2</v>
      </c>
      <c r="L42">
        <v>2.9406775142857142E-2</v>
      </c>
      <c r="M42">
        <f t="shared" si="2"/>
        <v>0.54863656898476743</v>
      </c>
      <c r="N42">
        <f t="shared" si="4"/>
        <v>0.74871984514584122</v>
      </c>
      <c r="O42">
        <f>'vect time (like)'!H94/'vect time (time)'!$L$52</f>
        <v>0.54480153371738105</v>
      </c>
      <c r="P42">
        <f t="shared" si="6"/>
        <v>0.59693325318752277</v>
      </c>
      <c r="R42">
        <f t="shared" si="7"/>
        <v>8.3126329892857148E-2</v>
      </c>
      <c r="S42">
        <f t="shared" si="5"/>
        <v>7.8958975815476187E-2</v>
      </c>
    </row>
    <row r="43" spans="1:19">
      <c r="A43" s="11">
        <v>3.5893508999999997E-2</v>
      </c>
      <c r="B43" s="11">
        <v>1.5573072E-2</v>
      </c>
      <c r="C43" s="11">
        <v>1.1997201000000001E-2</v>
      </c>
      <c r="D43" s="11">
        <v>3.1264351000000003E-2</v>
      </c>
      <c r="E43" s="11">
        <v>0.242105031</v>
      </c>
      <c r="F43" s="11">
        <v>4.3561767000000001E-2</v>
      </c>
      <c r="G43" s="11">
        <v>3.0131100000000001E-2</v>
      </c>
      <c r="H43" s="11">
        <v>1.9230407000000001E-2</v>
      </c>
      <c r="I43">
        <f t="shared" si="3"/>
        <v>5.3719554750000002E-2</v>
      </c>
      <c r="K43">
        <v>3.5658035999999997E-2</v>
      </c>
      <c r="L43">
        <v>4.2628509571428573E-2</v>
      </c>
      <c r="M43">
        <f t="shared" si="2"/>
        <v>0.75681279997766404</v>
      </c>
      <c r="N43">
        <f t="shared" si="4"/>
        <v>0.74494829181548161</v>
      </c>
      <c r="O43">
        <f>'vect time (like)'!H95/'vect time (time)'!$L$52</f>
        <v>0.49182821439399882</v>
      </c>
      <c r="P43">
        <f t="shared" si="6"/>
        <v>0.57314325511666642</v>
      </c>
      <c r="R43">
        <f t="shared" si="7"/>
        <v>7.828654557142857E-2</v>
      </c>
      <c r="S43">
        <f t="shared" si="5"/>
        <v>8.0401404630952397E-2</v>
      </c>
    </row>
    <row r="44" spans="1:19">
      <c r="A44" s="11">
        <v>3.6698137999999998E-2</v>
      </c>
      <c r="B44" s="11">
        <v>3.8416480000000003E-2</v>
      </c>
      <c r="C44" s="11">
        <v>3.0701486E-2</v>
      </c>
      <c r="D44" s="11">
        <v>3.7515224E-2</v>
      </c>
      <c r="E44" s="11">
        <v>4.6118832999999998E-2</v>
      </c>
      <c r="F44" s="11">
        <v>3.8327071999999997E-2</v>
      </c>
      <c r="G44" s="11">
        <v>2.8421090999999999E-2</v>
      </c>
      <c r="H44" s="11">
        <v>2.9065964E-2</v>
      </c>
      <c r="I44">
        <f t="shared" si="3"/>
        <v>3.5658035999999997E-2</v>
      </c>
      <c r="K44">
        <v>3.5647548000000001E-2</v>
      </c>
      <c r="L44">
        <v>4.4143790428571431E-2</v>
      </c>
      <c r="M44">
        <f t="shared" si="2"/>
        <v>0.92939550648401359</v>
      </c>
      <c r="N44">
        <f t="shared" si="4"/>
        <v>0.8687067223932442</v>
      </c>
      <c r="O44">
        <f>'vect time (like)'!H96/'vect time (time)'!$L$52</f>
        <v>0.68280001723861938</v>
      </c>
      <c r="P44">
        <f t="shared" si="6"/>
        <v>0.61388674696910817</v>
      </c>
      <c r="R44">
        <f t="shared" si="7"/>
        <v>7.9791338428571432E-2</v>
      </c>
      <c r="S44">
        <f t="shared" si="5"/>
        <v>8.044411211309524E-2</v>
      </c>
    </row>
    <row r="45" spans="1:19">
      <c r="A45" s="11">
        <v>3.5431037999999998E-2</v>
      </c>
      <c r="B45" s="11">
        <v>3.0892879000000002E-2</v>
      </c>
      <c r="C45" s="11">
        <v>2.8945499999999999E-2</v>
      </c>
      <c r="D45" s="11">
        <v>4.3738403000000002E-2</v>
      </c>
      <c r="E45" s="11">
        <v>3.4140508E-2</v>
      </c>
      <c r="F45" s="11">
        <v>2.4058452000000001E-2</v>
      </c>
      <c r="G45" s="11">
        <v>5.6829088999999999E-2</v>
      </c>
      <c r="H45" s="11">
        <v>3.1144515000000001E-2</v>
      </c>
      <c r="I45">
        <f t="shared" si="3"/>
        <v>3.5647548000000001E-2</v>
      </c>
      <c r="K45">
        <v>5.1357767625000002E-2</v>
      </c>
      <c r="L45">
        <v>3.1896684714285715E-2</v>
      </c>
      <c r="M45">
        <f t="shared" si="2"/>
        <v>0.91991186071805486</v>
      </c>
      <c r="N45">
        <f t="shared" si="4"/>
        <v>0.81132752131447561</v>
      </c>
      <c r="O45">
        <f>'vect time (like)'!H97/'vect time (time)'!$L$52</f>
        <v>0.66703200927470607</v>
      </c>
      <c r="P45">
        <f t="shared" si="6"/>
        <v>0.67386496781100524</v>
      </c>
      <c r="R45">
        <f t="shared" si="7"/>
        <v>8.3254452339285717E-2</v>
      </c>
      <c r="S45">
        <f t="shared" si="5"/>
        <v>8.3277004785714287E-2</v>
      </c>
    </row>
    <row r="46" spans="1:19">
      <c r="A46" s="11">
        <v>5.8062623000000001E-2</v>
      </c>
      <c r="B46" s="11">
        <v>2.0086422E-2</v>
      </c>
      <c r="C46" s="11">
        <v>3.7563278999999998E-2</v>
      </c>
      <c r="D46" s="11">
        <v>0.14639194699999999</v>
      </c>
      <c r="E46" s="11">
        <v>3.3740607999999998E-2</v>
      </c>
      <c r="F46" s="11">
        <v>2.4780745E-2</v>
      </c>
      <c r="G46" s="11">
        <v>6.2120029E-2</v>
      </c>
      <c r="H46" s="11">
        <v>2.8116487999999999E-2</v>
      </c>
      <c r="I46">
        <f t="shared" si="3"/>
        <v>5.1357767625000002E-2</v>
      </c>
      <c r="K46">
        <v>4.1353533875000001E-2</v>
      </c>
      <c r="L46">
        <v>4.5431689714285718E-2</v>
      </c>
      <c r="M46">
        <f t="shared" si="2"/>
        <v>0.58467519674135859</v>
      </c>
      <c r="N46">
        <f t="shared" si="4"/>
        <v>0.83975065238809654</v>
      </c>
      <c r="O46">
        <f>'vect time (like)'!H98/'vect time (time)'!$L$52</f>
        <v>0.67176287691969039</v>
      </c>
      <c r="P46">
        <f t="shared" si="6"/>
        <v>0.62773204789778181</v>
      </c>
      <c r="R46">
        <f t="shared" si="7"/>
        <v>8.6785223589285726E-2</v>
      </c>
      <c r="S46">
        <f t="shared" si="5"/>
        <v>8.3590893809523822E-2</v>
      </c>
    </row>
    <row r="47" spans="1:19">
      <c r="A47" s="11">
        <v>2.9454278E-2</v>
      </c>
      <c r="B47" s="11">
        <v>2.8020486000000001E-2</v>
      </c>
      <c r="C47" s="11">
        <v>2.9603899999999999E-2</v>
      </c>
      <c r="D47" s="11">
        <v>9.3295885999999995E-2</v>
      </c>
      <c r="E47" s="11">
        <v>2.3021471000000002E-2</v>
      </c>
      <c r="F47" s="11">
        <v>3.6489320999999998E-2</v>
      </c>
      <c r="G47" s="11">
        <v>6.3964813999999995E-2</v>
      </c>
      <c r="H47" s="11">
        <v>2.6978115E-2</v>
      </c>
      <c r="I47">
        <f t="shared" si="3"/>
        <v>4.1353533875000001E-2</v>
      </c>
      <c r="K47">
        <v>4.9571447499999997E-2</v>
      </c>
      <c r="L47">
        <v>3.1161558000000002E-2</v>
      </c>
      <c r="M47">
        <f t="shared" si="2"/>
        <v>1.0146648997048759</v>
      </c>
      <c r="N47">
        <f t="shared" si="4"/>
        <v>0.77089420437868972</v>
      </c>
      <c r="O47">
        <f>'vect time (like)'!H99/'vect time (time)'!$L$52</f>
        <v>0.54440125749894885</v>
      </c>
      <c r="P47">
        <f t="shared" si="6"/>
        <v>0.69230508267137691</v>
      </c>
      <c r="R47">
        <f t="shared" si="7"/>
        <v>8.0733005499999996E-2</v>
      </c>
      <c r="S47">
        <f t="shared" si="5"/>
        <v>8.766698442261904E-2</v>
      </c>
    </row>
    <row r="48" spans="1:19">
      <c r="A48" s="11">
        <v>1.6314591E-2</v>
      </c>
      <c r="B48" s="11">
        <v>4.0497485E-2</v>
      </c>
      <c r="C48" s="11">
        <v>2.8154107000000001E-2</v>
      </c>
      <c r="D48" s="11">
        <v>8.3843082999999999E-2</v>
      </c>
      <c r="E48" s="11">
        <v>5.7033839000000003E-2</v>
      </c>
      <c r="F48" s="11">
        <v>4.4795583E-2</v>
      </c>
      <c r="G48" s="11">
        <v>6.6647364000000001E-2</v>
      </c>
      <c r="H48" s="11">
        <v>5.9285527999999997E-2</v>
      </c>
      <c r="I48">
        <f t="shared" si="3"/>
        <v>4.9571447499999997E-2</v>
      </c>
      <c r="K48">
        <v>5.8061343750000001E-2</v>
      </c>
      <c r="L48">
        <v>3.7421380428571425E-2</v>
      </c>
      <c r="M48">
        <f t="shared" si="2"/>
        <v>0.7133425166898345</v>
      </c>
      <c r="N48">
        <f t="shared" si="4"/>
        <v>0.89519590347292166</v>
      </c>
      <c r="O48">
        <f>'vect time (like)'!H100/'vect time (time)'!$L$52</f>
        <v>0.86075111359549106</v>
      </c>
      <c r="P48">
        <f t="shared" si="6"/>
        <v>0.65184208686268541</v>
      </c>
      <c r="R48">
        <f t="shared" si="7"/>
        <v>9.5482724178571426E-2</v>
      </c>
      <c r="S48">
        <f t="shared" si="5"/>
        <v>8.560051108333333E-2</v>
      </c>
    </row>
    <row r="49" spans="1:19">
      <c r="A49" s="11">
        <v>2.2018448999999999E-2</v>
      </c>
      <c r="B49" s="11">
        <v>8.2331917000000004E-2</v>
      </c>
      <c r="C49" s="11">
        <v>1.9367664E-2</v>
      </c>
      <c r="D49" s="11">
        <v>0.211396308</v>
      </c>
      <c r="E49" s="11">
        <v>4.8323269000000002E-2</v>
      </c>
      <c r="F49" s="11">
        <v>1.3502422E-2</v>
      </c>
      <c r="G49" s="11">
        <v>3.1496043000000001E-2</v>
      </c>
      <c r="H49" s="11">
        <v>3.6054678E-2</v>
      </c>
      <c r="I49">
        <f t="shared" si="3"/>
        <v>5.8061343750000001E-2</v>
      </c>
      <c r="K49">
        <v>4.0430148999999999E-2</v>
      </c>
      <c r="L49">
        <v>4.015565457142857E-2</v>
      </c>
      <c r="M49">
        <f t="shared" si="2"/>
        <v>0.95758029402405465</v>
      </c>
      <c r="N49">
        <f t="shared" si="4"/>
        <v>0.94727103144875591</v>
      </c>
      <c r="O49">
        <f>'vect time (like)'!H101/'vect time (time)'!$L$52</f>
        <v>0.55037388949361654</v>
      </c>
      <c r="P49">
        <f t="shared" si="6"/>
        <v>0.67383098254988016</v>
      </c>
      <c r="R49">
        <f t="shared" si="7"/>
        <v>8.0585803571428569E-2</v>
      </c>
      <c r="S49">
        <f t="shared" si="5"/>
        <v>7.8808154946428566E-2</v>
      </c>
    </row>
    <row r="50" spans="1:19">
      <c r="A50" s="11">
        <v>2.1725792000000001E-2</v>
      </c>
      <c r="B50" s="11">
        <v>0.14427253600000001</v>
      </c>
      <c r="C50" s="11">
        <v>2.0744513999999999E-2</v>
      </c>
      <c r="D50" s="11">
        <v>3.0965287000000001E-2</v>
      </c>
      <c r="E50" s="11">
        <v>2.2718962999999998E-2</v>
      </c>
      <c r="F50" s="11">
        <v>2.2275257E-2</v>
      </c>
      <c r="G50" s="11">
        <v>2.4593664000000001E-2</v>
      </c>
      <c r="H50" s="11">
        <v>3.6145179E-2</v>
      </c>
      <c r="I50">
        <f t="shared" si="3"/>
        <v>4.0430148999999999E-2</v>
      </c>
      <c r="K50">
        <v>3.0214450375E-2</v>
      </c>
      <c r="L50">
        <v>3.0141486714285716E-2</v>
      </c>
      <c r="M50">
        <f t="shared" si="2"/>
        <v>1.1708902836323787</v>
      </c>
      <c r="N50">
        <f t="shared" si="4"/>
        <v>1.1126744741929688</v>
      </c>
      <c r="O50">
        <f>'vect time (like)'!H102/'vect time (time)'!$L$52</f>
        <v>0.61036794456053267</v>
      </c>
      <c r="P50">
        <f t="shared" si="6"/>
        <v>0.66420865826157638</v>
      </c>
      <c r="R50">
        <f t="shared" si="7"/>
        <v>6.0355937089285716E-2</v>
      </c>
      <c r="S50">
        <f t="shared" si="5"/>
        <v>6.9621059857142856E-2</v>
      </c>
    </row>
    <row r="51" spans="1:19">
      <c r="A51" s="11">
        <v>1.2499016E-2</v>
      </c>
      <c r="B51" s="11">
        <v>1.3742643000000001E-2</v>
      </c>
      <c r="C51" s="11">
        <v>4.158394E-2</v>
      </c>
      <c r="D51" s="11">
        <v>3.5848610000000003E-2</v>
      </c>
      <c r="E51" s="11">
        <v>5.123312E-2</v>
      </c>
      <c r="F51" s="11">
        <v>2.0334525999999999E-2</v>
      </c>
      <c r="G51" s="11">
        <v>4.1143655000000001E-2</v>
      </c>
      <c r="H51" s="11">
        <v>2.5330093000000001E-2</v>
      </c>
      <c r="I51">
        <f t="shared" si="3"/>
        <v>3.0214450375E-2</v>
      </c>
      <c r="K51">
        <v>3.6300576624999997E-2</v>
      </c>
      <c r="L51">
        <v>3.1620862285714292E-2</v>
      </c>
      <c r="M51">
        <f t="shared" si="2"/>
        <v>1.2095528449224735</v>
      </c>
      <c r="N51">
        <f t="shared" si="4"/>
        <v>1.1902215642774261</v>
      </c>
      <c r="O51">
        <f>'vect time (like)'!H103/'vect time (time)'!$L$52</f>
        <v>0.83188414073058015</v>
      </c>
      <c r="P51">
        <f t="shared" si="6"/>
        <v>0.72112604264555635</v>
      </c>
      <c r="R51">
        <f t="shared" si="7"/>
        <v>6.7921438910714282E-2</v>
      </c>
      <c r="S51">
        <f t="shared" si="5"/>
        <v>8.2071817238095243E-2</v>
      </c>
    </row>
    <row r="52" spans="1:19">
      <c r="A52" s="11">
        <v>2.6075999999999998E-2</v>
      </c>
      <c r="B52" s="11">
        <v>3.0259436000000001E-2</v>
      </c>
      <c r="C52" s="11">
        <v>1.8878819000000002E-2</v>
      </c>
      <c r="D52" s="11">
        <v>4.5523936000000001E-2</v>
      </c>
      <c r="E52" s="11">
        <v>0.110744752</v>
      </c>
      <c r="F52" s="11">
        <v>1.2813008000000001E-2</v>
      </c>
      <c r="G52" s="11">
        <v>1.3906340999999999E-2</v>
      </c>
      <c r="H52" s="11">
        <v>3.2202320999999999E-2</v>
      </c>
      <c r="I52">
        <f t="shared" si="3"/>
        <v>3.6300576624999997E-2</v>
      </c>
      <c r="K52">
        <f>AVERAGE(K2:K51)</f>
        <v>5.727884227285715E-2</v>
      </c>
      <c r="L52">
        <f>AVERAGE(L2:L51)</f>
        <v>5.0294911902857162E-2</v>
      </c>
      <c r="R52">
        <f>SUM(I54,'vect time (like)'!H54)</f>
        <v>0.11793807571428572</v>
      </c>
      <c r="S52">
        <f t="shared" si="5"/>
        <v>9.3649062482142845E-2</v>
      </c>
    </row>
    <row r="53" spans="1:19">
      <c r="A53" s="11" t="s">
        <v>27</v>
      </c>
      <c r="B53" s="11" t="s">
        <v>27</v>
      </c>
      <c r="C53" s="11" t="s">
        <v>27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  <c r="I53" t="e">
        <f t="shared" si="3"/>
        <v>#DIV/0!</v>
      </c>
      <c r="R53">
        <f>SUM(I55,'vect time (like)'!H55)</f>
        <v>9.5087672821428576E-2</v>
      </c>
      <c r="S53">
        <f t="shared" si="5"/>
        <v>0.12552608519642858</v>
      </c>
    </row>
    <row r="54" spans="1:19">
      <c r="A54" s="11" t="s">
        <v>31</v>
      </c>
      <c r="B54" s="11">
        <v>5.6497917000000002E-2</v>
      </c>
      <c r="C54" s="11">
        <v>3.8087109000000001E-2</v>
      </c>
      <c r="D54" s="11">
        <v>3.7255651000000001E-2</v>
      </c>
      <c r="E54" s="11">
        <v>0.133585861</v>
      </c>
      <c r="F54" s="11">
        <v>7.5283188000000001E-2</v>
      </c>
      <c r="G54" s="11">
        <v>7.8976580000000005E-2</v>
      </c>
      <c r="H54" s="11">
        <v>0.16741709499999999</v>
      </c>
      <c r="I54">
        <f t="shared" si="3"/>
        <v>8.3871914428571434E-2</v>
      </c>
      <c r="R54">
        <f>SUM(I56,'vect time (like)'!H56)</f>
        <v>0.16355250705357144</v>
      </c>
      <c r="S54">
        <f t="shared" si="5"/>
        <v>0.11805361232738094</v>
      </c>
    </row>
    <row r="55" spans="1:19">
      <c r="A55" s="11">
        <v>6.5830105E-2</v>
      </c>
      <c r="B55" s="11">
        <v>3.3100655999999999E-2</v>
      </c>
      <c r="C55" s="11">
        <v>2.5443430999999999E-2</v>
      </c>
      <c r="D55" s="11">
        <v>3.0598400000000001E-2</v>
      </c>
      <c r="E55" s="11">
        <v>7.0935307000000003E-2</v>
      </c>
      <c r="F55" s="11">
        <v>2.8436050000000001E-2</v>
      </c>
      <c r="G55" s="11">
        <v>0.100757978</v>
      </c>
      <c r="H55" s="11">
        <v>6.1798243000000003E-2</v>
      </c>
      <c r="I55">
        <f t="shared" si="3"/>
        <v>5.2112521250000002E-2</v>
      </c>
      <c r="R55">
        <f>SUM(I57,'vect time (like)'!H57)</f>
        <v>9.5520657107142859E-2</v>
      </c>
      <c r="S55">
        <f t="shared" si="5"/>
        <v>0.1140542876547619</v>
      </c>
    </row>
    <row r="56" spans="1:19">
      <c r="A56" s="11">
        <v>2.9449112E-2</v>
      </c>
      <c r="B56" s="11">
        <v>9.6744954999999994E-2</v>
      </c>
      <c r="C56" s="11">
        <v>1.8852072000000001E-2</v>
      </c>
      <c r="D56" s="11">
        <v>0.62257191099999998</v>
      </c>
      <c r="E56" s="11">
        <v>0.13318332799999999</v>
      </c>
      <c r="F56" s="11">
        <v>3.6972832999999997E-2</v>
      </c>
      <c r="G56" s="11">
        <v>1.5227262E-2</v>
      </c>
      <c r="H56" s="11">
        <v>1.95823E-2</v>
      </c>
      <c r="I56">
        <f t="shared" si="3"/>
        <v>0.121572971625</v>
      </c>
      <c r="R56">
        <f>SUM(I58,'vect time (like)'!H58)</f>
        <v>8.3089698803571435E-2</v>
      </c>
      <c r="S56">
        <f t="shared" si="5"/>
        <v>8.2379052809523803E-2</v>
      </c>
    </row>
    <row r="57" spans="1:19">
      <c r="A57" s="11">
        <v>9.3168603000000003E-2</v>
      </c>
      <c r="B57" s="11">
        <v>0.15665278899999999</v>
      </c>
      <c r="C57" s="11">
        <v>2.0012604999999999E-2</v>
      </c>
      <c r="D57" s="11">
        <v>5.9853638000000001E-2</v>
      </c>
      <c r="E57" s="11">
        <v>5.555935E-2</v>
      </c>
      <c r="F57" s="11">
        <v>5.1196516999999997E-2</v>
      </c>
      <c r="G57" s="11">
        <v>7.4300106000000005E-2</v>
      </c>
      <c r="H57" s="11">
        <v>2.9810050000000001E-2</v>
      </c>
      <c r="I57">
        <f t="shared" si="3"/>
        <v>6.7569207249999999E-2</v>
      </c>
      <c r="R57">
        <f>SUM(I59,'vect time (like)'!H59)</f>
        <v>6.8526802517857144E-2</v>
      </c>
      <c r="S57">
        <f t="shared" si="5"/>
        <v>8.1302221303571426E-2</v>
      </c>
    </row>
    <row r="58" spans="1:19">
      <c r="A58" s="11">
        <v>9.5701359999999999E-2</v>
      </c>
      <c r="B58" s="11">
        <v>1.5067182E-2</v>
      </c>
      <c r="C58" s="11">
        <v>2.7093414E-2</v>
      </c>
      <c r="D58" s="11">
        <v>4.9563231999999999E-2</v>
      </c>
      <c r="E58" s="11">
        <v>6.2367675999999997E-2</v>
      </c>
      <c r="F58" s="11">
        <v>5.8190645999999999E-2</v>
      </c>
      <c r="G58" s="11">
        <v>5.1880506999999999E-2</v>
      </c>
      <c r="H58" s="11">
        <v>5.0430401999999999E-2</v>
      </c>
      <c r="I58">
        <f t="shared" si="3"/>
        <v>5.1286802375000003E-2</v>
      </c>
      <c r="R58">
        <f>SUM(I60,'vect time (like)'!H60)</f>
        <v>9.2290162589285712E-2</v>
      </c>
      <c r="S58">
        <f t="shared" si="5"/>
        <v>9.057523114880954E-2</v>
      </c>
    </row>
    <row r="59" spans="1:19">
      <c r="A59" s="11">
        <v>2.9108599999999998E-2</v>
      </c>
      <c r="B59" s="11">
        <v>4.9869441E-2</v>
      </c>
      <c r="C59" s="11">
        <v>2.7473448000000001E-2</v>
      </c>
      <c r="D59" s="11">
        <v>2.0989977E-2</v>
      </c>
      <c r="E59" s="11">
        <v>4.2367035999999997E-2</v>
      </c>
      <c r="F59" s="11">
        <v>5.7541054000000001E-2</v>
      </c>
      <c r="G59" s="11">
        <v>8.6942133000000005E-2</v>
      </c>
      <c r="H59" s="11">
        <v>3.5263778000000003E-2</v>
      </c>
      <c r="I59">
        <f t="shared" si="3"/>
        <v>4.3694433375000008E-2</v>
      </c>
      <c r="R59">
        <f>SUM(I61,'vect time (like)'!H61)</f>
        <v>0.11090872833928572</v>
      </c>
      <c r="S59">
        <f t="shared" si="5"/>
        <v>0.10019929514880953</v>
      </c>
    </row>
    <row r="60" spans="1:19">
      <c r="A60" s="11">
        <v>3.2657468000000002E-2</v>
      </c>
      <c r="B60" s="11">
        <v>2.4503019000000001E-2</v>
      </c>
      <c r="C60" s="11">
        <v>3.3829794000000003E-2</v>
      </c>
      <c r="D60" s="11">
        <v>5.1130883000000002E-2</v>
      </c>
      <c r="E60" s="11">
        <v>9.0298354999999997E-2</v>
      </c>
      <c r="F60" s="11">
        <v>1.8829707000000001E-2</v>
      </c>
      <c r="G60" s="11">
        <v>3.0434419000000001E-2</v>
      </c>
      <c r="H60" s="11">
        <v>5.3504026000000003E-2</v>
      </c>
      <c r="I60">
        <f t="shared" si="3"/>
        <v>4.1898458874999996E-2</v>
      </c>
      <c r="R60">
        <f>SUM(I62,'vect time (like)'!H62)</f>
        <v>9.7398994517857149E-2</v>
      </c>
      <c r="S60">
        <f t="shared" si="5"/>
        <v>0.10630654808928573</v>
      </c>
    </row>
    <row r="61" spans="1:19">
      <c r="A61" s="11">
        <v>6.3182914000000007E-2</v>
      </c>
      <c r="B61" s="11">
        <v>0.149504471</v>
      </c>
      <c r="C61" s="11">
        <v>2.6424897999999999E-2</v>
      </c>
      <c r="D61" s="11">
        <v>3.5261861999999998E-2</v>
      </c>
      <c r="E61" s="11">
        <v>0.22647928000000001</v>
      </c>
      <c r="F61" s="11">
        <v>6.3104483000000003E-2</v>
      </c>
      <c r="G61" s="11">
        <v>1.0527208999999999E-2</v>
      </c>
      <c r="H61" s="11">
        <v>3.9131536000000001E-2</v>
      </c>
      <c r="I61">
        <f t="shared" si="3"/>
        <v>7.6702081625000015E-2</v>
      </c>
      <c r="R61">
        <f>SUM(I63,'vect time (like)'!H63)</f>
        <v>0.11061192141071428</v>
      </c>
      <c r="S61">
        <f t="shared" si="5"/>
        <v>0.10516717930952381</v>
      </c>
    </row>
    <row r="62" spans="1:19">
      <c r="A62" s="11">
        <v>7.3207409000000001E-2</v>
      </c>
      <c r="B62" s="11">
        <v>2.7337330999999999E-2</v>
      </c>
      <c r="C62" s="11">
        <v>3.9662687000000002E-2</v>
      </c>
      <c r="D62" s="11">
        <v>3.8696899E-2</v>
      </c>
      <c r="E62" s="11">
        <v>8.1693859999999993E-2</v>
      </c>
      <c r="F62" s="11">
        <v>1.9762800000000001E-2</v>
      </c>
      <c r="G62" s="11">
        <v>2.7792830000000001E-2</v>
      </c>
      <c r="H62" s="11">
        <v>7.9765962999999995E-2</v>
      </c>
      <c r="I62">
        <f t="shared" si="3"/>
        <v>4.8489972375000003E-2</v>
      </c>
      <c r="R62">
        <f>SUM(I64,'vect time (like)'!H64)</f>
        <v>0.10749062200000001</v>
      </c>
      <c r="S62">
        <f t="shared" si="5"/>
        <v>9.7887895494047625E-2</v>
      </c>
    </row>
    <row r="63" spans="1:19">
      <c r="A63" s="11">
        <v>2.7393000000000001E-2</v>
      </c>
      <c r="B63" s="11">
        <v>5.2647834999999997E-2</v>
      </c>
      <c r="C63" s="11">
        <v>8.1810030000000006E-2</v>
      </c>
      <c r="D63" s="11">
        <v>2.8787136000000001E-2</v>
      </c>
      <c r="E63" s="11">
        <v>4.5544785999999997E-2</v>
      </c>
      <c r="F63" s="11">
        <v>3.1637089E-2</v>
      </c>
      <c r="G63" s="11">
        <v>4.8200313000000002E-2</v>
      </c>
      <c r="H63" s="11">
        <v>0.194847148</v>
      </c>
      <c r="I63">
        <f t="shared" si="3"/>
        <v>6.3858417124999997E-2</v>
      </c>
      <c r="R63">
        <f>SUM(I65,'vect time (like)'!H65)</f>
        <v>7.5561143071428569E-2</v>
      </c>
      <c r="S63">
        <f t="shared" si="5"/>
        <v>9.3642308714285707E-2</v>
      </c>
    </row>
    <row r="64" spans="1:19">
      <c r="A64" s="11">
        <v>0.16581353200000001</v>
      </c>
      <c r="B64" s="11">
        <v>3.9606720999999998E-2</v>
      </c>
      <c r="C64" s="11">
        <v>3.6835820999999998E-2</v>
      </c>
      <c r="D64" s="11">
        <v>3.9830597000000002E-2</v>
      </c>
      <c r="E64" s="11">
        <v>0.25983018800000002</v>
      </c>
      <c r="F64" s="11">
        <v>1.4625068E-2</v>
      </c>
      <c r="G64" s="11">
        <v>6.9838267999999995E-2</v>
      </c>
      <c r="H64" s="11">
        <v>2.0526629000000001E-2</v>
      </c>
      <c r="I64">
        <f t="shared" si="3"/>
        <v>8.0863353000000013E-2</v>
      </c>
      <c r="R64">
        <f>SUM(I66,'vect time (like)'!H66)</f>
        <v>9.7875161071428574E-2</v>
      </c>
      <c r="S64">
        <f t="shared" si="5"/>
        <v>0.10119157382142857</v>
      </c>
    </row>
    <row r="65" spans="1:19">
      <c r="A65" s="11">
        <v>3.6484612999999999E-2</v>
      </c>
      <c r="B65" s="11">
        <v>3.8600952000000001E-2</v>
      </c>
      <c r="C65" s="11">
        <v>1.7039015000000001E-2</v>
      </c>
      <c r="D65" s="11">
        <v>5.1573649999999999E-2</v>
      </c>
      <c r="E65" s="11">
        <v>5.8732774000000001E-2</v>
      </c>
      <c r="F65" s="11">
        <v>6.0422200000000002E-2</v>
      </c>
      <c r="G65" s="11">
        <v>3.0477707999999999E-2</v>
      </c>
      <c r="H65" s="11">
        <v>5.8280308000000003E-2</v>
      </c>
      <c r="I65">
        <f t="shared" si="3"/>
        <v>4.3951402499999993E-2</v>
      </c>
      <c r="R65">
        <f>SUM(I67,'vect time (like)'!H67)</f>
        <v>0.13013841732142856</v>
      </c>
      <c r="S65">
        <f t="shared" si="5"/>
        <v>9.8227135857142864E-2</v>
      </c>
    </row>
    <row r="66" spans="1:19">
      <c r="A66" s="11">
        <v>1.7639694000000001E-2</v>
      </c>
      <c r="B66" s="11">
        <v>5.4121926000000001E-2</v>
      </c>
      <c r="C66" s="11">
        <v>1.9572671999999999E-2</v>
      </c>
      <c r="D66" s="11">
        <v>0.14622692300000001</v>
      </c>
      <c r="E66" s="11">
        <v>3.0217775999999998E-2</v>
      </c>
      <c r="F66" s="11">
        <v>2.4048554E-2</v>
      </c>
      <c r="G66" s="11">
        <v>1.8547866E-2</v>
      </c>
      <c r="H66" s="11">
        <v>3.0878121000000001E-2</v>
      </c>
      <c r="I66">
        <f t="shared" si="3"/>
        <v>4.2656691499999996E-2</v>
      </c>
      <c r="R66">
        <f>SUM(I68,'vect time (like)'!H68)</f>
        <v>6.6667829178571433E-2</v>
      </c>
      <c r="S66">
        <f t="shared" si="5"/>
        <v>0.10342245955952382</v>
      </c>
    </row>
    <row r="67" spans="1:19">
      <c r="A67" s="11">
        <v>0.311280222</v>
      </c>
      <c r="B67" s="11">
        <v>0.20146642100000001</v>
      </c>
      <c r="C67" s="11">
        <v>2.6117799000000001E-2</v>
      </c>
      <c r="D67" s="11">
        <v>2.4615049999999999E-2</v>
      </c>
      <c r="E67" s="11">
        <v>0.160991409</v>
      </c>
      <c r="F67" s="11">
        <v>1.4629206000000001E-2</v>
      </c>
      <c r="G67" s="11">
        <v>7.0576415000000003E-2</v>
      </c>
      <c r="H67" s="11">
        <v>4.7049540000000001E-2</v>
      </c>
      <c r="I67">
        <f t="shared" si="3"/>
        <v>0.10709075774999999</v>
      </c>
      <c r="R67">
        <f>SUM(I69,'vect time (like)'!H69)</f>
        <v>0.11346113217857143</v>
      </c>
      <c r="S67">
        <f t="shared" si="5"/>
        <v>8.388703546428572E-2</v>
      </c>
    </row>
    <row r="68" spans="1:19">
      <c r="A68" s="11">
        <v>5.3087429999999998E-2</v>
      </c>
      <c r="B68" s="11">
        <v>5.1257579999999997E-2</v>
      </c>
      <c r="C68" s="11">
        <v>4.2521729000000001E-2</v>
      </c>
      <c r="D68" s="11">
        <v>5.7901057999999998E-2</v>
      </c>
      <c r="E68" s="11">
        <v>5.7519407000000002E-2</v>
      </c>
      <c r="F68" s="11">
        <v>1.2749336E-2</v>
      </c>
      <c r="G68" s="11">
        <v>2.9315144000000001E-2</v>
      </c>
      <c r="H68" s="11">
        <v>1.6191130000000001E-2</v>
      </c>
      <c r="I68">
        <f t="shared" ref="I68:I103" si="8">AVERAGE(A68:H68)</f>
        <v>4.0067851750000001E-2</v>
      </c>
      <c r="R68">
        <f>SUM(I70,'vect time (like)'!H70)</f>
        <v>7.1532145035714298E-2</v>
      </c>
      <c r="S68">
        <f t="shared" ref="S68:S100" si="9">AVERAGE(R67:R69)</f>
        <v>0.11527070138095237</v>
      </c>
    </row>
    <row r="69" spans="1:19">
      <c r="A69" s="11">
        <v>2.8596871999999999E-2</v>
      </c>
      <c r="B69" s="11">
        <v>4.7196354000000003E-2</v>
      </c>
      <c r="C69" s="11">
        <v>2.3547684999999999E-2</v>
      </c>
      <c r="D69" s="11">
        <v>4.4736386000000003E-2</v>
      </c>
      <c r="E69" s="11">
        <v>3.9385152E-2</v>
      </c>
      <c r="F69" s="11">
        <v>2.9442217999999999E-2</v>
      </c>
      <c r="G69" s="11">
        <v>0.13914870500000001</v>
      </c>
      <c r="H69" s="11">
        <v>2.4797650000000001E-2</v>
      </c>
      <c r="I69">
        <f t="shared" si="8"/>
        <v>4.7106377749999997E-2</v>
      </c>
      <c r="R69">
        <f>SUM(I71,'vect time (like)'!H71)</f>
        <v>0.16081882692857141</v>
      </c>
      <c r="S69">
        <f t="shared" si="9"/>
        <v>0.10332309477380952</v>
      </c>
    </row>
    <row r="70" spans="1:19">
      <c r="A70" s="11">
        <v>4.8892785000000001E-2</v>
      </c>
      <c r="B70" s="11">
        <v>4.7860556999999998E-2</v>
      </c>
      <c r="C70" s="11">
        <v>3.1883826999999997E-2</v>
      </c>
      <c r="D70" s="11">
        <v>4.9824476999999999E-2</v>
      </c>
      <c r="E70" s="11">
        <v>1.7388074E-2</v>
      </c>
      <c r="F70" s="11">
        <v>3.2343897000000003E-2</v>
      </c>
      <c r="G70" s="11">
        <v>6.7568375E-2</v>
      </c>
      <c r="H70" s="11">
        <v>4.6437494000000003E-2</v>
      </c>
      <c r="I70">
        <f t="shared" si="8"/>
        <v>4.2774935750000007E-2</v>
      </c>
      <c r="R70">
        <f>SUM(I72,'vect time (like)'!H72)</f>
        <v>7.7618312357142852E-2</v>
      </c>
      <c r="S70">
        <f t="shared" si="9"/>
        <v>0.11498362216666665</v>
      </c>
    </row>
    <row r="71" spans="1:19">
      <c r="A71" s="11">
        <v>3.4204511999999999E-2</v>
      </c>
      <c r="B71" s="11">
        <v>0.140407275</v>
      </c>
      <c r="C71" s="11">
        <v>2.8433407000000001E-2</v>
      </c>
      <c r="D71" s="11">
        <v>5.2837333E-2</v>
      </c>
      <c r="E71" s="11">
        <v>0.20134343800000001</v>
      </c>
      <c r="F71" s="11">
        <v>2.3152671999999999E-2</v>
      </c>
      <c r="G71" s="11">
        <v>0.33589671999999998</v>
      </c>
      <c r="H71" s="11">
        <v>0.14919096700000001</v>
      </c>
      <c r="I71">
        <f t="shared" si="8"/>
        <v>0.1206832905</v>
      </c>
      <c r="R71">
        <f>SUM(I73,'vect time (like)'!H73)</f>
        <v>0.10651372721428573</v>
      </c>
      <c r="S71">
        <f t="shared" si="9"/>
        <v>9.4345798005952386E-2</v>
      </c>
    </row>
    <row r="72" spans="1:19">
      <c r="A72" s="11">
        <v>3.8130274999999998E-2</v>
      </c>
      <c r="B72" s="11">
        <v>3.4407849999999997E-2</v>
      </c>
      <c r="C72" s="11">
        <v>1.4784036E-2</v>
      </c>
      <c r="D72" s="11">
        <v>5.7743844000000003E-2</v>
      </c>
      <c r="E72" s="11">
        <v>2.8131389999999999E-2</v>
      </c>
      <c r="F72" s="11">
        <v>3.0535983999999999E-2</v>
      </c>
      <c r="G72" s="11">
        <v>5.9348523E-2</v>
      </c>
      <c r="H72" s="11">
        <v>2.4747789999999999E-2</v>
      </c>
      <c r="I72">
        <f t="shared" si="8"/>
        <v>3.5978711499999996E-2</v>
      </c>
      <c r="R72">
        <f>SUM(I74,'vect time (like)'!H74)</f>
        <v>9.8905354446428576E-2</v>
      </c>
      <c r="S72">
        <f t="shared" si="9"/>
        <v>0.10579705697023811</v>
      </c>
    </row>
    <row r="73" spans="1:19">
      <c r="A73" s="11">
        <v>4.0436857999999999E-2</v>
      </c>
      <c r="B73" s="11">
        <v>6.9818719000000001E-2</v>
      </c>
      <c r="C73" s="11">
        <v>2.8834233000000001E-2</v>
      </c>
      <c r="D73" s="11">
        <v>3.1529161999999999E-2</v>
      </c>
      <c r="E73" s="11">
        <v>6.6120156999999999E-2</v>
      </c>
      <c r="F73" s="11">
        <v>6.0334987999999999E-2</v>
      </c>
      <c r="G73" s="11">
        <v>8.6088492000000003E-2</v>
      </c>
      <c r="H73" s="11">
        <v>2.2381891000000001E-2</v>
      </c>
      <c r="I73">
        <f t="shared" si="8"/>
        <v>5.0693062499999997E-2</v>
      </c>
      <c r="R73">
        <f>SUM(I75,'vect time (like)'!H75)</f>
        <v>0.11197208924999999</v>
      </c>
      <c r="S73">
        <f t="shared" si="9"/>
        <v>9.5440872261904772E-2</v>
      </c>
    </row>
    <row r="74" spans="1:19">
      <c r="A74" s="11">
        <v>3.7113381000000001E-2</v>
      </c>
      <c r="B74" s="11">
        <v>2.9460396E-2</v>
      </c>
      <c r="C74" s="11">
        <v>2.3904182E-2</v>
      </c>
      <c r="D74" s="11">
        <v>8.1169440999999995E-2</v>
      </c>
      <c r="E74" s="11">
        <v>3.9453207999999997E-2</v>
      </c>
      <c r="F74" s="11">
        <v>3.0257468999999999E-2</v>
      </c>
      <c r="G74" s="11">
        <v>0.18941538999999999</v>
      </c>
      <c r="H74" s="11">
        <v>7.4218556000000005E-2</v>
      </c>
      <c r="I74">
        <f t="shared" si="8"/>
        <v>6.3124002875000002E-2</v>
      </c>
      <c r="R74">
        <f>SUM(I76,'vect time (like)'!H76)</f>
        <v>7.5445173089285708E-2</v>
      </c>
      <c r="S74">
        <f t="shared" si="9"/>
        <v>0.10883454258333332</v>
      </c>
    </row>
    <row r="75" spans="1:19">
      <c r="A75" s="11">
        <v>0.13303994</v>
      </c>
      <c r="B75" s="11">
        <v>3.3012904000000003E-2</v>
      </c>
      <c r="C75" s="11">
        <v>3.5430000000000003E-2</v>
      </c>
      <c r="D75" s="11">
        <v>2.9405102999999998E-2</v>
      </c>
      <c r="E75" s="11">
        <v>3.3415394000000001E-2</v>
      </c>
      <c r="F75" s="11">
        <v>9.0545474000000001E-2</v>
      </c>
      <c r="G75" s="11">
        <v>3.6132181999999999E-2</v>
      </c>
      <c r="H75" s="11">
        <v>4.7622069000000003E-2</v>
      </c>
      <c r="I75">
        <f t="shared" si="8"/>
        <v>5.4825383249999998E-2</v>
      </c>
      <c r="R75">
        <f>SUM(I77,'vect time (like)'!H77)</f>
        <v>0.13908636541071429</v>
      </c>
      <c r="S75">
        <f t="shared" si="9"/>
        <v>0.10950657061309525</v>
      </c>
    </row>
    <row r="76" spans="1:19">
      <c r="A76" s="11">
        <v>1.3542914E-2</v>
      </c>
      <c r="B76" s="11">
        <v>5.2452192000000002E-2</v>
      </c>
      <c r="C76" s="11">
        <v>3.3463199999999999E-2</v>
      </c>
      <c r="D76" s="11">
        <v>4.8439462000000003E-2</v>
      </c>
      <c r="E76" s="11">
        <v>3.3110663999999998E-2</v>
      </c>
      <c r="F76" s="11">
        <v>2.9032045999999999E-2</v>
      </c>
      <c r="G76" s="11">
        <v>5.0672399999999999E-2</v>
      </c>
      <c r="H76" s="11">
        <v>5.7064220999999998E-2</v>
      </c>
      <c r="I76">
        <f t="shared" si="8"/>
        <v>3.9722137374999994E-2</v>
      </c>
      <c r="R76">
        <f>SUM(I78,'vect time (like)'!H78)</f>
        <v>0.11398817333928572</v>
      </c>
      <c r="S76">
        <f t="shared" si="9"/>
        <v>0.11295307863095239</v>
      </c>
    </row>
    <row r="77" spans="1:19">
      <c r="A77" s="11">
        <v>2.2494693E-2</v>
      </c>
      <c r="B77" s="11">
        <v>0.38431166700000002</v>
      </c>
      <c r="C77" s="11">
        <v>3.0151186E-2</v>
      </c>
      <c r="D77" s="11">
        <v>0.13130264699999999</v>
      </c>
      <c r="E77" s="11">
        <v>4.8159960000000002E-2</v>
      </c>
      <c r="F77" s="11">
        <v>7.4315867999999993E-2</v>
      </c>
      <c r="G77" s="11">
        <v>4.0034404000000003E-2</v>
      </c>
      <c r="H77" s="11">
        <v>7.3244000000000004E-2</v>
      </c>
      <c r="I77">
        <f t="shared" si="8"/>
        <v>0.100501803125</v>
      </c>
      <c r="R77">
        <f>SUM(I79,'vect time (like)'!H79)</f>
        <v>8.5784697142857136E-2</v>
      </c>
      <c r="S77">
        <f t="shared" si="9"/>
        <v>9.714675804166667E-2</v>
      </c>
    </row>
    <row r="78" spans="1:19">
      <c r="A78" s="11">
        <v>2.5924204999999999E-2</v>
      </c>
      <c r="B78" s="11">
        <v>7.9651569000000005E-2</v>
      </c>
      <c r="C78" s="11">
        <v>4.1731944999999999E-2</v>
      </c>
      <c r="D78" s="11">
        <v>3.9835782E-2</v>
      </c>
      <c r="E78" s="11">
        <v>0.357816778</v>
      </c>
      <c r="F78" s="11">
        <v>6.1296231E-2</v>
      </c>
      <c r="G78" s="11">
        <v>4.0370011999999997E-2</v>
      </c>
      <c r="H78" s="11">
        <v>2.4078163E-2</v>
      </c>
      <c r="I78">
        <f t="shared" si="8"/>
        <v>8.3838085625000003E-2</v>
      </c>
      <c r="R78">
        <f>SUM(I80,'vect time (like)'!H80)</f>
        <v>9.1667403642857137E-2</v>
      </c>
      <c r="S78">
        <f t="shared" si="9"/>
        <v>8.2187598166666667E-2</v>
      </c>
    </row>
    <row r="79" spans="1:19">
      <c r="A79" s="11">
        <v>0.109535574</v>
      </c>
      <c r="B79" s="11">
        <v>3.4346379000000003E-2</v>
      </c>
      <c r="C79" s="11">
        <v>2.8775999999999999E-2</v>
      </c>
      <c r="D79" s="11">
        <v>6.8437603999999999E-2</v>
      </c>
      <c r="E79" s="11">
        <v>6.5094853999999994E-2</v>
      </c>
      <c r="F79" s="11">
        <v>1.1591804000000001E-2</v>
      </c>
      <c r="G79" s="11">
        <v>3.0743699999999999E-2</v>
      </c>
      <c r="H79" s="11">
        <v>2.9758740999999998E-2</v>
      </c>
      <c r="I79">
        <f t="shared" si="8"/>
        <v>4.7285581999999993E-2</v>
      </c>
      <c r="R79">
        <f>SUM(I81,'vect time (like)'!H81)</f>
        <v>6.9110693714285715E-2</v>
      </c>
      <c r="S79">
        <f t="shared" si="9"/>
        <v>8.2902940017857141E-2</v>
      </c>
    </row>
    <row r="80" spans="1:19">
      <c r="A80" s="11">
        <v>0.123889571</v>
      </c>
      <c r="B80" s="11">
        <v>2.8805246E-2</v>
      </c>
      <c r="C80" s="11">
        <v>2.4163256000000001E-2</v>
      </c>
      <c r="D80" s="11">
        <v>2.0815528999999999E-2</v>
      </c>
      <c r="E80" s="11">
        <v>0.122527462</v>
      </c>
      <c r="F80" s="11">
        <v>5.0486097000000001E-2</v>
      </c>
      <c r="G80" s="11">
        <v>2.4837740000000001E-2</v>
      </c>
      <c r="H80" s="11">
        <v>2.6365671E-2</v>
      </c>
      <c r="I80">
        <f t="shared" si="8"/>
        <v>5.2736321500000002E-2</v>
      </c>
      <c r="R80">
        <f>SUM(I82,'vect time (like)'!H82)</f>
        <v>8.793072269642857E-2</v>
      </c>
      <c r="S80">
        <f t="shared" si="9"/>
        <v>7.8796940726190479E-2</v>
      </c>
    </row>
    <row r="81" spans="1:19">
      <c r="A81" s="11">
        <v>1.1521526000000001E-2</v>
      </c>
      <c r="B81" s="11">
        <v>1.6450739999999998E-2</v>
      </c>
      <c r="C81" s="11">
        <v>4.1884115E-2</v>
      </c>
      <c r="D81" s="11">
        <v>2.2903139999999999E-2</v>
      </c>
      <c r="E81" s="11">
        <v>8.8252344999999996E-2</v>
      </c>
      <c r="F81" s="11">
        <v>2.60985E-2</v>
      </c>
      <c r="G81" s="11">
        <v>5.7966819000000003E-2</v>
      </c>
      <c r="H81" s="11">
        <v>2.1405031000000001E-2</v>
      </c>
      <c r="I81">
        <f t="shared" si="8"/>
        <v>3.5810277000000001E-2</v>
      </c>
      <c r="R81">
        <f>SUM(I83,'vect time (like)'!H83)</f>
        <v>7.9349405767857151E-2</v>
      </c>
      <c r="S81">
        <f t="shared" si="9"/>
        <v>8.6894149738095242E-2</v>
      </c>
    </row>
    <row r="82" spans="1:19">
      <c r="A82" s="11">
        <v>2.8172125999999999E-2</v>
      </c>
      <c r="B82" s="11">
        <v>9.1589128000000006E-2</v>
      </c>
      <c r="C82" s="11">
        <v>2.915502E-2</v>
      </c>
      <c r="D82" s="11">
        <v>2.8232067999999999E-2</v>
      </c>
      <c r="E82" s="11">
        <v>2.2022056000000002E-2</v>
      </c>
      <c r="F82" s="11">
        <v>1.4850993E-2</v>
      </c>
      <c r="G82" s="11">
        <v>2.7029355000000001E-2</v>
      </c>
      <c r="H82" s="11">
        <v>2.6951198999999999E-2</v>
      </c>
      <c r="I82">
        <f t="shared" si="8"/>
        <v>3.3500243125000002E-2</v>
      </c>
      <c r="R82">
        <f>SUM(I84,'vect time (like)'!H84)</f>
        <v>9.3402320750000004E-2</v>
      </c>
      <c r="S82">
        <f t="shared" si="9"/>
        <v>9.0750118303571423E-2</v>
      </c>
    </row>
    <row r="83" spans="1:19">
      <c r="A83" s="11">
        <v>9.3786514000000001E-2</v>
      </c>
      <c r="B83" s="11">
        <v>2.5026900000000001E-2</v>
      </c>
      <c r="C83" s="11">
        <v>6.7565451999999998E-2</v>
      </c>
      <c r="D83" s="11">
        <v>3.7991973999999998E-2</v>
      </c>
      <c r="E83" s="11">
        <v>3.9539342999999998E-2</v>
      </c>
      <c r="F83" s="11">
        <v>1.8904832999999999E-2</v>
      </c>
      <c r="G83" s="11">
        <v>7.1107332999999995E-2</v>
      </c>
      <c r="H83" s="11">
        <v>2.2176927999999999E-2</v>
      </c>
      <c r="I83">
        <f t="shared" si="8"/>
        <v>4.7012409625000001E-2</v>
      </c>
      <c r="R83">
        <f>SUM(I85,'vect time (like)'!H85)</f>
        <v>9.9498628392857141E-2</v>
      </c>
      <c r="S83">
        <f t="shared" si="9"/>
        <v>9.5980567547619036E-2</v>
      </c>
    </row>
    <row r="84" spans="1:19">
      <c r="A84" s="11">
        <v>8.6969577000000006E-2</v>
      </c>
      <c r="B84" s="11">
        <v>6.6422802000000003E-2</v>
      </c>
      <c r="C84" s="11">
        <v>1.5595684E-2</v>
      </c>
      <c r="D84" s="11">
        <v>0.130913639</v>
      </c>
      <c r="E84" s="11">
        <v>1.7453162000000001E-2</v>
      </c>
      <c r="F84" s="11">
        <v>3.1802511999999998E-2</v>
      </c>
      <c r="G84" s="11">
        <v>3.7745037000000002E-2</v>
      </c>
      <c r="H84" s="11">
        <v>0.107979113</v>
      </c>
      <c r="I84">
        <f t="shared" si="8"/>
        <v>6.1860190750000002E-2</v>
      </c>
      <c r="R84">
        <f>SUM(I86,'vect time (like)'!H86)</f>
        <v>9.5040753499999991E-2</v>
      </c>
      <c r="S84">
        <f t="shared" si="9"/>
        <v>9.6559780089285716E-2</v>
      </c>
    </row>
    <row r="85" spans="1:19">
      <c r="A85" s="11">
        <v>1.5779886999999999E-2</v>
      </c>
      <c r="B85" s="11">
        <v>7.8184659000000004E-2</v>
      </c>
      <c r="C85" s="11">
        <v>1.8010485E-2</v>
      </c>
      <c r="D85" s="11">
        <v>5.5387885999999997E-2</v>
      </c>
      <c r="E85" s="11">
        <v>7.4658487999999995E-2</v>
      </c>
      <c r="F85" s="11">
        <v>8.7341240000000001E-2</v>
      </c>
      <c r="G85" s="11">
        <v>5.9539462000000001E-2</v>
      </c>
      <c r="H85" s="11">
        <v>3.3075535000000003E-2</v>
      </c>
      <c r="I85">
        <f t="shared" si="8"/>
        <v>5.2747205249999998E-2</v>
      </c>
      <c r="R85">
        <f>SUM(I87,'vect time (like)'!H87)</f>
        <v>9.5139958375E-2</v>
      </c>
      <c r="S85">
        <f t="shared" si="9"/>
        <v>8.5237712261904755E-2</v>
      </c>
    </row>
    <row r="86" spans="1:19">
      <c r="A86" s="11">
        <v>0.13259221600000001</v>
      </c>
      <c r="B86" s="11">
        <v>5.1275500000000002E-2</v>
      </c>
      <c r="C86" s="11">
        <v>2.3701680999999999E-2</v>
      </c>
      <c r="D86" s="11">
        <v>3.2747168E-2</v>
      </c>
      <c r="E86" s="11">
        <v>0.12260067199999999</v>
      </c>
      <c r="F86" s="11">
        <v>3.3897289999999997E-2</v>
      </c>
      <c r="G86" s="11">
        <v>2.3885138E-2</v>
      </c>
      <c r="H86" s="11">
        <v>4.3201666999999999E-2</v>
      </c>
      <c r="I86">
        <f t="shared" si="8"/>
        <v>5.79876665E-2</v>
      </c>
      <c r="R86">
        <f>SUM(I88,'vect time (like)'!H88)</f>
        <v>6.5532424910714288E-2</v>
      </c>
      <c r="S86">
        <f t="shared" si="9"/>
        <v>7.6680356434523811E-2</v>
      </c>
    </row>
    <row r="87" spans="1:19">
      <c r="A87" s="11">
        <v>0.119594784</v>
      </c>
      <c r="B87" s="11">
        <v>2.4943857999999999E-2</v>
      </c>
      <c r="C87" s="11">
        <v>1.7066379999999999E-2</v>
      </c>
      <c r="D87" s="11">
        <v>3.1780043000000001E-2</v>
      </c>
      <c r="E87" s="11">
        <v>0.25128511100000001</v>
      </c>
      <c r="F87" s="11">
        <v>2.6424248000000001E-2</v>
      </c>
      <c r="G87" s="11">
        <v>3.2919073E-2</v>
      </c>
      <c r="H87" s="11">
        <v>3.9056849999999997E-2</v>
      </c>
      <c r="I87">
        <f t="shared" si="8"/>
        <v>6.7883793375000001E-2</v>
      </c>
      <c r="R87">
        <f>SUM(I89,'vect time (like)'!H89)</f>
        <v>6.9368686017857145E-2</v>
      </c>
      <c r="S87">
        <f t="shared" si="9"/>
        <v>6.9089143291666669E-2</v>
      </c>
    </row>
    <row r="88" spans="1:19">
      <c r="A88" s="11">
        <v>1.8253521000000002E-2</v>
      </c>
      <c r="B88" s="11">
        <v>2.7709368000000002E-2</v>
      </c>
      <c r="C88" s="11">
        <v>5.5555344E-2</v>
      </c>
      <c r="D88" s="11">
        <v>3.6759330999999999E-2</v>
      </c>
      <c r="E88" s="11">
        <v>2.4736186E-2</v>
      </c>
      <c r="F88" s="11">
        <v>1.8581449E-2</v>
      </c>
      <c r="G88" s="11">
        <v>2.4868653000000001E-2</v>
      </c>
      <c r="H88" s="11">
        <v>3.4140017000000002E-2</v>
      </c>
      <c r="I88">
        <f t="shared" si="8"/>
        <v>3.0075483625E-2</v>
      </c>
      <c r="R88">
        <f>SUM(I90,'vect time (like)'!H90)</f>
        <v>7.2366318946428559E-2</v>
      </c>
      <c r="S88">
        <f t="shared" si="9"/>
        <v>7.0230989410714276E-2</v>
      </c>
    </row>
    <row r="89" spans="1:19">
      <c r="A89" s="11">
        <v>2.5676000000000001E-2</v>
      </c>
      <c r="B89" s="11">
        <v>1.4686050000000001E-2</v>
      </c>
      <c r="C89" s="11">
        <v>1.9646921000000001E-2</v>
      </c>
      <c r="D89" s="11">
        <v>5.6641550999999998E-2</v>
      </c>
      <c r="E89" s="11">
        <v>3.8689085999999998E-2</v>
      </c>
      <c r="F89" s="11">
        <v>2.1576364000000001E-2</v>
      </c>
      <c r="G89" s="11">
        <v>4.752634E-2</v>
      </c>
      <c r="H89" s="11">
        <v>1.6092871000000002E-2</v>
      </c>
      <c r="I89">
        <f t="shared" si="8"/>
        <v>3.0066897875000005E-2</v>
      </c>
      <c r="R89">
        <f>SUM(I91,'vect time (like)'!H91)</f>
        <v>6.895796326785715E-2</v>
      </c>
      <c r="S89">
        <f t="shared" si="9"/>
        <v>8.7257256392857141E-2</v>
      </c>
    </row>
    <row r="90" spans="1:19">
      <c r="A90" s="11">
        <v>5.4583204000000003E-2</v>
      </c>
      <c r="B90" s="11">
        <v>5.8982718000000003E-2</v>
      </c>
      <c r="C90" s="11">
        <v>2.1988423999999999E-2</v>
      </c>
      <c r="D90" s="11">
        <v>6.0926666999999997E-2</v>
      </c>
      <c r="E90" s="11">
        <v>4.1545215000000003E-2</v>
      </c>
      <c r="F90" s="11">
        <v>1.2377074E-2</v>
      </c>
      <c r="G90" s="11">
        <v>2.9952144999999999E-2</v>
      </c>
      <c r="H90" s="11">
        <v>1.8138444E-2</v>
      </c>
      <c r="I90">
        <f t="shared" si="8"/>
        <v>3.7311736374999994E-2</v>
      </c>
      <c r="R90">
        <f>SUM(I92,'vect time (like)'!H92)</f>
        <v>0.12044748696428571</v>
      </c>
      <c r="S90">
        <f t="shared" si="9"/>
        <v>9.3739717922619051E-2</v>
      </c>
    </row>
    <row r="91" spans="1:19">
      <c r="A91" s="11">
        <v>2.1602513E-2</v>
      </c>
      <c r="B91" s="11">
        <v>3.2464806999999998E-2</v>
      </c>
      <c r="C91" s="11">
        <v>2.4792897000000001E-2</v>
      </c>
      <c r="D91" s="11">
        <v>3.4122726999999999E-2</v>
      </c>
      <c r="E91" s="11">
        <v>2.5711504999999999E-2</v>
      </c>
      <c r="F91" s="11">
        <v>1.113869E-2</v>
      </c>
      <c r="G91" s="11">
        <v>5.0087603000000001E-2</v>
      </c>
      <c r="H91" s="11">
        <v>0.13758811500000001</v>
      </c>
      <c r="I91">
        <f t="shared" si="8"/>
        <v>4.2188607124999999E-2</v>
      </c>
      <c r="R91">
        <f>SUM(I93,'vect time (like)'!H93)</f>
        <v>9.1813703535714289E-2</v>
      </c>
      <c r="S91">
        <f t="shared" si="9"/>
        <v>9.0362401047619056E-2</v>
      </c>
    </row>
    <row r="92" spans="1:19">
      <c r="A92" s="11">
        <v>3.1432942999999998E-2</v>
      </c>
      <c r="B92" s="11">
        <v>2.3032552000000001E-2</v>
      </c>
      <c r="C92" s="11">
        <v>3.9771699000000001E-2</v>
      </c>
      <c r="D92" s="11">
        <v>2.1365971000000001E-2</v>
      </c>
      <c r="E92" s="11">
        <v>2.6981473999999998E-2</v>
      </c>
      <c r="F92" s="11">
        <v>1.1963012E-2</v>
      </c>
      <c r="G92" s="11">
        <v>4.3170831E-2</v>
      </c>
      <c r="H92" s="11">
        <v>4.8082199999999999E-2</v>
      </c>
      <c r="I92">
        <f t="shared" si="8"/>
        <v>3.0725085249999996E-2</v>
      </c>
      <c r="R92">
        <f>SUM(I94,'vect time (like)'!H94)</f>
        <v>5.8826012642857153E-2</v>
      </c>
      <c r="S92">
        <f t="shared" si="9"/>
        <v>7.290851129761905E-2</v>
      </c>
    </row>
    <row r="93" spans="1:19">
      <c r="A93" s="11">
        <v>0.1649157</v>
      </c>
      <c r="B93" s="11">
        <v>4.7639585999999998E-2</v>
      </c>
      <c r="C93" s="11">
        <v>2.6409218000000002E-2</v>
      </c>
      <c r="D93" s="11">
        <v>5.2280356E-2</v>
      </c>
      <c r="E93" s="11">
        <v>6.1613898E-2</v>
      </c>
      <c r="F93" s="11">
        <v>3.3193339000000002E-2</v>
      </c>
      <c r="G93" s="11">
        <v>2.6184074000000002E-2</v>
      </c>
      <c r="H93" s="11">
        <v>1.8826143E-2</v>
      </c>
      <c r="I93">
        <f t="shared" si="8"/>
        <v>5.3882789250000007E-2</v>
      </c>
      <c r="R93">
        <f>SUM(I95,'vect time (like)'!H95)</f>
        <v>6.8085817714285721E-2</v>
      </c>
      <c r="S93">
        <f t="shared" si="9"/>
        <v>7.1495965232142869E-2</v>
      </c>
    </row>
    <row r="94" spans="1:19">
      <c r="A94" s="11">
        <v>2.6454548000000001E-2</v>
      </c>
      <c r="B94" s="11">
        <v>2.6728306E-2</v>
      </c>
      <c r="C94" s="11">
        <v>2.1450535999999999E-2</v>
      </c>
      <c r="D94" s="11">
        <v>6.9865310999999999E-2</v>
      </c>
      <c r="E94" s="11">
        <v>3.5611535E-2</v>
      </c>
      <c r="F94" s="11">
        <v>2.2392928999999999E-2</v>
      </c>
      <c r="G94" s="11">
        <v>3.3318311000000003E-2</v>
      </c>
      <c r="H94" s="11">
        <v>1.5580663999999999E-2</v>
      </c>
      <c r="I94">
        <f t="shared" si="8"/>
        <v>3.1425267500000006E-2</v>
      </c>
      <c r="R94">
        <f>SUM(I96,'vect time (like)'!H96)</f>
        <v>8.7576065339285719E-2</v>
      </c>
      <c r="S94">
        <f t="shared" si="9"/>
        <v>8.0633895190476187E-2</v>
      </c>
    </row>
    <row r="95" spans="1:19">
      <c r="A95" s="11">
        <v>7.2520196999999995E-2</v>
      </c>
      <c r="B95" s="11">
        <v>7.9349288000000004E-2</v>
      </c>
      <c r="C95" s="11">
        <v>3.0872423999999999E-2</v>
      </c>
      <c r="D95" s="11">
        <v>3.4074067999999999E-2</v>
      </c>
      <c r="E95" s="11">
        <v>4.6786792000000001E-2</v>
      </c>
      <c r="F95" s="11">
        <v>2.8928892000000001E-2</v>
      </c>
      <c r="G95" s="11">
        <v>2.5703427000000001E-2</v>
      </c>
      <c r="H95" s="11">
        <v>2.85598E-2</v>
      </c>
      <c r="I95">
        <f t="shared" si="8"/>
        <v>4.3349361000000003E-2</v>
      </c>
      <c r="R95">
        <f>SUM(I97,'vect time (like)'!H97)</f>
        <v>8.623980251785715E-2</v>
      </c>
      <c r="S95">
        <f t="shared" si="9"/>
        <v>8.0363880315476185E-2</v>
      </c>
    </row>
    <row r="96" spans="1:19">
      <c r="A96" s="11">
        <v>8.3662262000000001E-2</v>
      </c>
      <c r="B96" s="11">
        <v>2.7860341E-2</v>
      </c>
      <c r="C96" s="11">
        <v>1.1922182E-2</v>
      </c>
      <c r="D96" s="11">
        <v>0.16050758300000001</v>
      </c>
      <c r="E96" s="11">
        <v>4.1738982000000001E-2</v>
      </c>
      <c r="F96" s="11">
        <v>2.3200192000000001E-2</v>
      </c>
      <c r="G96" s="11">
        <v>5.2141920000000001E-2</v>
      </c>
      <c r="H96" s="11">
        <v>2.4844127000000001E-2</v>
      </c>
      <c r="I96">
        <f t="shared" si="8"/>
        <v>5.3234698625E-2</v>
      </c>
      <c r="R96">
        <f>SUM(I98,'vect time (like)'!H98)</f>
        <v>6.7275773089285701E-2</v>
      </c>
      <c r="S96">
        <f t="shared" si="9"/>
        <v>7.9671673214285713E-2</v>
      </c>
    </row>
    <row r="97" spans="1:19">
      <c r="A97" s="11">
        <v>2.0195562E-2</v>
      </c>
      <c r="B97" s="11">
        <v>7.7695140999999995E-2</v>
      </c>
      <c r="C97" s="11">
        <v>1.4416300999999999E-2</v>
      </c>
      <c r="D97" s="11">
        <v>1.6204333000000001E-2</v>
      </c>
      <c r="E97" s="11">
        <v>9.8144703999999999E-2</v>
      </c>
      <c r="F97" s="11">
        <v>4.3220939E-2</v>
      </c>
      <c r="G97" s="11">
        <v>6.5097403999999998E-2</v>
      </c>
      <c r="H97" s="11">
        <v>8.6557507000000006E-2</v>
      </c>
      <c r="I97">
        <f t="shared" si="8"/>
        <v>5.2691486374999999E-2</v>
      </c>
      <c r="R97">
        <f>SUM(I99,'vect time (like)'!H99)</f>
        <v>8.5499444035714287E-2</v>
      </c>
      <c r="S97">
        <f t="shared" si="9"/>
        <v>7.8975350684523798E-2</v>
      </c>
    </row>
    <row r="98" spans="1:19">
      <c r="A98" s="11">
        <v>2.5753772000000001E-2</v>
      </c>
      <c r="B98" s="11">
        <v>2.9343129999999999E-2</v>
      </c>
      <c r="C98" s="11">
        <v>3.8357799999999997E-2</v>
      </c>
      <c r="D98" s="11">
        <v>2.4219053000000001E-2</v>
      </c>
      <c r="E98" s="11">
        <v>5.4513370999999998E-2</v>
      </c>
      <c r="F98" s="11">
        <v>6.0458484E-2</v>
      </c>
      <c r="G98" s="11">
        <v>2.0298269000000001E-2</v>
      </c>
      <c r="H98" s="11">
        <v>1.4972268E-2</v>
      </c>
      <c r="I98">
        <f t="shared" si="8"/>
        <v>3.3489518374999999E-2</v>
      </c>
      <c r="R98">
        <f>SUM(I100,'vect time (like)'!H100)</f>
        <v>8.4150834928571422E-2</v>
      </c>
      <c r="S98">
        <f t="shared" si="9"/>
        <v>8.4060125291666662E-2</v>
      </c>
    </row>
    <row r="99" spans="1:19">
      <c r="A99" s="11">
        <v>2.5980328E-2</v>
      </c>
      <c r="B99" s="11">
        <v>5.4288784E-2</v>
      </c>
      <c r="C99" s="11">
        <v>2.0589540999999999E-2</v>
      </c>
      <c r="D99" s="11">
        <v>4.2397602E-2</v>
      </c>
      <c r="E99" s="11">
        <v>4.8377673000000003E-2</v>
      </c>
      <c r="F99" s="11">
        <v>9.9912718999999997E-2</v>
      </c>
      <c r="G99" s="11">
        <v>8.6985577999999994E-2</v>
      </c>
      <c r="H99" s="11">
        <v>8.6418420999999995E-2</v>
      </c>
      <c r="I99">
        <f t="shared" si="8"/>
        <v>5.8118830750000003E-2</v>
      </c>
      <c r="R99">
        <f>SUM(I101,'vect time (like)'!H101)</f>
        <v>8.2530096910714279E-2</v>
      </c>
      <c r="S99">
        <f t="shared" si="9"/>
        <v>8.8148857904761901E-2</v>
      </c>
    </row>
    <row r="100" spans="1:19">
      <c r="A100" s="11">
        <v>1.9926805999999998E-2</v>
      </c>
      <c r="B100" s="11">
        <v>4.6692312999999999E-2</v>
      </c>
      <c r="C100" s="11">
        <v>1.7138437999999999E-2</v>
      </c>
      <c r="D100" s="11">
        <v>2.0579943999999999E-2</v>
      </c>
      <c r="E100" s="11">
        <v>3.3710543000000003E-2</v>
      </c>
      <c r="F100" s="11">
        <v>0.11133494400000001</v>
      </c>
      <c r="G100" s="11">
        <v>5.1306017000000002E-2</v>
      </c>
      <c r="H100" s="11">
        <v>2.6186463E-2</v>
      </c>
      <c r="I100">
        <f t="shared" si="8"/>
        <v>4.08594335E-2</v>
      </c>
      <c r="R100">
        <f>SUM(I102,'vect time (like)'!H102)</f>
        <v>9.7765641874999989E-2</v>
      </c>
      <c r="S100">
        <f t="shared" si="9"/>
        <v>9.7139021660714267E-2</v>
      </c>
    </row>
    <row r="101" spans="1:19">
      <c r="A101" s="11">
        <v>2.4239187999999998E-2</v>
      </c>
      <c r="B101" s="11">
        <v>0.148267971</v>
      </c>
      <c r="C101" s="11">
        <v>4.5191441999999998E-2</v>
      </c>
      <c r="D101" s="11">
        <v>2.3583362E-2</v>
      </c>
      <c r="E101" s="11">
        <v>4.5924145E-2</v>
      </c>
      <c r="F101" s="11">
        <v>2.7036451E-2</v>
      </c>
      <c r="G101" s="11">
        <v>9.6771116000000004E-2</v>
      </c>
      <c r="H101" s="11">
        <v>2.777905E-2</v>
      </c>
      <c r="I101">
        <f t="shared" si="8"/>
        <v>5.4849090624999999E-2</v>
      </c>
      <c r="R101">
        <f>SUM(I103,'vect time (like)'!H103)</f>
        <v>0.11112132619642856</v>
      </c>
      <c r="S101">
        <f>AVERAGE(R100:R102)</f>
        <v>0.10444348403571427</v>
      </c>
    </row>
    <row r="102" spans="1:19">
      <c r="A102" s="11">
        <v>0.21116895499999999</v>
      </c>
      <c r="B102" s="11">
        <v>2.6660653999999999E-2</v>
      </c>
      <c r="C102" s="11">
        <v>2.1874984E-2</v>
      </c>
      <c r="D102" s="11">
        <v>3.1794774999999997E-2</v>
      </c>
      <c r="E102" s="11">
        <v>5.2198646000000001E-2</v>
      </c>
      <c r="F102" s="11">
        <v>0.105340646</v>
      </c>
      <c r="G102" s="11">
        <v>4.2308111000000002E-2</v>
      </c>
      <c r="H102" s="11">
        <v>4.5191148E-2</v>
      </c>
      <c r="I102">
        <f t="shared" si="8"/>
        <v>6.706723987499999E-2</v>
      </c>
    </row>
    <row r="103" spans="1:19">
      <c r="A103" s="11">
        <v>0.27796812100000001</v>
      </c>
      <c r="B103" s="11">
        <v>4.3849217000000003E-2</v>
      </c>
      <c r="C103" s="11">
        <v>2.5971091000000002E-2</v>
      </c>
      <c r="D103" s="11">
        <v>4.3162231000000002E-2</v>
      </c>
      <c r="E103" s="11">
        <v>2.2058886999999999E-2</v>
      </c>
      <c r="F103" s="11">
        <v>2.2920274000000001E-2</v>
      </c>
      <c r="G103" s="11">
        <v>4.4669379000000002E-2</v>
      </c>
      <c r="H103" s="11">
        <v>7.3655093000000005E-2</v>
      </c>
      <c r="I103">
        <f t="shared" si="8"/>
        <v>6.9281786625000008E-2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36" workbookViewId="0">
      <selection activeCell="H53" sqref="H53"/>
    </sheetView>
  </sheetViews>
  <sheetFormatPr baseColWidth="10" defaultRowHeight="15" x14ac:dyDescent="0"/>
  <cols>
    <col min="1" max="6" width="10.83203125" customWidth="1"/>
    <col min="7" max="7" width="21" customWidth="1"/>
    <col min="8" max="8" width="10.83203125" customWidth="1"/>
  </cols>
  <sheetData>
    <row r="1" spans="1:18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s="3" t="s">
        <v>44</v>
      </c>
      <c r="O1" s="3"/>
      <c r="P1" s="3"/>
      <c r="Q1" s="3" t="s">
        <v>29</v>
      </c>
      <c r="R1" s="3" t="s">
        <v>37</v>
      </c>
    </row>
    <row r="2" spans="1:18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K2">
        <v>0.5714285714285714</v>
      </c>
      <c r="Q2" s="10">
        <v>0.53333333333333333</v>
      </c>
      <c r="R2">
        <f>AVERAGE(Q2:Q3)</f>
        <v>0.4</v>
      </c>
    </row>
    <row r="3" spans="1:18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ref="H3:H34" si="0">AVERAGE(A3:G3)</f>
        <v>0.2857142857142857</v>
      </c>
      <c r="K3">
        <v>0.7142857142857143</v>
      </c>
      <c r="Q3">
        <v>0.26666666666666666</v>
      </c>
      <c r="R3">
        <f t="shared" ref="R3:R50" si="1">AVERAGE(Q2:Q4)</f>
        <v>0.42222222222222222</v>
      </c>
    </row>
    <row r="4" spans="1:18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f t="shared" si="0"/>
        <v>0.2857142857142857</v>
      </c>
      <c r="K4">
        <v>0.8571428571428571</v>
      </c>
      <c r="Q4">
        <v>0.46666666666666667</v>
      </c>
      <c r="R4">
        <f t="shared" si="1"/>
        <v>0.42222222222222222</v>
      </c>
    </row>
    <row r="5" spans="1:18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0.7142857142857143</v>
      </c>
      <c r="K5">
        <v>0.7142857142857143</v>
      </c>
      <c r="Q5">
        <v>0.53333333333333333</v>
      </c>
      <c r="R5">
        <f t="shared" si="1"/>
        <v>0.46666666666666662</v>
      </c>
    </row>
    <row r="6" spans="1:18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0.42857142857142855</v>
      </c>
      <c r="K6">
        <v>0.5714285714285714</v>
      </c>
      <c r="Q6">
        <v>0.4</v>
      </c>
      <c r="R6">
        <f t="shared" si="1"/>
        <v>0.44444444444444448</v>
      </c>
    </row>
    <row r="7" spans="1:18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f t="shared" si="0"/>
        <v>0.2857142857142857</v>
      </c>
      <c r="K7">
        <v>0.8571428571428571</v>
      </c>
      <c r="Q7">
        <v>0.4</v>
      </c>
      <c r="R7">
        <f t="shared" si="1"/>
        <v>0.48888888888888893</v>
      </c>
    </row>
    <row r="8" spans="1:18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0.5714285714285714</v>
      </c>
      <c r="K8">
        <v>0.5714285714285714</v>
      </c>
      <c r="Q8">
        <v>0.66666666666666663</v>
      </c>
      <c r="R8">
        <f t="shared" si="1"/>
        <v>0.46666666666666662</v>
      </c>
    </row>
    <row r="9" spans="1:18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0.7142857142857143</v>
      </c>
      <c r="K9">
        <v>0.5714285714285714</v>
      </c>
      <c r="Q9">
        <v>0.33333333333333331</v>
      </c>
      <c r="R9">
        <f t="shared" si="1"/>
        <v>0.44444444444444442</v>
      </c>
    </row>
    <row r="10" spans="1:18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f t="shared" si="0"/>
        <v>0.2857142857142857</v>
      </c>
      <c r="K10">
        <v>0.5714285714285714</v>
      </c>
      <c r="Q10">
        <v>0.33333333333333331</v>
      </c>
      <c r="R10">
        <f t="shared" si="1"/>
        <v>0.44444444444444442</v>
      </c>
    </row>
    <row r="11" spans="1:18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f t="shared" si="0"/>
        <v>0.14285714285714285</v>
      </c>
      <c r="K11">
        <v>0.42857142857142855</v>
      </c>
      <c r="Q11">
        <v>0.66666666666666663</v>
      </c>
      <c r="R11">
        <f t="shared" si="1"/>
        <v>0.55555555555555547</v>
      </c>
    </row>
    <row r="12" spans="1:18">
      <c r="A12">
        <v>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f t="shared" si="0"/>
        <v>0.7142857142857143</v>
      </c>
      <c r="K12">
        <v>0.42857142857142855</v>
      </c>
      <c r="Q12">
        <v>0.66666666666666663</v>
      </c>
      <c r="R12">
        <f t="shared" si="1"/>
        <v>0.62222222222222223</v>
      </c>
    </row>
    <row r="13" spans="1:18">
      <c r="A13">
        <v>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f t="shared" si="0"/>
        <v>0.7142857142857143</v>
      </c>
      <c r="K13">
        <v>0.5714285714285714</v>
      </c>
      <c r="Q13">
        <v>0.53333333333333333</v>
      </c>
      <c r="R13">
        <f t="shared" si="1"/>
        <v>0.55555555555555547</v>
      </c>
    </row>
    <row r="14" spans="1:18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f t="shared" si="0"/>
        <v>0.42857142857142855</v>
      </c>
      <c r="K14">
        <v>0.5714285714285714</v>
      </c>
      <c r="Q14">
        <v>0.46666666666666667</v>
      </c>
      <c r="R14">
        <f t="shared" si="1"/>
        <v>0.48888888888888893</v>
      </c>
    </row>
    <row r="15" spans="1:18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f t="shared" si="0"/>
        <v>0.5714285714285714</v>
      </c>
      <c r="K15">
        <v>0.42857142857142855</v>
      </c>
      <c r="Q15">
        <v>0.46666666666666667</v>
      </c>
      <c r="R15">
        <f t="shared" si="1"/>
        <v>0.46666666666666662</v>
      </c>
    </row>
    <row r="16" spans="1:18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f t="shared" si="0"/>
        <v>0.42857142857142855</v>
      </c>
      <c r="K16">
        <v>0.7142857142857143</v>
      </c>
      <c r="Q16">
        <v>0.46666666666666667</v>
      </c>
      <c r="R16">
        <f t="shared" si="1"/>
        <v>0.44444444444444448</v>
      </c>
    </row>
    <row r="17" spans="1:18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0.2857142857142857</v>
      </c>
      <c r="K17">
        <v>0.5714285714285714</v>
      </c>
      <c r="Q17">
        <v>0.4</v>
      </c>
      <c r="R17">
        <f t="shared" si="1"/>
        <v>0.37777777777777777</v>
      </c>
    </row>
    <row r="18" spans="1:18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f t="shared" si="0"/>
        <v>0.5714285714285714</v>
      </c>
      <c r="K18">
        <v>0.2857142857142857</v>
      </c>
      <c r="Q18">
        <v>0.26666666666666666</v>
      </c>
      <c r="R18">
        <f t="shared" si="1"/>
        <v>0.37777777777777777</v>
      </c>
    </row>
    <row r="19" spans="1:18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f t="shared" si="0"/>
        <v>0.2857142857142857</v>
      </c>
      <c r="K19">
        <v>0.2857142857142857</v>
      </c>
      <c r="Q19">
        <v>0.46666666666666667</v>
      </c>
      <c r="R19">
        <f t="shared" si="1"/>
        <v>0.44444444444444448</v>
      </c>
    </row>
    <row r="20" spans="1:18">
      <c r="A20">
        <v>0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f t="shared" si="0"/>
        <v>0.42857142857142855</v>
      </c>
      <c r="K20">
        <v>0.42857142857142855</v>
      </c>
      <c r="Q20">
        <v>0.6</v>
      </c>
      <c r="R20">
        <f t="shared" si="1"/>
        <v>0.53333333333333333</v>
      </c>
    </row>
    <row r="21" spans="1:18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f t="shared" si="0"/>
        <v>0.5714285714285714</v>
      </c>
      <c r="K21">
        <v>0.2857142857142857</v>
      </c>
      <c r="Q21">
        <v>0.53333333333333333</v>
      </c>
      <c r="R21">
        <f t="shared" si="1"/>
        <v>0.57777777777777783</v>
      </c>
    </row>
    <row r="22" spans="1:18">
      <c r="A22">
        <v>1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f t="shared" si="0"/>
        <v>0.7142857142857143</v>
      </c>
      <c r="K22">
        <v>0.7142857142857143</v>
      </c>
      <c r="Q22">
        <v>0.6</v>
      </c>
      <c r="R22">
        <f t="shared" si="1"/>
        <v>0.53333333333333333</v>
      </c>
    </row>
    <row r="23" spans="1:18">
      <c r="A23">
        <v>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f t="shared" si="0"/>
        <v>0.7142857142857143</v>
      </c>
      <c r="K23">
        <v>0.5714285714285714</v>
      </c>
      <c r="Q23">
        <v>0.46666666666666667</v>
      </c>
      <c r="R23">
        <f t="shared" si="1"/>
        <v>0.46666666666666662</v>
      </c>
    </row>
    <row r="24" spans="1:18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0.14285714285714285</v>
      </c>
      <c r="K24">
        <v>0.5714285714285714</v>
      </c>
      <c r="Q24">
        <v>0.33333333333333331</v>
      </c>
      <c r="R24">
        <f t="shared" si="1"/>
        <v>0.40000000000000008</v>
      </c>
    </row>
    <row r="25" spans="1:18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f t="shared" si="0"/>
        <v>0.2857142857142857</v>
      </c>
      <c r="K25">
        <v>0.42857142857142855</v>
      </c>
      <c r="Q25">
        <v>0.4</v>
      </c>
      <c r="R25">
        <f t="shared" si="1"/>
        <v>0.44444444444444448</v>
      </c>
    </row>
    <row r="26" spans="1:18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f t="shared" si="0"/>
        <v>0.42857142857142855</v>
      </c>
      <c r="K26">
        <v>0.42857142857142855</v>
      </c>
      <c r="Q26">
        <v>0.6</v>
      </c>
      <c r="R26">
        <f t="shared" si="1"/>
        <v>0.51111111111111107</v>
      </c>
    </row>
    <row r="27" spans="1:18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f t="shared" si="0"/>
        <v>0.42857142857142855</v>
      </c>
      <c r="K27">
        <v>0.7142857142857143</v>
      </c>
      <c r="Q27">
        <v>0.53333333333333333</v>
      </c>
      <c r="R27">
        <f t="shared" si="1"/>
        <v>0.53333333333333333</v>
      </c>
    </row>
    <row r="28" spans="1:18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f t="shared" si="0"/>
        <v>0.42857142857142855</v>
      </c>
      <c r="K28">
        <v>0.7142857142857143</v>
      </c>
      <c r="Q28">
        <v>0.46666666666666667</v>
      </c>
      <c r="R28">
        <f t="shared" si="1"/>
        <v>0.46666666666666662</v>
      </c>
    </row>
    <row r="29" spans="1:18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f t="shared" si="0"/>
        <v>0.42857142857142855</v>
      </c>
      <c r="K29">
        <v>0.5714285714285714</v>
      </c>
      <c r="Q29">
        <v>0.4</v>
      </c>
      <c r="R29">
        <f t="shared" si="1"/>
        <v>0.44444444444444448</v>
      </c>
    </row>
    <row r="30" spans="1:18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f t="shared" si="0"/>
        <v>0.42857142857142855</v>
      </c>
      <c r="K30">
        <v>0.42857142857142855</v>
      </c>
      <c r="Q30">
        <v>0.46666666666666667</v>
      </c>
      <c r="R30">
        <f t="shared" si="1"/>
        <v>0.44444444444444448</v>
      </c>
    </row>
    <row r="31" spans="1:18">
      <c r="A31">
        <v>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f t="shared" si="0"/>
        <v>0.2857142857142857</v>
      </c>
      <c r="K31">
        <v>0.5714285714285714</v>
      </c>
      <c r="Q31">
        <v>0.46666666666666667</v>
      </c>
      <c r="R31">
        <f t="shared" si="1"/>
        <v>0.42222222222222222</v>
      </c>
    </row>
    <row r="32" spans="1:18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0.42857142857142855</v>
      </c>
      <c r="K32">
        <v>0.7142857142857143</v>
      </c>
      <c r="Q32">
        <v>0.33333333333333331</v>
      </c>
      <c r="R32">
        <f t="shared" si="1"/>
        <v>0.48888888888888893</v>
      </c>
    </row>
    <row r="33" spans="1:18">
      <c r="A33">
        <v>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f t="shared" si="0"/>
        <v>0.5714285714285714</v>
      </c>
      <c r="K33">
        <v>0.42857142857142855</v>
      </c>
      <c r="Q33">
        <v>0.66666666666666663</v>
      </c>
      <c r="R33">
        <f t="shared" si="1"/>
        <v>0.48888888888888893</v>
      </c>
    </row>
    <row r="34" spans="1:18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f t="shared" si="0"/>
        <v>0.42857142857142855</v>
      </c>
      <c r="K34">
        <v>0.5714285714285714</v>
      </c>
      <c r="Q34">
        <v>0.46666666666666667</v>
      </c>
      <c r="R34">
        <f t="shared" si="1"/>
        <v>0.51111111111111107</v>
      </c>
    </row>
    <row r="35" spans="1:18">
      <c r="A35">
        <v>0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f t="shared" ref="H35:H52" si="2">AVERAGE(A35:G35)</f>
        <v>0.5714285714285714</v>
      </c>
      <c r="K35">
        <v>0.7142857142857143</v>
      </c>
      <c r="Q35">
        <v>0.4</v>
      </c>
      <c r="R35">
        <f t="shared" si="1"/>
        <v>0.44444444444444448</v>
      </c>
    </row>
    <row r="36" spans="1:18">
      <c r="A36">
        <v>1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f t="shared" si="2"/>
        <v>0.5714285714285714</v>
      </c>
      <c r="K36">
        <v>0.42857142857142855</v>
      </c>
      <c r="Q36">
        <v>0.46666666666666667</v>
      </c>
      <c r="R36">
        <f t="shared" si="1"/>
        <v>0.44444444444444448</v>
      </c>
    </row>
    <row r="37" spans="1:18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f t="shared" si="2"/>
        <v>0.42857142857142855</v>
      </c>
      <c r="K37">
        <v>0.5714285714285714</v>
      </c>
      <c r="Q37">
        <v>0.46666666666666667</v>
      </c>
      <c r="R37">
        <f t="shared" si="1"/>
        <v>0.46666666666666662</v>
      </c>
    </row>
    <row r="38" spans="1:18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2"/>
        <v>0.7142857142857143</v>
      </c>
      <c r="K38">
        <v>0.8571428571428571</v>
      </c>
      <c r="Q38">
        <v>0.46666666666666667</v>
      </c>
      <c r="R38">
        <f t="shared" si="1"/>
        <v>0.51111111111111107</v>
      </c>
    </row>
    <row r="39" spans="1:18">
      <c r="A39">
        <v>1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f t="shared" si="2"/>
        <v>0.5714285714285714</v>
      </c>
      <c r="K39">
        <v>0.5714285714285714</v>
      </c>
      <c r="Q39">
        <v>0.6</v>
      </c>
      <c r="R39">
        <f t="shared" si="1"/>
        <v>0.48888888888888893</v>
      </c>
    </row>
    <row r="40" spans="1:18">
      <c r="A40">
        <v>0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f t="shared" si="2"/>
        <v>0.5714285714285714</v>
      </c>
      <c r="K40">
        <v>0.42857142857142855</v>
      </c>
      <c r="Q40">
        <v>0.4</v>
      </c>
      <c r="R40">
        <f t="shared" si="1"/>
        <v>0.44444444444444442</v>
      </c>
    </row>
    <row r="41" spans="1:18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f t="shared" si="2"/>
        <v>0.5714285714285714</v>
      </c>
      <c r="K41">
        <v>0.2857142857142857</v>
      </c>
      <c r="Q41">
        <v>0.33333333333333331</v>
      </c>
      <c r="R41">
        <f t="shared" si="1"/>
        <v>0.40000000000000008</v>
      </c>
    </row>
    <row r="42" spans="1:18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f t="shared" si="2"/>
        <v>0.42857142857142855</v>
      </c>
      <c r="K42">
        <v>0.42857142857142855</v>
      </c>
      <c r="Q42">
        <v>0.46666666666666667</v>
      </c>
      <c r="R42">
        <f t="shared" si="1"/>
        <v>0.48888888888888893</v>
      </c>
    </row>
    <row r="43" spans="1:18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f t="shared" si="2"/>
        <v>0.42857142857142855</v>
      </c>
      <c r="K43">
        <v>0.5714285714285714</v>
      </c>
      <c r="Q43">
        <v>0.66666666666666663</v>
      </c>
      <c r="R43">
        <f t="shared" si="1"/>
        <v>0.53333333333333333</v>
      </c>
    </row>
    <row r="44" spans="1:18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f t="shared" si="2"/>
        <v>0.7142857142857143</v>
      </c>
      <c r="K44">
        <v>0.2857142857142857</v>
      </c>
      <c r="Q44">
        <v>0.46666666666666667</v>
      </c>
      <c r="R44">
        <f t="shared" si="1"/>
        <v>0.53333333333333333</v>
      </c>
    </row>
    <row r="45" spans="1:18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f t="shared" si="2"/>
        <v>0.2857142857142857</v>
      </c>
      <c r="K45">
        <v>0.7142857142857143</v>
      </c>
      <c r="Q45">
        <v>0.46666666666666667</v>
      </c>
      <c r="R45">
        <f t="shared" si="1"/>
        <v>0.46666666666666662</v>
      </c>
    </row>
    <row r="46" spans="1:18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f t="shared" si="2"/>
        <v>0.2857142857142857</v>
      </c>
      <c r="K46">
        <v>0.42857142857142855</v>
      </c>
      <c r="Q46">
        <v>0.46666666666666667</v>
      </c>
      <c r="R46">
        <f t="shared" si="1"/>
        <v>0.42222222222222222</v>
      </c>
    </row>
    <row r="47" spans="1:18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f t="shared" si="2"/>
        <v>0.42857142857142855</v>
      </c>
      <c r="K47">
        <v>0.7142857142857143</v>
      </c>
      <c r="Q47">
        <v>0.33333333333333331</v>
      </c>
      <c r="R47">
        <f t="shared" si="1"/>
        <v>0.37777777777777777</v>
      </c>
    </row>
    <row r="48" spans="1:18">
      <c r="A48">
        <v>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f t="shared" si="2"/>
        <v>0.2857142857142857</v>
      </c>
      <c r="K48">
        <v>0.42857142857142855</v>
      </c>
      <c r="Q48">
        <v>0.33333333333333331</v>
      </c>
      <c r="R48">
        <f t="shared" si="1"/>
        <v>0.37777777777777777</v>
      </c>
    </row>
    <row r="49" spans="1:18">
      <c r="A49">
        <v>1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f t="shared" si="2"/>
        <v>0.42857142857142855</v>
      </c>
      <c r="K49">
        <v>0.5714285714285714</v>
      </c>
      <c r="Q49">
        <v>0.46666666666666667</v>
      </c>
      <c r="R49">
        <f t="shared" si="1"/>
        <v>0.44444444444444448</v>
      </c>
    </row>
    <row r="50" spans="1:18">
      <c r="A50">
        <v>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f t="shared" si="2"/>
        <v>0.5714285714285714</v>
      </c>
      <c r="K50">
        <v>0.2857142857142857</v>
      </c>
      <c r="Q50">
        <v>0.53333333333333333</v>
      </c>
      <c r="R50">
        <f t="shared" si="1"/>
        <v>0.39999999999999997</v>
      </c>
    </row>
    <row r="51" spans="1:18">
      <c r="A51">
        <v>0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f t="shared" si="2"/>
        <v>0.5714285714285714</v>
      </c>
      <c r="K51">
        <v>0.7142857142857143</v>
      </c>
      <c r="Q51">
        <v>0.2</v>
      </c>
      <c r="R51">
        <f>AVERAGE(Q50:Q51)</f>
        <v>0.3666666666666667</v>
      </c>
    </row>
    <row r="52" spans="1:18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f t="shared" si="2"/>
        <v>0.2857142857142857</v>
      </c>
      <c r="Q52">
        <v>0.6</v>
      </c>
      <c r="R52">
        <f>AVERAGE(Q52:Q53)</f>
        <v>0.6333333333333333</v>
      </c>
    </row>
    <row r="53" spans="1:18">
      <c r="A53">
        <f t="shared" ref="A53:G53" si="3">SUM(A3:A52)</f>
        <v>17</v>
      </c>
      <c r="B53">
        <f t="shared" si="3"/>
        <v>32</v>
      </c>
      <c r="C53">
        <f t="shared" si="3"/>
        <v>22</v>
      </c>
      <c r="D53">
        <f t="shared" si="3"/>
        <v>16</v>
      </c>
      <c r="E53">
        <f t="shared" si="3"/>
        <v>25</v>
      </c>
      <c r="F53">
        <f t="shared" si="3"/>
        <v>23</v>
      </c>
      <c r="G53">
        <f t="shared" si="3"/>
        <v>27</v>
      </c>
      <c r="H53">
        <f>AVERAGE(H3:H52)</f>
        <v>0.46285714285714286</v>
      </c>
      <c r="Q53">
        <v>0.66666666666666663</v>
      </c>
      <c r="R53">
        <f t="shared" ref="R53:R100" si="4">AVERAGE(Q52:Q54)</f>
        <v>0.6</v>
      </c>
    </row>
    <row r="54" spans="1:18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e">
        <f t="shared" ref="H54:H85" si="5">AVERAGE(A54:G54)</f>
        <v>#DIV/0!</v>
      </c>
      <c r="Q54">
        <v>0.53333333333333333</v>
      </c>
      <c r="R54">
        <f t="shared" si="4"/>
        <v>0.62222222222222223</v>
      </c>
    </row>
    <row r="55" spans="1:18">
      <c r="A55">
        <v>1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f t="shared" si="5"/>
        <v>0.5714285714285714</v>
      </c>
      <c r="Q55">
        <v>0.66666666666666663</v>
      </c>
      <c r="R55">
        <f t="shared" si="4"/>
        <v>0.57777777777777783</v>
      </c>
    </row>
    <row r="56" spans="1:18">
      <c r="A56">
        <v>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f t="shared" si="5"/>
        <v>0.7142857142857143</v>
      </c>
      <c r="Q56">
        <v>0.53333333333333333</v>
      </c>
      <c r="R56">
        <f t="shared" si="4"/>
        <v>0.62222222222222223</v>
      </c>
    </row>
    <row r="57" spans="1:18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5"/>
        <v>0.8571428571428571</v>
      </c>
      <c r="Q57">
        <v>0.66666666666666663</v>
      </c>
      <c r="R57">
        <f t="shared" si="4"/>
        <v>0.62222222222222223</v>
      </c>
    </row>
    <row r="58" spans="1:18">
      <c r="A58">
        <v>0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f t="shared" si="5"/>
        <v>0.7142857142857143</v>
      </c>
      <c r="Q58">
        <v>0.66666666666666663</v>
      </c>
      <c r="R58">
        <f t="shared" si="4"/>
        <v>0.62222222222222223</v>
      </c>
    </row>
    <row r="59" spans="1:18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f t="shared" si="5"/>
        <v>0.5714285714285714</v>
      </c>
      <c r="Q59">
        <v>0.53333333333333333</v>
      </c>
      <c r="R59">
        <f t="shared" si="4"/>
        <v>0.53333333333333333</v>
      </c>
    </row>
    <row r="60" spans="1:18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f t="shared" si="5"/>
        <v>0.8571428571428571</v>
      </c>
      <c r="Q60">
        <v>0.4</v>
      </c>
      <c r="R60">
        <f t="shared" si="4"/>
        <v>0.44444444444444448</v>
      </c>
    </row>
    <row r="61" spans="1:18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f t="shared" si="5"/>
        <v>0.5714285714285714</v>
      </c>
      <c r="Q61">
        <v>0.4</v>
      </c>
      <c r="R61">
        <f t="shared" si="4"/>
        <v>0.42222222222222222</v>
      </c>
    </row>
    <row r="62" spans="1:18">
      <c r="A62">
        <v>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f t="shared" si="5"/>
        <v>0.5714285714285714</v>
      </c>
      <c r="Q62">
        <v>0.46666666666666667</v>
      </c>
      <c r="R62">
        <f t="shared" si="4"/>
        <v>0.42222222222222222</v>
      </c>
    </row>
    <row r="63" spans="1:18">
      <c r="A63">
        <v>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f t="shared" si="5"/>
        <v>0.5714285714285714</v>
      </c>
      <c r="Q63">
        <v>0.4</v>
      </c>
      <c r="R63">
        <f t="shared" si="4"/>
        <v>0.39999999999999997</v>
      </c>
    </row>
    <row r="64" spans="1:18">
      <c r="A64">
        <v>0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f t="shared" si="5"/>
        <v>0.42857142857142855</v>
      </c>
      <c r="Q64">
        <v>0.33333333333333331</v>
      </c>
      <c r="R64">
        <f t="shared" si="4"/>
        <v>0.37777777777777777</v>
      </c>
    </row>
    <row r="65" spans="1:18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f t="shared" si="5"/>
        <v>0.42857142857142855</v>
      </c>
      <c r="Q65">
        <v>0.4</v>
      </c>
      <c r="R65">
        <f t="shared" si="4"/>
        <v>0.40000000000000008</v>
      </c>
    </row>
    <row r="66" spans="1:18">
      <c r="A66">
        <v>0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f t="shared" si="5"/>
        <v>0.5714285714285714</v>
      </c>
      <c r="Q66">
        <v>0.46666666666666667</v>
      </c>
      <c r="R66">
        <f t="shared" si="4"/>
        <v>0.46666666666666662</v>
      </c>
    </row>
    <row r="67" spans="1:18">
      <c r="A67">
        <v>0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f t="shared" si="5"/>
        <v>0.5714285714285714</v>
      </c>
      <c r="Q67">
        <v>0.53333333333333333</v>
      </c>
      <c r="R67">
        <f t="shared" si="4"/>
        <v>0.51111111111111107</v>
      </c>
    </row>
    <row r="68" spans="1:18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f t="shared" si="5"/>
        <v>0.42857142857142855</v>
      </c>
      <c r="Q68">
        <v>0.53333333333333333</v>
      </c>
      <c r="R68">
        <f t="shared" si="4"/>
        <v>0.44444444444444442</v>
      </c>
    </row>
    <row r="69" spans="1:18">
      <c r="A69">
        <v>1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f t="shared" si="5"/>
        <v>0.7142857142857143</v>
      </c>
      <c r="Q69">
        <v>0.26666666666666666</v>
      </c>
      <c r="R69">
        <f t="shared" si="4"/>
        <v>0.42222222222222222</v>
      </c>
    </row>
    <row r="70" spans="1:18">
      <c r="A70">
        <v>0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f t="shared" si="5"/>
        <v>0.5714285714285714</v>
      </c>
      <c r="Q70">
        <v>0.46666666666666667</v>
      </c>
      <c r="R70">
        <f t="shared" si="4"/>
        <v>0.35555555555555557</v>
      </c>
    </row>
    <row r="71" spans="1:18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f t="shared" si="5"/>
        <v>0.2857142857142857</v>
      </c>
      <c r="Q71">
        <v>0.33333333333333331</v>
      </c>
      <c r="R71">
        <f t="shared" si="4"/>
        <v>0.44444444444444448</v>
      </c>
    </row>
    <row r="72" spans="1:18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f t="shared" si="5"/>
        <v>0.2857142857142857</v>
      </c>
      <c r="Q72">
        <v>0.53333333333333333</v>
      </c>
      <c r="R72">
        <f t="shared" si="4"/>
        <v>0.46666666666666662</v>
      </c>
    </row>
    <row r="73" spans="1:18">
      <c r="A73">
        <v>0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f t="shared" si="5"/>
        <v>0.42857142857142855</v>
      </c>
      <c r="Q73">
        <v>0.53333333333333333</v>
      </c>
      <c r="R73">
        <f t="shared" si="4"/>
        <v>0.53333333333333333</v>
      </c>
    </row>
    <row r="74" spans="1:18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f t="shared" si="5"/>
        <v>0.2857142857142857</v>
      </c>
      <c r="Q74">
        <v>0.53333333333333333</v>
      </c>
      <c r="R74">
        <f t="shared" si="4"/>
        <v>0.51111111111111107</v>
      </c>
    </row>
    <row r="75" spans="1:18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f t="shared" si="5"/>
        <v>0.7142857142857143</v>
      </c>
      <c r="Q75">
        <v>0.46666666666666667</v>
      </c>
      <c r="R75">
        <f t="shared" si="4"/>
        <v>0.44444444444444442</v>
      </c>
    </row>
    <row r="76" spans="1:18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f t="shared" si="5"/>
        <v>0.5714285714285714</v>
      </c>
      <c r="Q76">
        <v>0.33333333333333331</v>
      </c>
      <c r="R76">
        <f t="shared" si="4"/>
        <v>0.51111111111111107</v>
      </c>
    </row>
    <row r="77" spans="1:18">
      <c r="A77">
        <v>0</v>
      </c>
      <c r="B77">
        <v>1</v>
      </c>
      <c r="C77">
        <v>0</v>
      </c>
      <c r="D77">
        <v>1</v>
      </c>
      <c r="E77">
        <v>1</v>
      </c>
      <c r="F77">
        <v>1</v>
      </c>
      <c r="G77">
        <v>0</v>
      </c>
      <c r="H77">
        <f t="shared" si="5"/>
        <v>0.5714285714285714</v>
      </c>
      <c r="Q77">
        <v>0.73333333333333328</v>
      </c>
      <c r="R77">
        <f t="shared" si="4"/>
        <v>0.51111111111111107</v>
      </c>
    </row>
    <row r="78" spans="1:18">
      <c r="A78">
        <v>0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f t="shared" si="5"/>
        <v>0.42857142857142855</v>
      </c>
      <c r="Q78">
        <v>0.46666666666666667</v>
      </c>
      <c r="R78">
        <f t="shared" si="4"/>
        <v>0.53333333333333333</v>
      </c>
    </row>
    <row r="79" spans="1:18">
      <c r="A79">
        <v>0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f t="shared" si="5"/>
        <v>0.42857142857142855</v>
      </c>
      <c r="Q79">
        <v>0.4</v>
      </c>
      <c r="R79">
        <f t="shared" si="4"/>
        <v>0.42222222222222222</v>
      </c>
    </row>
    <row r="80" spans="1:18">
      <c r="A80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f t="shared" si="5"/>
        <v>0.7142857142857143</v>
      </c>
      <c r="Q80">
        <v>0.4</v>
      </c>
      <c r="R80">
        <f t="shared" si="4"/>
        <v>0.40000000000000008</v>
      </c>
    </row>
    <row r="81" spans="1:18">
      <c r="A81">
        <v>1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f t="shared" si="5"/>
        <v>0.7142857142857143</v>
      </c>
      <c r="Q81">
        <v>0.4</v>
      </c>
      <c r="R81">
        <f t="shared" si="4"/>
        <v>0.42222222222222222</v>
      </c>
    </row>
    <row r="82" spans="1:18">
      <c r="A82">
        <v>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f t="shared" si="5"/>
        <v>0.5714285714285714</v>
      </c>
      <c r="Q82">
        <v>0.46666666666666667</v>
      </c>
      <c r="R82">
        <f t="shared" si="4"/>
        <v>0.39999999999999997</v>
      </c>
    </row>
    <row r="83" spans="1:18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f t="shared" si="5"/>
        <v>0.42857142857142855</v>
      </c>
      <c r="Q83">
        <v>0.33333333333333331</v>
      </c>
      <c r="R83">
        <f t="shared" si="4"/>
        <v>0.40000000000000008</v>
      </c>
    </row>
    <row r="84" spans="1:18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f t="shared" si="5"/>
        <v>0.5714285714285714</v>
      </c>
      <c r="Q84">
        <v>0.4</v>
      </c>
      <c r="R84">
        <f t="shared" si="4"/>
        <v>0.44444444444444448</v>
      </c>
    </row>
    <row r="85" spans="1:18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f t="shared" si="5"/>
        <v>0.7142857142857143</v>
      </c>
      <c r="Q85">
        <v>0.6</v>
      </c>
      <c r="R85">
        <f t="shared" si="4"/>
        <v>0.48888888888888893</v>
      </c>
    </row>
    <row r="86" spans="1:18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f t="shared" ref="H86:H104" si="6">AVERAGE(A86:G86)</f>
        <v>0.42857142857142855</v>
      </c>
      <c r="Q86">
        <v>0.46666666666666667</v>
      </c>
      <c r="R86">
        <f t="shared" si="4"/>
        <v>0.53333333333333333</v>
      </c>
    </row>
    <row r="87" spans="1:18">
      <c r="A87">
        <v>0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f t="shared" si="6"/>
        <v>0.5714285714285714</v>
      </c>
      <c r="Q87">
        <v>0.53333333333333333</v>
      </c>
      <c r="R87">
        <f t="shared" si="4"/>
        <v>0.53333333333333333</v>
      </c>
    </row>
    <row r="88" spans="1:18">
      <c r="A88">
        <v>0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f t="shared" si="6"/>
        <v>0.7142857142857143</v>
      </c>
      <c r="Q88">
        <v>0.6</v>
      </c>
      <c r="R88">
        <f t="shared" si="4"/>
        <v>0.53333333333333333</v>
      </c>
    </row>
    <row r="89" spans="1:18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f t="shared" si="6"/>
        <v>0.42857142857142855</v>
      </c>
      <c r="Q89">
        <v>0.46666666666666667</v>
      </c>
      <c r="R89">
        <f t="shared" si="4"/>
        <v>0.48888888888888893</v>
      </c>
    </row>
    <row r="90" spans="1:18">
      <c r="A90">
        <v>1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f t="shared" si="6"/>
        <v>0.5714285714285714</v>
      </c>
      <c r="Q90">
        <v>0.4</v>
      </c>
      <c r="R90">
        <f t="shared" si="4"/>
        <v>0.39999999999999997</v>
      </c>
    </row>
    <row r="91" spans="1:18">
      <c r="A91">
        <v>1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f t="shared" si="6"/>
        <v>0.8571428571428571</v>
      </c>
      <c r="Q91">
        <v>0.33333333333333331</v>
      </c>
      <c r="R91">
        <f t="shared" si="4"/>
        <v>0.35555555555555557</v>
      </c>
    </row>
    <row r="92" spans="1:18">
      <c r="A92">
        <v>1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f t="shared" si="6"/>
        <v>0.5714285714285714</v>
      </c>
      <c r="Q92">
        <v>0.33333333333333331</v>
      </c>
      <c r="R92">
        <f t="shared" si="4"/>
        <v>0.33333333333333331</v>
      </c>
    </row>
    <row r="93" spans="1:18">
      <c r="A93">
        <v>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6"/>
        <v>0.42857142857142855</v>
      </c>
      <c r="Q93">
        <v>0.33333333333333331</v>
      </c>
      <c r="R93">
        <f t="shared" si="4"/>
        <v>0.35555555555555557</v>
      </c>
    </row>
    <row r="94" spans="1:18">
      <c r="A94">
        <v>0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f t="shared" si="6"/>
        <v>0.2857142857142857</v>
      </c>
      <c r="Q94">
        <v>0.4</v>
      </c>
      <c r="R94">
        <f t="shared" si="4"/>
        <v>0.44444444444444448</v>
      </c>
    </row>
    <row r="95" spans="1:18">
      <c r="A95">
        <v>0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f t="shared" si="6"/>
        <v>0.42857142857142855</v>
      </c>
      <c r="Q95">
        <v>0.6</v>
      </c>
      <c r="R95">
        <f t="shared" si="4"/>
        <v>0.53333333333333333</v>
      </c>
    </row>
    <row r="96" spans="1:18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f t="shared" si="6"/>
        <v>0.5714285714285714</v>
      </c>
      <c r="Q96">
        <v>0.6</v>
      </c>
      <c r="R96">
        <f t="shared" si="4"/>
        <v>0.57777777777777783</v>
      </c>
    </row>
    <row r="97" spans="1:18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f t="shared" si="6"/>
        <v>0.2857142857142857</v>
      </c>
      <c r="Q97">
        <v>0.53333333333333333</v>
      </c>
      <c r="R97">
        <f t="shared" si="4"/>
        <v>0.51111111111111107</v>
      </c>
    </row>
    <row r="98" spans="1:18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f t="shared" si="6"/>
        <v>0.7142857142857143</v>
      </c>
      <c r="Q98">
        <v>0.4</v>
      </c>
      <c r="R98">
        <f t="shared" si="4"/>
        <v>0.51111111111111107</v>
      </c>
    </row>
    <row r="99" spans="1:18">
      <c r="A99">
        <v>0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f t="shared" si="6"/>
        <v>0.42857142857142855</v>
      </c>
      <c r="Q99">
        <v>0.6</v>
      </c>
      <c r="R99">
        <f t="shared" si="4"/>
        <v>0.46666666666666662</v>
      </c>
    </row>
    <row r="100" spans="1:18">
      <c r="A100">
        <v>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f t="shared" si="6"/>
        <v>0.7142857142857143</v>
      </c>
      <c r="Q100">
        <v>0.4</v>
      </c>
      <c r="R100">
        <f t="shared" si="4"/>
        <v>0.53333333333333333</v>
      </c>
    </row>
    <row r="101" spans="1:18">
      <c r="A101">
        <v>0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f t="shared" si="6"/>
        <v>0.42857142857142855</v>
      </c>
      <c r="Q101">
        <v>0.6</v>
      </c>
      <c r="R101">
        <f>AVERAGE(Q100:Q101)</f>
        <v>0.5</v>
      </c>
    </row>
    <row r="102" spans="1:18">
      <c r="A102">
        <v>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f t="shared" si="6"/>
        <v>0.5714285714285714</v>
      </c>
    </row>
    <row r="103" spans="1:18">
      <c r="A103">
        <v>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6"/>
        <v>0.2857142857142857</v>
      </c>
    </row>
    <row r="104" spans="1:18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>
        <f t="shared" si="6"/>
        <v>0.7142857142857143</v>
      </c>
    </row>
    <row r="105" spans="1:18">
      <c r="A105">
        <f t="shared" ref="A105:G105" si="7">SUM(A55:A104)</f>
        <v>19</v>
      </c>
      <c r="B105">
        <f t="shared" si="7"/>
        <v>34</v>
      </c>
      <c r="C105">
        <f t="shared" si="7"/>
        <v>29</v>
      </c>
      <c r="D105">
        <f t="shared" si="7"/>
        <v>26</v>
      </c>
      <c r="E105">
        <f t="shared" si="7"/>
        <v>25</v>
      </c>
      <c r="F105">
        <f t="shared" si="7"/>
        <v>34</v>
      </c>
      <c r="G105">
        <f t="shared" si="7"/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45" workbookViewId="0">
      <selection activeCell="O1" activeCellId="1" sqref="M1:M51 O1:O51"/>
    </sheetView>
  </sheetViews>
  <sheetFormatPr baseColWidth="10" defaultRowHeight="15" x14ac:dyDescent="0"/>
  <cols>
    <col min="1" max="8" width="10.83203125" customWidth="1"/>
  </cols>
  <sheetData>
    <row r="1" spans="1: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L1" s="3" t="s">
        <v>45</v>
      </c>
      <c r="M1" s="3" t="s">
        <v>46</v>
      </c>
      <c r="N1" s="3" t="s">
        <v>44</v>
      </c>
      <c r="O1" s="3" t="s">
        <v>47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L2">
        <f>I55/$I$53</f>
        <v>1.3440860215053763</v>
      </c>
      <c r="M2">
        <f>AVERAGE(L1:L3)</f>
        <v>1.3440860215053763</v>
      </c>
      <c r="N2">
        <f>'vect likes'!H55/'vect likes'!$H$53</f>
        <v>1.2345679012345678</v>
      </c>
      <c r="O2">
        <f>AVERAGE(N1:N3)</f>
        <v>1.3888888888888888</v>
      </c>
    </row>
    <row r="3" spans="1:15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f>AVERAGE(A3:H3)</f>
        <v>0.75</v>
      </c>
      <c r="L3">
        <f t="shared" ref="L3:L51" si="0">I56/$I$53</f>
        <v>1.3440860215053763</v>
      </c>
      <c r="M3">
        <f>AVERAGE(L2:L4)</f>
        <v>1.075268817204301</v>
      </c>
      <c r="N3">
        <f>'vect likes'!H56/'vect likes'!$H$53</f>
        <v>1.5432098765432098</v>
      </c>
      <c r="O3">
        <f>AVERAGE(N2:N4)</f>
        <v>1.5432098765432098</v>
      </c>
    </row>
    <row r="4" spans="1:1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I67" si="1">AVERAGE(A4:H4)</f>
        <v>0.25</v>
      </c>
      <c r="L4">
        <f t="shared" si="0"/>
        <v>0.5376344086021505</v>
      </c>
      <c r="M4">
        <f t="shared" ref="M4:M51" si="2">AVERAGE(L3:L5)</f>
        <v>1.075268817204301</v>
      </c>
      <c r="N4">
        <f>'vect likes'!H57/'vect likes'!$H$53</f>
        <v>1.8518518518518519</v>
      </c>
      <c r="O4">
        <f t="shared" ref="O4:O51" si="3">AVERAGE(N3:N5)</f>
        <v>1.6460905349794237</v>
      </c>
    </row>
    <row r="5" spans="1:1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f t="shared" si="1"/>
        <v>0.25</v>
      </c>
      <c r="L5">
        <f t="shared" si="0"/>
        <v>1.3440860215053763</v>
      </c>
      <c r="M5">
        <f t="shared" si="2"/>
        <v>0.98566308243727596</v>
      </c>
      <c r="N5">
        <f>'vect likes'!H58/'vect likes'!$H$53</f>
        <v>1.5432098765432098</v>
      </c>
      <c r="O5">
        <f t="shared" si="3"/>
        <v>1.5432098765432098</v>
      </c>
    </row>
    <row r="6" spans="1:1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f t="shared" si="1"/>
        <v>0.625</v>
      </c>
      <c r="L6">
        <f t="shared" si="0"/>
        <v>1.075268817204301</v>
      </c>
      <c r="M6">
        <f t="shared" si="2"/>
        <v>1.1648745519713259</v>
      </c>
      <c r="N6">
        <f>'vect likes'!H59/'vect likes'!$H$53</f>
        <v>1.2345679012345678</v>
      </c>
      <c r="O6">
        <f t="shared" si="3"/>
        <v>1.5432098765432098</v>
      </c>
    </row>
    <row r="7" spans="1:1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f t="shared" si="1"/>
        <v>0.5</v>
      </c>
      <c r="L7">
        <f t="shared" si="0"/>
        <v>1.075268817204301</v>
      </c>
      <c r="M7">
        <f t="shared" si="2"/>
        <v>1.2544802867383511</v>
      </c>
      <c r="N7">
        <f>'vect likes'!H60/'vect likes'!$H$53</f>
        <v>1.8518518518518519</v>
      </c>
      <c r="O7">
        <f t="shared" si="3"/>
        <v>1.4403292181069958</v>
      </c>
    </row>
    <row r="8" spans="1:1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1"/>
        <v>0.25</v>
      </c>
      <c r="L8">
        <f t="shared" si="0"/>
        <v>1.6129032258064515</v>
      </c>
      <c r="M8">
        <f t="shared" si="2"/>
        <v>1.2544802867383511</v>
      </c>
      <c r="N8">
        <f>'vect likes'!H61/'vect likes'!$H$53</f>
        <v>1.2345679012345678</v>
      </c>
      <c r="O8">
        <f t="shared" si="3"/>
        <v>1.4403292181069958</v>
      </c>
    </row>
    <row r="9" spans="1:15">
      <c r="A9">
        <v>1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f t="shared" si="1"/>
        <v>0.625</v>
      </c>
      <c r="L9">
        <f t="shared" si="0"/>
        <v>1.075268817204301</v>
      </c>
      <c r="M9">
        <f t="shared" si="2"/>
        <v>1.075268817204301</v>
      </c>
      <c r="N9">
        <f>'vect likes'!H62/'vect likes'!$H$53</f>
        <v>1.2345679012345678</v>
      </c>
      <c r="O9">
        <f t="shared" si="3"/>
        <v>1.2345679012345678</v>
      </c>
    </row>
    <row r="10" spans="1:1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f t="shared" si="1"/>
        <v>0.375</v>
      </c>
      <c r="L10">
        <f t="shared" si="0"/>
        <v>0.5376344086021505</v>
      </c>
      <c r="M10">
        <f t="shared" si="2"/>
        <v>0.80645161290322565</v>
      </c>
      <c r="N10">
        <f>'vect likes'!H63/'vect likes'!$H$53</f>
        <v>1.2345679012345678</v>
      </c>
      <c r="O10">
        <f t="shared" si="3"/>
        <v>1.131687242798354</v>
      </c>
    </row>
    <row r="11" spans="1:15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f t="shared" si="1"/>
        <v>0.5</v>
      </c>
      <c r="L11">
        <f t="shared" si="0"/>
        <v>0.80645161290322576</v>
      </c>
      <c r="M11">
        <f t="shared" si="2"/>
        <v>0.80645161290322565</v>
      </c>
      <c r="N11">
        <f>'vect likes'!H64/'vect likes'!$H$53</f>
        <v>0.92592592592592593</v>
      </c>
      <c r="O11">
        <f t="shared" si="3"/>
        <v>1.0288065843621399</v>
      </c>
    </row>
    <row r="12" spans="1:1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f t="shared" si="1"/>
        <v>0.625</v>
      </c>
      <c r="L12">
        <f t="shared" si="0"/>
        <v>1.075268817204301</v>
      </c>
      <c r="M12">
        <f t="shared" si="2"/>
        <v>0.80645161290322565</v>
      </c>
      <c r="N12">
        <f>'vect likes'!H65/'vect likes'!$H$53</f>
        <v>0.92592592592592593</v>
      </c>
      <c r="O12">
        <f t="shared" si="3"/>
        <v>1.0288065843621399</v>
      </c>
    </row>
    <row r="13" spans="1:1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f t="shared" si="1"/>
        <v>0.625</v>
      </c>
      <c r="L13">
        <f t="shared" si="0"/>
        <v>0.5376344086021505</v>
      </c>
      <c r="M13">
        <f t="shared" si="2"/>
        <v>0.62724014336917555</v>
      </c>
      <c r="N13">
        <f>'vect likes'!H66/'vect likes'!$H$53</f>
        <v>1.2345679012345678</v>
      </c>
      <c r="O13">
        <f t="shared" si="3"/>
        <v>1.131687242798354</v>
      </c>
    </row>
    <row r="14" spans="1:1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f t="shared" si="1"/>
        <v>0.625</v>
      </c>
      <c r="L14">
        <f t="shared" si="0"/>
        <v>0.26881720430107525</v>
      </c>
      <c r="M14">
        <f t="shared" si="2"/>
        <v>0.5376344086021505</v>
      </c>
      <c r="N14">
        <f>'vect likes'!H67/'vect likes'!$H$53</f>
        <v>1.2345679012345678</v>
      </c>
      <c r="O14">
        <f t="shared" si="3"/>
        <v>1.131687242798354</v>
      </c>
    </row>
    <row r="15" spans="1:15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1"/>
        <v>0.375</v>
      </c>
      <c r="L15">
        <f t="shared" si="0"/>
        <v>0.80645161290322576</v>
      </c>
      <c r="M15">
        <f t="shared" si="2"/>
        <v>0.5376344086021505</v>
      </c>
      <c r="N15">
        <f>'vect likes'!H68/'vect likes'!$H$53</f>
        <v>0.92592592592592593</v>
      </c>
      <c r="O15">
        <f t="shared" si="3"/>
        <v>1.2345679012345678</v>
      </c>
    </row>
    <row r="16" spans="1:15">
      <c r="A16">
        <v>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f t="shared" si="1"/>
        <v>0.5</v>
      </c>
      <c r="L16">
        <f t="shared" si="0"/>
        <v>0.5376344086021505</v>
      </c>
      <c r="M16">
        <f t="shared" si="2"/>
        <v>0.80645161290322565</v>
      </c>
      <c r="N16">
        <f>'vect likes'!H69/'vect likes'!$H$53</f>
        <v>1.5432098765432098</v>
      </c>
      <c r="O16">
        <f t="shared" si="3"/>
        <v>1.2345679012345678</v>
      </c>
    </row>
    <row r="17" spans="1:15">
      <c r="A17">
        <v>1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f t="shared" si="1"/>
        <v>0.625</v>
      </c>
      <c r="L17">
        <f t="shared" si="0"/>
        <v>1.075268817204301</v>
      </c>
      <c r="M17">
        <f t="shared" si="2"/>
        <v>1.075268817204301</v>
      </c>
      <c r="N17">
        <f>'vect likes'!H70/'vect likes'!$H$53</f>
        <v>1.2345679012345678</v>
      </c>
      <c r="O17">
        <f t="shared" si="3"/>
        <v>1.131687242798354</v>
      </c>
    </row>
    <row r="18" spans="1: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0.25</v>
      </c>
      <c r="L18">
        <f t="shared" si="0"/>
        <v>1.6129032258064515</v>
      </c>
      <c r="M18">
        <f t="shared" si="2"/>
        <v>1.075268817204301</v>
      </c>
      <c r="N18">
        <f>'vect likes'!H71/'vect likes'!$H$53</f>
        <v>0.61728395061728392</v>
      </c>
      <c r="O18">
        <f t="shared" si="3"/>
        <v>0.82304526748971185</v>
      </c>
    </row>
    <row r="19" spans="1:1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1"/>
        <v>0.25</v>
      </c>
      <c r="L19">
        <f t="shared" si="0"/>
        <v>0.5376344086021505</v>
      </c>
      <c r="M19">
        <f t="shared" si="2"/>
        <v>1.075268817204301</v>
      </c>
      <c r="N19">
        <f>'vect likes'!H72/'vect likes'!$H$53</f>
        <v>0.61728395061728392</v>
      </c>
      <c r="O19">
        <f t="shared" si="3"/>
        <v>0.72016460905349788</v>
      </c>
    </row>
    <row r="20" spans="1:15">
      <c r="A20">
        <v>0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f t="shared" si="1"/>
        <v>0.5</v>
      </c>
      <c r="L20">
        <f t="shared" si="0"/>
        <v>1.075268817204301</v>
      </c>
      <c r="M20">
        <f t="shared" si="2"/>
        <v>0.80645161290322565</v>
      </c>
      <c r="N20">
        <f>'vect likes'!H73/'vect likes'!$H$53</f>
        <v>0.92592592592592593</v>
      </c>
      <c r="O20">
        <f t="shared" si="3"/>
        <v>0.72016460905349788</v>
      </c>
    </row>
    <row r="21" spans="1:15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f t="shared" si="1"/>
        <v>0.625</v>
      </c>
      <c r="L21">
        <f t="shared" si="0"/>
        <v>0.80645161290322576</v>
      </c>
      <c r="M21">
        <f t="shared" si="2"/>
        <v>0.8960573476702508</v>
      </c>
      <c r="N21">
        <f>'vect likes'!H74/'vect likes'!$H$53</f>
        <v>0.61728395061728392</v>
      </c>
      <c r="O21">
        <f t="shared" si="3"/>
        <v>1.0288065843621399</v>
      </c>
    </row>
    <row r="22" spans="1:1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f t="shared" si="1"/>
        <v>0.375</v>
      </c>
      <c r="L22">
        <f t="shared" si="0"/>
        <v>0.80645161290322576</v>
      </c>
      <c r="M22">
        <f t="shared" si="2"/>
        <v>0.8960573476702508</v>
      </c>
      <c r="N22">
        <f>'vect likes'!H75/'vect likes'!$H$53</f>
        <v>1.5432098765432098</v>
      </c>
      <c r="O22">
        <f t="shared" si="3"/>
        <v>1.131687242798354</v>
      </c>
    </row>
    <row r="23" spans="1:1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f t="shared" si="1"/>
        <v>0.5</v>
      </c>
      <c r="L23">
        <f t="shared" si="0"/>
        <v>1.075268817204301</v>
      </c>
      <c r="M23">
        <f t="shared" si="2"/>
        <v>0.98566308243727596</v>
      </c>
      <c r="N23">
        <f>'vect likes'!H76/'vect likes'!$H$53</f>
        <v>1.2345679012345678</v>
      </c>
      <c r="O23">
        <f t="shared" si="3"/>
        <v>1.3374485596707819</v>
      </c>
    </row>
    <row r="24" spans="1:15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f t="shared" si="1"/>
        <v>0.75</v>
      </c>
      <c r="L24">
        <f t="shared" si="0"/>
        <v>1.075268817204301</v>
      </c>
      <c r="M24">
        <f t="shared" si="2"/>
        <v>1.075268817204301</v>
      </c>
      <c r="N24">
        <f>'vect likes'!H77/'vect likes'!$H$53</f>
        <v>1.2345679012345678</v>
      </c>
      <c r="O24">
        <f t="shared" si="3"/>
        <v>1.131687242798354</v>
      </c>
    </row>
    <row r="25" spans="1:1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f t="shared" si="1"/>
        <v>0.375</v>
      </c>
      <c r="L25">
        <f t="shared" si="0"/>
        <v>1.075268817204301</v>
      </c>
      <c r="M25">
        <f t="shared" si="2"/>
        <v>0.8960573476702508</v>
      </c>
      <c r="N25">
        <f>'vect likes'!H78/'vect likes'!$H$53</f>
        <v>0.92592592592592593</v>
      </c>
      <c r="O25">
        <f t="shared" si="3"/>
        <v>1.0288065843621399</v>
      </c>
    </row>
    <row r="26" spans="1:15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f t="shared" si="1"/>
        <v>0.375</v>
      </c>
      <c r="L26">
        <f t="shared" si="0"/>
        <v>0.5376344086021505</v>
      </c>
      <c r="M26">
        <f t="shared" si="2"/>
        <v>1.075268817204301</v>
      </c>
      <c r="N26">
        <f>'vect likes'!H79/'vect likes'!$H$53</f>
        <v>0.92592592592592593</v>
      </c>
      <c r="O26">
        <f t="shared" si="3"/>
        <v>1.131687242798354</v>
      </c>
    </row>
    <row r="27" spans="1:1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f t="shared" si="1"/>
        <v>0.75</v>
      </c>
      <c r="L27">
        <f t="shared" si="0"/>
        <v>1.6129032258064515</v>
      </c>
      <c r="M27">
        <f t="shared" si="2"/>
        <v>0.8960573476702508</v>
      </c>
      <c r="N27">
        <f>'vect likes'!H80/'vect likes'!$H$53</f>
        <v>1.5432098765432098</v>
      </c>
      <c r="O27">
        <f t="shared" si="3"/>
        <v>1.3374485596707819</v>
      </c>
    </row>
    <row r="28" spans="1:15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1"/>
        <v>0.625</v>
      </c>
      <c r="L28">
        <f t="shared" si="0"/>
        <v>0.5376344086021505</v>
      </c>
      <c r="M28">
        <f t="shared" si="2"/>
        <v>0.8960573476702508</v>
      </c>
      <c r="N28">
        <f>'vect likes'!H81/'vect likes'!$H$53</f>
        <v>1.5432098765432098</v>
      </c>
      <c r="O28">
        <f t="shared" si="3"/>
        <v>1.4403292181069958</v>
      </c>
    </row>
    <row r="29" spans="1:1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f t="shared" si="1"/>
        <v>0.5</v>
      </c>
      <c r="L29">
        <f t="shared" si="0"/>
        <v>0.5376344086021505</v>
      </c>
      <c r="M29">
        <f t="shared" si="2"/>
        <v>0.62724014336917555</v>
      </c>
      <c r="N29">
        <f>'vect likes'!H82/'vect likes'!$H$53</f>
        <v>1.2345679012345678</v>
      </c>
      <c r="O29">
        <f t="shared" si="3"/>
        <v>1.2345679012345678</v>
      </c>
    </row>
    <row r="30" spans="1:15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f t="shared" si="1"/>
        <v>0.375</v>
      </c>
      <c r="L30">
        <f t="shared" si="0"/>
        <v>0.80645161290322576</v>
      </c>
      <c r="M30">
        <f t="shared" si="2"/>
        <v>0.62724014336917555</v>
      </c>
      <c r="N30">
        <f>'vect likes'!H83/'vect likes'!$H$53</f>
        <v>0.92592592592592593</v>
      </c>
      <c r="O30">
        <f t="shared" si="3"/>
        <v>1.131687242798354</v>
      </c>
    </row>
    <row r="31" spans="1:15">
      <c r="A31">
        <v>0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si="1"/>
        <v>0.625</v>
      </c>
      <c r="L31">
        <f t="shared" si="0"/>
        <v>0.5376344086021505</v>
      </c>
      <c r="M31">
        <f t="shared" si="2"/>
        <v>0.62724014336917555</v>
      </c>
      <c r="N31">
        <f>'vect likes'!H84/'vect likes'!$H$53</f>
        <v>1.2345679012345678</v>
      </c>
      <c r="O31">
        <f t="shared" si="3"/>
        <v>1.2345679012345678</v>
      </c>
    </row>
    <row r="32" spans="1:15">
      <c r="A32">
        <v>1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f t="shared" si="1"/>
        <v>0.5</v>
      </c>
      <c r="L32">
        <f t="shared" si="0"/>
        <v>0.5376344086021505</v>
      </c>
      <c r="M32">
        <f t="shared" si="2"/>
        <v>0.5376344086021505</v>
      </c>
      <c r="N32">
        <f>'vect likes'!H85/'vect likes'!$H$53</f>
        <v>1.5432098765432098</v>
      </c>
      <c r="O32">
        <f t="shared" si="3"/>
        <v>1.2345679012345678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f t="shared" si="1"/>
        <v>0.125</v>
      </c>
      <c r="L33">
        <f t="shared" si="0"/>
        <v>0.5376344086021505</v>
      </c>
      <c r="M33">
        <f t="shared" si="2"/>
        <v>0.5376344086021505</v>
      </c>
      <c r="N33">
        <f>'vect likes'!H86/'vect likes'!$H$53</f>
        <v>0.92592592592592593</v>
      </c>
      <c r="O33">
        <f t="shared" si="3"/>
        <v>1.2345679012345678</v>
      </c>
    </row>
    <row r="34" spans="1:15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1"/>
        <v>0.875</v>
      </c>
      <c r="L34">
        <f t="shared" si="0"/>
        <v>0.5376344086021505</v>
      </c>
      <c r="M34">
        <f t="shared" si="2"/>
        <v>0.71684587813620071</v>
      </c>
      <c r="N34">
        <f>'vect likes'!H87/'vect likes'!$H$53</f>
        <v>1.2345679012345678</v>
      </c>
      <c r="O34">
        <f t="shared" si="3"/>
        <v>1.2345679012345678</v>
      </c>
    </row>
    <row r="35" spans="1:1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f t="shared" si="1"/>
        <v>0.375</v>
      </c>
      <c r="L35">
        <f t="shared" si="0"/>
        <v>1.075268817204301</v>
      </c>
      <c r="M35">
        <f t="shared" si="2"/>
        <v>0.8960573476702508</v>
      </c>
      <c r="N35">
        <f>'vect likes'!H88/'vect likes'!$H$53</f>
        <v>1.5432098765432098</v>
      </c>
      <c r="O35">
        <f t="shared" si="3"/>
        <v>1.2345679012345678</v>
      </c>
    </row>
    <row r="36" spans="1:1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f t="shared" si="1"/>
        <v>0.25</v>
      </c>
      <c r="L36">
        <f t="shared" si="0"/>
        <v>1.075268817204301</v>
      </c>
      <c r="M36">
        <f t="shared" si="2"/>
        <v>1.075268817204301</v>
      </c>
      <c r="N36">
        <f>'vect likes'!H89/'vect likes'!$H$53</f>
        <v>0.92592592592592593</v>
      </c>
      <c r="O36">
        <f t="shared" si="3"/>
        <v>1.2345679012345678</v>
      </c>
    </row>
    <row r="37" spans="1:15">
      <c r="A37">
        <v>0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f t="shared" si="1"/>
        <v>0.5</v>
      </c>
      <c r="L37">
        <f t="shared" si="0"/>
        <v>1.075268817204301</v>
      </c>
      <c r="M37">
        <f t="shared" si="2"/>
        <v>0.98566308243727596</v>
      </c>
      <c r="N37">
        <f>'vect likes'!H90/'vect likes'!$H$53</f>
        <v>1.2345679012345678</v>
      </c>
      <c r="O37">
        <f t="shared" si="3"/>
        <v>1.3374485596707819</v>
      </c>
    </row>
    <row r="38" spans="1:15">
      <c r="A38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1"/>
        <v>0.25</v>
      </c>
      <c r="L38">
        <f t="shared" si="0"/>
        <v>0.80645161290322576</v>
      </c>
      <c r="M38">
        <f t="shared" si="2"/>
        <v>0.8960573476702508</v>
      </c>
      <c r="N38">
        <f>'vect likes'!H91/'vect likes'!$H$53</f>
        <v>1.8518518518518519</v>
      </c>
      <c r="O38">
        <f t="shared" si="3"/>
        <v>1.4403292181069958</v>
      </c>
    </row>
    <row r="39" spans="1:1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f t="shared" si="1"/>
        <v>0.375</v>
      </c>
      <c r="L39">
        <f t="shared" si="0"/>
        <v>0.80645161290322576</v>
      </c>
      <c r="M39">
        <f t="shared" si="2"/>
        <v>0.80645161290322565</v>
      </c>
      <c r="N39">
        <f>'vect likes'!H92/'vect likes'!$H$53</f>
        <v>1.2345679012345678</v>
      </c>
      <c r="O39">
        <f t="shared" si="3"/>
        <v>1.3374485596707819</v>
      </c>
    </row>
    <row r="40" spans="1:15">
      <c r="A40">
        <v>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f t="shared" si="1"/>
        <v>0.625</v>
      </c>
      <c r="L40">
        <f t="shared" si="0"/>
        <v>0.80645161290322576</v>
      </c>
      <c r="M40">
        <f t="shared" si="2"/>
        <v>0.80645161290322565</v>
      </c>
      <c r="N40">
        <f>'vect likes'!H93/'vect likes'!$H$53</f>
        <v>0.92592592592592593</v>
      </c>
      <c r="O40">
        <f t="shared" si="3"/>
        <v>0.92592592592592593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f t="shared" si="1"/>
        <v>0.25</v>
      </c>
      <c r="L41">
        <f t="shared" si="0"/>
        <v>0.80645161290322576</v>
      </c>
      <c r="M41">
        <f t="shared" si="2"/>
        <v>0.71684587813620071</v>
      </c>
      <c r="N41">
        <f>'vect likes'!H94/'vect likes'!$H$53</f>
        <v>0.61728395061728392</v>
      </c>
      <c r="O41">
        <f t="shared" si="3"/>
        <v>0.82304526748971185</v>
      </c>
    </row>
    <row r="42" spans="1:15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1"/>
        <v>0.25</v>
      </c>
      <c r="L42">
        <f t="shared" si="0"/>
        <v>0.5376344086021505</v>
      </c>
      <c r="M42">
        <f t="shared" si="2"/>
        <v>0.5376344086021505</v>
      </c>
      <c r="N42">
        <f>'vect likes'!H95/'vect likes'!$H$53</f>
        <v>0.92592592592592593</v>
      </c>
      <c r="O42">
        <f t="shared" si="3"/>
        <v>0.92592592592592593</v>
      </c>
    </row>
    <row r="43" spans="1:15">
      <c r="A43">
        <v>0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f t="shared" si="1"/>
        <v>0.5</v>
      </c>
      <c r="L43">
        <f t="shared" si="0"/>
        <v>0.26881720430107525</v>
      </c>
      <c r="M43">
        <f t="shared" si="2"/>
        <v>0.62724014336917555</v>
      </c>
      <c r="N43">
        <f>'vect likes'!H96/'vect likes'!$H$53</f>
        <v>1.2345679012345678</v>
      </c>
      <c r="O43">
        <f t="shared" si="3"/>
        <v>0.92592592592592593</v>
      </c>
    </row>
    <row r="44" spans="1:15">
      <c r="A44">
        <v>0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f t="shared" si="1"/>
        <v>0.625</v>
      </c>
      <c r="L44">
        <f t="shared" si="0"/>
        <v>1.075268817204301</v>
      </c>
      <c r="M44">
        <f t="shared" si="2"/>
        <v>0.80645161290322565</v>
      </c>
      <c r="N44">
        <f>'vect likes'!H97/'vect likes'!$H$53</f>
        <v>0.61728395061728392</v>
      </c>
      <c r="O44">
        <f t="shared" si="3"/>
        <v>1.131687242798354</v>
      </c>
    </row>
    <row r="45" spans="1:15">
      <c r="A45">
        <v>0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f t="shared" si="1"/>
        <v>0.625</v>
      </c>
      <c r="L45">
        <f t="shared" si="0"/>
        <v>1.075268817204301</v>
      </c>
      <c r="M45">
        <f t="shared" si="2"/>
        <v>1.2544802867383511</v>
      </c>
      <c r="N45">
        <f>'vect likes'!H98/'vect likes'!$H$53</f>
        <v>1.5432098765432098</v>
      </c>
      <c r="O45">
        <f t="shared" si="3"/>
        <v>1.0288065843621399</v>
      </c>
    </row>
    <row r="46" spans="1:15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f t="shared" si="1"/>
        <v>0.625</v>
      </c>
      <c r="L46">
        <f t="shared" si="0"/>
        <v>1.6129032258064515</v>
      </c>
      <c r="M46">
        <f t="shared" si="2"/>
        <v>1.1648745519713259</v>
      </c>
      <c r="N46">
        <f>'vect likes'!H99/'vect likes'!$H$53</f>
        <v>0.92592592592592593</v>
      </c>
      <c r="O46">
        <f t="shared" si="3"/>
        <v>1.3374485596707819</v>
      </c>
    </row>
    <row r="47" spans="1:15">
      <c r="A47">
        <v>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f t="shared" si="1"/>
        <v>0.5</v>
      </c>
      <c r="L47">
        <f t="shared" si="0"/>
        <v>0.80645161290322576</v>
      </c>
      <c r="M47">
        <f t="shared" si="2"/>
        <v>1.075268817204301</v>
      </c>
      <c r="N47">
        <f>'vect likes'!H100/'vect likes'!$H$53</f>
        <v>1.5432098765432098</v>
      </c>
      <c r="O47">
        <f t="shared" si="3"/>
        <v>1.131687242798354</v>
      </c>
    </row>
    <row r="48" spans="1:15">
      <c r="A48">
        <v>0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f t="shared" si="1"/>
        <v>0.375</v>
      </c>
      <c r="L48">
        <f t="shared" si="0"/>
        <v>0.80645161290322576</v>
      </c>
      <c r="M48">
        <f t="shared" si="2"/>
        <v>0.98566308243727596</v>
      </c>
      <c r="N48">
        <f>'vect likes'!H101/'vect likes'!$H$53</f>
        <v>0.92592592592592593</v>
      </c>
      <c r="O48">
        <f t="shared" si="3"/>
        <v>1.2345679012345678</v>
      </c>
    </row>
    <row r="49" spans="1:1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f t="shared" si="1"/>
        <v>0.25</v>
      </c>
      <c r="L49">
        <f t="shared" si="0"/>
        <v>1.3440860215053763</v>
      </c>
      <c r="M49">
        <f t="shared" si="2"/>
        <v>1.075268817204301</v>
      </c>
      <c r="N49">
        <f>'vect likes'!H102/'vect likes'!$H$53</f>
        <v>1.2345679012345678</v>
      </c>
      <c r="O49">
        <f t="shared" si="3"/>
        <v>0.92592592592592593</v>
      </c>
    </row>
    <row r="50" spans="1:15">
      <c r="A50">
        <v>0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f t="shared" si="1"/>
        <v>0.375</v>
      </c>
      <c r="L50">
        <f t="shared" si="0"/>
        <v>1.075268817204301</v>
      </c>
      <c r="M50">
        <f t="shared" si="2"/>
        <v>1.1648745519713259</v>
      </c>
      <c r="N50">
        <f>'vect likes'!H103/'vect likes'!$H$53</f>
        <v>0.61728395061728392</v>
      </c>
      <c r="O50">
        <f t="shared" si="3"/>
        <v>1.131687242798354</v>
      </c>
    </row>
    <row r="51" spans="1:15">
      <c r="A51">
        <v>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f t="shared" si="1"/>
        <v>0.5</v>
      </c>
      <c r="L51">
        <f t="shared" si="0"/>
        <v>1.075268817204301</v>
      </c>
      <c r="M51">
        <f t="shared" si="2"/>
        <v>1.075268817204301</v>
      </c>
      <c r="N51">
        <f>'vect likes'!H104/'vect likes'!$H$53</f>
        <v>1.5432098765432098</v>
      </c>
      <c r="O51">
        <f t="shared" si="3"/>
        <v>1.0802469135802468</v>
      </c>
    </row>
    <row r="52" spans="1: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0.125</v>
      </c>
    </row>
    <row r="53" spans="1:15">
      <c r="A53">
        <v>17</v>
      </c>
      <c r="B53">
        <v>31</v>
      </c>
      <c r="C53">
        <v>24</v>
      </c>
      <c r="D53">
        <v>19</v>
      </c>
      <c r="E53">
        <v>25</v>
      </c>
      <c r="F53">
        <v>33</v>
      </c>
      <c r="G53">
        <v>17</v>
      </c>
      <c r="H53">
        <v>20</v>
      </c>
      <c r="I53">
        <f>AVERAGE(I3:I52)</f>
        <v>0.46500000000000002</v>
      </c>
    </row>
    <row r="54" spans="1:15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e">
        <f>AVERAGE(A54:H54)</f>
        <v>#DIV/0!</v>
      </c>
    </row>
    <row r="55" spans="1:15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f t="shared" si="1"/>
        <v>0.625</v>
      </c>
    </row>
    <row r="56" spans="1:1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f t="shared" si="1"/>
        <v>0.625</v>
      </c>
    </row>
    <row r="57" spans="1:1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f t="shared" si="1"/>
        <v>0.25</v>
      </c>
    </row>
    <row r="58" spans="1:1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f t="shared" si="1"/>
        <v>0.625</v>
      </c>
    </row>
    <row r="59" spans="1:15">
      <c r="A59">
        <v>0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f t="shared" si="1"/>
        <v>0.5</v>
      </c>
    </row>
    <row r="60" spans="1:15">
      <c r="A60">
        <v>0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f t="shared" si="1"/>
        <v>0.5</v>
      </c>
    </row>
    <row r="61" spans="1: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f t="shared" si="1"/>
        <v>0.75</v>
      </c>
    </row>
    <row r="62" spans="1:1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f t="shared" si="1"/>
        <v>0.5</v>
      </c>
    </row>
    <row r="63" spans="1:15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f t="shared" si="1"/>
        <v>0.25</v>
      </c>
    </row>
    <row r="64" spans="1:15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si="1"/>
        <v>0.375</v>
      </c>
    </row>
    <row r="65" spans="1:9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f t="shared" si="1"/>
        <v>0.5</v>
      </c>
    </row>
    <row r="66" spans="1:9">
      <c r="A66">
        <v>0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1"/>
        <v>0.25</v>
      </c>
    </row>
    <row r="67" spans="1:9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0.125</v>
      </c>
    </row>
    <row r="68" spans="1:9">
      <c r="A68">
        <v>0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f t="shared" ref="I68:I105" si="4">AVERAGE(A68:H68)</f>
        <v>0.375</v>
      </c>
    </row>
    <row r="69" spans="1:9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f t="shared" si="4"/>
        <v>0.25</v>
      </c>
    </row>
    <row r="70" spans="1:9">
      <c r="A70">
        <v>0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f t="shared" si="4"/>
        <v>0.5</v>
      </c>
    </row>
    <row r="71" spans="1:9">
      <c r="A71">
        <v>1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f t="shared" si="4"/>
        <v>0.75</v>
      </c>
    </row>
    <row r="72" spans="1:9">
      <c r="A72">
        <v>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f t="shared" si="4"/>
        <v>0.25</v>
      </c>
    </row>
    <row r="73" spans="1:9">
      <c r="A73">
        <v>0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f t="shared" si="4"/>
        <v>0.5</v>
      </c>
    </row>
    <row r="74" spans="1:9">
      <c r="A74">
        <v>0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f t="shared" si="4"/>
        <v>0.375</v>
      </c>
    </row>
    <row r="75" spans="1:9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f t="shared" si="4"/>
        <v>0.375</v>
      </c>
    </row>
    <row r="76" spans="1:9">
      <c r="A76">
        <v>0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si="4"/>
        <v>0.5</v>
      </c>
    </row>
    <row r="77" spans="1:9">
      <c r="A77">
        <v>0</v>
      </c>
      <c r="B77">
        <v>0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f t="shared" si="4"/>
        <v>0.5</v>
      </c>
    </row>
    <row r="78" spans="1:9">
      <c r="A78">
        <v>0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si="4"/>
        <v>0.5</v>
      </c>
    </row>
    <row r="79" spans="1:9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4"/>
        <v>0.25</v>
      </c>
    </row>
    <row r="80" spans="1:9">
      <c r="A80">
        <v>1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4"/>
        <v>0.75</v>
      </c>
    </row>
    <row r="81" spans="1:9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f t="shared" si="4"/>
        <v>0.25</v>
      </c>
    </row>
    <row r="82" spans="1:9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f t="shared" si="4"/>
        <v>0.25</v>
      </c>
    </row>
    <row r="83" spans="1:9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f t="shared" si="4"/>
        <v>0.375</v>
      </c>
    </row>
    <row r="84" spans="1:9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f t="shared" si="4"/>
        <v>0.25</v>
      </c>
    </row>
    <row r="85" spans="1:9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f t="shared" si="4"/>
        <v>0.25</v>
      </c>
    </row>
    <row r="86" spans="1: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f t="shared" si="4"/>
        <v>0.25</v>
      </c>
    </row>
    <row r="87" spans="1:9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f t="shared" si="4"/>
        <v>0.25</v>
      </c>
    </row>
    <row r="88" spans="1:9">
      <c r="A88">
        <v>1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f t="shared" si="4"/>
        <v>0.5</v>
      </c>
    </row>
    <row r="89" spans="1:9">
      <c r="A89">
        <v>0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f t="shared" si="4"/>
        <v>0.5</v>
      </c>
    </row>
    <row r="90" spans="1:9">
      <c r="A90">
        <v>0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f t="shared" si="4"/>
        <v>0.5</v>
      </c>
    </row>
    <row r="91" spans="1:9">
      <c r="A91">
        <v>0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f t="shared" si="4"/>
        <v>0.375</v>
      </c>
    </row>
    <row r="92" spans="1:9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f t="shared" si="4"/>
        <v>0.375</v>
      </c>
    </row>
    <row r="93" spans="1:9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f t="shared" si="4"/>
        <v>0.375</v>
      </c>
    </row>
    <row r="94" spans="1:9">
      <c r="A94">
        <v>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si="4"/>
        <v>0.375</v>
      </c>
    </row>
    <row r="95" spans="1:9">
      <c r="A95">
        <v>0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f t="shared" si="4"/>
        <v>0.25</v>
      </c>
    </row>
    <row r="96" spans="1:9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f t="shared" si="4"/>
        <v>0.125</v>
      </c>
    </row>
    <row r="97" spans="1:9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f t="shared" si="4"/>
        <v>0.5</v>
      </c>
    </row>
    <row r="98" spans="1:9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f t="shared" si="4"/>
        <v>0.5</v>
      </c>
    </row>
    <row r="99" spans="1:9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  <c r="I99">
        <f t="shared" si="4"/>
        <v>0.75</v>
      </c>
    </row>
    <row r="100" spans="1:9">
      <c r="A100">
        <v>0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f t="shared" si="4"/>
        <v>0.375</v>
      </c>
    </row>
    <row r="101" spans="1:9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f t="shared" si="4"/>
        <v>0.375</v>
      </c>
    </row>
    <row r="102" spans="1:9">
      <c r="A102">
        <v>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f t="shared" si="4"/>
        <v>0.625</v>
      </c>
    </row>
    <row r="103" spans="1:9">
      <c r="A103">
        <v>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f t="shared" si="4"/>
        <v>0.5</v>
      </c>
    </row>
    <row r="104" spans="1:9">
      <c r="A104">
        <v>0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si="4"/>
        <v>0.5</v>
      </c>
    </row>
    <row r="105" spans="1:9">
      <c r="A105">
        <v>7</v>
      </c>
      <c r="B105">
        <v>24</v>
      </c>
      <c r="C105">
        <v>20</v>
      </c>
      <c r="D105">
        <v>25</v>
      </c>
      <c r="E105">
        <v>22</v>
      </c>
      <c r="F105">
        <v>31</v>
      </c>
      <c r="G105">
        <v>23</v>
      </c>
      <c r="H105">
        <v>17</v>
      </c>
      <c r="I105">
        <f t="shared" si="4"/>
        <v>21.125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7"/>
  <sheetViews>
    <sheetView topLeftCell="B1" workbookViewId="0">
      <selection activeCell="B16" sqref="B16"/>
    </sheetView>
  </sheetViews>
  <sheetFormatPr baseColWidth="10" defaultRowHeight="15" x14ac:dyDescent="0"/>
  <cols>
    <col min="1" max="1" width="13" customWidth="1"/>
    <col min="2" max="2" width="25.83203125" customWidth="1"/>
    <col min="3" max="3" width="33.33203125" customWidth="1"/>
    <col min="4" max="4" width="12.83203125" customWidth="1"/>
    <col min="5" max="5" width="21.33203125" customWidth="1"/>
    <col min="6" max="6" width="22" customWidth="1"/>
    <col min="7" max="7" width="28.5" customWidth="1"/>
    <col min="8" max="8" width="22.83203125" customWidth="1"/>
    <col min="9" max="9" width="15.1640625" customWidth="1"/>
    <col min="10" max="10" width="19.33203125" customWidth="1"/>
    <col min="11" max="11" width="17.1640625" customWidth="1"/>
  </cols>
  <sheetData>
    <row r="1" spans="1:13" s="16" customFormat="1" ht="48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  <c r="H1" s="15" t="s">
        <v>59</v>
      </c>
      <c r="I1" s="15" t="s">
        <v>60</v>
      </c>
      <c r="J1" s="15" t="s">
        <v>61</v>
      </c>
      <c r="K1" s="15" t="s">
        <v>62</v>
      </c>
      <c r="L1" s="15" t="s">
        <v>63</v>
      </c>
      <c r="M1" s="15"/>
    </row>
    <row r="2" spans="1:13" ht="16">
      <c r="A2" s="1">
        <v>5</v>
      </c>
      <c r="B2" s="1">
        <v>3</v>
      </c>
      <c r="C2" s="1">
        <v>3</v>
      </c>
      <c r="D2" s="1" t="s">
        <v>18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 t="s">
        <v>64</v>
      </c>
      <c r="L2" s="1"/>
      <c r="M2" s="14" t="s">
        <v>7</v>
      </c>
    </row>
    <row r="3" spans="1:13" ht="16" hidden="1">
      <c r="A3" s="1">
        <v>5</v>
      </c>
      <c r="B3" s="1">
        <v>4</v>
      </c>
      <c r="C3" s="1">
        <v>3</v>
      </c>
      <c r="D3" s="1" t="s">
        <v>11</v>
      </c>
      <c r="E3" s="1">
        <v>2</v>
      </c>
      <c r="F3" s="1">
        <v>3</v>
      </c>
      <c r="G3" s="1">
        <v>2</v>
      </c>
      <c r="H3" s="1">
        <v>4</v>
      </c>
      <c r="I3" s="1">
        <v>2</v>
      </c>
      <c r="J3" s="1">
        <v>2</v>
      </c>
      <c r="K3" s="1" t="s">
        <v>65</v>
      </c>
      <c r="L3" s="1"/>
      <c r="M3" s="14" t="s">
        <v>4</v>
      </c>
    </row>
    <row r="4" spans="1:13" ht="16">
      <c r="A4" s="1">
        <v>1</v>
      </c>
      <c r="B4" s="1">
        <v>3</v>
      </c>
      <c r="C4" s="1">
        <v>2</v>
      </c>
      <c r="D4" s="1" t="s">
        <v>19</v>
      </c>
      <c r="E4" s="1">
        <v>3</v>
      </c>
      <c r="F4" s="1">
        <v>3</v>
      </c>
      <c r="G4" s="1">
        <v>4</v>
      </c>
      <c r="H4" s="1">
        <v>2</v>
      </c>
      <c r="I4" s="1">
        <v>3</v>
      </c>
      <c r="J4" s="1">
        <v>2</v>
      </c>
      <c r="K4" s="1" t="s">
        <v>64</v>
      </c>
      <c r="L4" s="1"/>
      <c r="M4" s="14" t="s">
        <v>7</v>
      </c>
    </row>
    <row r="5" spans="1:13" ht="16" hidden="1">
      <c r="A5" s="1">
        <v>3</v>
      </c>
      <c r="B5" s="1">
        <v>5</v>
      </c>
      <c r="C5" s="1">
        <v>4</v>
      </c>
      <c r="D5" s="1" t="s">
        <v>12</v>
      </c>
      <c r="E5" s="1">
        <v>5</v>
      </c>
      <c r="F5" s="1">
        <v>2</v>
      </c>
      <c r="G5" s="1">
        <v>4</v>
      </c>
      <c r="H5" s="1">
        <v>2</v>
      </c>
      <c r="I5" s="1">
        <v>3</v>
      </c>
      <c r="J5" s="1">
        <v>5</v>
      </c>
      <c r="K5" s="1" t="s">
        <v>66</v>
      </c>
      <c r="L5" s="1"/>
      <c r="M5" s="14" t="s">
        <v>4</v>
      </c>
    </row>
    <row r="6" spans="1:13" ht="16">
      <c r="A6" s="1">
        <v>3</v>
      </c>
      <c r="B6" s="1">
        <v>2</v>
      </c>
      <c r="C6" s="1">
        <v>2</v>
      </c>
      <c r="D6" s="1" t="s">
        <v>20</v>
      </c>
      <c r="E6" s="1">
        <v>4</v>
      </c>
      <c r="F6" s="1">
        <v>4</v>
      </c>
      <c r="G6" s="1">
        <v>4</v>
      </c>
      <c r="H6" s="1">
        <v>4</v>
      </c>
      <c r="I6" s="1">
        <v>1</v>
      </c>
      <c r="J6" s="1">
        <v>1</v>
      </c>
      <c r="K6" s="1" t="s">
        <v>64</v>
      </c>
      <c r="L6" s="1"/>
      <c r="M6" s="14" t="s">
        <v>7</v>
      </c>
    </row>
    <row r="7" spans="1:13" ht="16" hidden="1">
      <c r="A7" s="1">
        <v>5</v>
      </c>
      <c r="B7" s="1">
        <v>2</v>
      </c>
      <c r="C7" s="1">
        <v>2</v>
      </c>
      <c r="D7" s="1" t="s">
        <v>67</v>
      </c>
      <c r="E7" s="1">
        <v>2</v>
      </c>
      <c r="F7" s="1">
        <v>4</v>
      </c>
      <c r="G7" s="1">
        <v>2</v>
      </c>
      <c r="H7" s="1">
        <v>3</v>
      </c>
      <c r="I7" s="1">
        <v>3</v>
      </c>
      <c r="J7" s="1">
        <v>3</v>
      </c>
      <c r="K7" s="1" t="s">
        <v>65</v>
      </c>
      <c r="L7" s="1"/>
      <c r="M7" s="14" t="s">
        <v>4</v>
      </c>
    </row>
    <row r="8" spans="1:13" ht="16">
      <c r="A8" s="1">
        <v>5</v>
      </c>
      <c r="B8" s="1">
        <v>3</v>
      </c>
      <c r="C8" s="1">
        <v>3</v>
      </c>
      <c r="D8" s="1" t="s">
        <v>21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4</v>
      </c>
      <c r="K8" s="1" t="s">
        <v>64</v>
      </c>
      <c r="L8" s="1"/>
      <c r="M8" s="14" t="s">
        <v>7</v>
      </c>
    </row>
    <row r="9" spans="1:13" ht="16" hidden="1">
      <c r="A9" s="1">
        <v>5</v>
      </c>
      <c r="B9" s="1">
        <v>4</v>
      </c>
      <c r="C9" s="1">
        <v>1</v>
      </c>
      <c r="D9" s="1" t="s">
        <v>68</v>
      </c>
      <c r="E9" s="1">
        <v>3</v>
      </c>
      <c r="F9" s="1">
        <v>5</v>
      </c>
      <c r="G9" s="1">
        <v>3</v>
      </c>
      <c r="H9" s="1">
        <v>4</v>
      </c>
      <c r="I9" s="1">
        <v>2</v>
      </c>
      <c r="J9" s="1">
        <v>4</v>
      </c>
      <c r="K9" s="1" t="s">
        <v>66</v>
      </c>
      <c r="L9" s="1"/>
      <c r="M9" s="14" t="s">
        <v>4</v>
      </c>
    </row>
    <row r="10" spans="1:13" ht="16">
      <c r="A10" s="1">
        <v>5</v>
      </c>
      <c r="B10" s="1">
        <v>5</v>
      </c>
      <c r="C10" s="1">
        <v>5</v>
      </c>
      <c r="D10" s="1" t="s">
        <v>22</v>
      </c>
      <c r="E10" s="1">
        <v>3</v>
      </c>
      <c r="F10" s="1">
        <v>4</v>
      </c>
      <c r="G10" s="1">
        <v>3</v>
      </c>
      <c r="H10" s="1">
        <v>3</v>
      </c>
      <c r="I10" s="1">
        <v>1</v>
      </c>
      <c r="J10" s="1">
        <v>2</v>
      </c>
      <c r="K10" s="1" t="s">
        <v>65</v>
      </c>
      <c r="L10" s="1"/>
      <c r="M10" s="14" t="s">
        <v>7</v>
      </c>
    </row>
    <row r="11" spans="1:13" ht="16" hidden="1">
      <c r="A11" s="1">
        <v>4</v>
      </c>
      <c r="B11" s="1">
        <v>4</v>
      </c>
      <c r="C11" s="1">
        <v>3</v>
      </c>
      <c r="D11" s="1" t="s">
        <v>15</v>
      </c>
      <c r="E11" s="1">
        <v>2</v>
      </c>
      <c r="F11" s="1">
        <v>3</v>
      </c>
      <c r="G11" s="1">
        <v>2</v>
      </c>
      <c r="H11" s="1">
        <v>3</v>
      </c>
      <c r="I11" s="1">
        <v>4</v>
      </c>
      <c r="J11" s="1">
        <v>5</v>
      </c>
      <c r="K11" s="1" t="s">
        <v>64</v>
      </c>
      <c r="L11" s="1"/>
      <c r="M11" s="14" t="s">
        <v>4</v>
      </c>
    </row>
    <row r="12" spans="1:13" ht="16">
      <c r="A12" s="1">
        <v>3</v>
      </c>
      <c r="B12" s="1">
        <v>4</v>
      </c>
      <c r="C12" s="1">
        <v>5</v>
      </c>
      <c r="D12" s="1" t="s">
        <v>23</v>
      </c>
      <c r="E12" s="1">
        <v>3</v>
      </c>
      <c r="F12" s="1">
        <v>4</v>
      </c>
      <c r="G12" s="1">
        <v>2</v>
      </c>
      <c r="H12" s="1">
        <v>4</v>
      </c>
      <c r="I12" s="1">
        <v>4</v>
      </c>
      <c r="J12" s="1">
        <v>1</v>
      </c>
      <c r="K12" s="1" t="s">
        <v>65</v>
      </c>
      <c r="L12" s="1"/>
      <c r="M12" s="14" t="s">
        <v>7</v>
      </c>
    </row>
    <row r="13" spans="1:13" ht="16" hidden="1">
      <c r="A13" s="1">
        <v>3</v>
      </c>
      <c r="B13" s="1">
        <v>2</v>
      </c>
      <c r="C13" s="1">
        <v>2</v>
      </c>
      <c r="D13" s="1" t="s">
        <v>69</v>
      </c>
      <c r="E13" s="1">
        <v>4</v>
      </c>
      <c r="F13" s="1">
        <v>4</v>
      </c>
      <c r="G13" s="1">
        <v>4</v>
      </c>
      <c r="H13" s="1">
        <v>4</v>
      </c>
      <c r="I13" s="1">
        <v>1</v>
      </c>
      <c r="J13" s="1">
        <v>1</v>
      </c>
      <c r="K13" s="1" t="s">
        <v>64</v>
      </c>
      <c r="L13" s="1"/>
      <c r="M13" s="14" t="s">
        <v>4</v>
      </c>
    </row>
    <row r="14" spans="1:13" ht="16">
      <c r="A14" s="1">
        <v>1</v>
      </c>
      <c r="B14" s="1">
        <v>3</v>
      </c>
      <c r="C14" s="1">
        <v>3</v>
      </c>
      <c r="D14" s="1" t="s">
        <v>24</v>
      </c>
      <c r="E14" s="1">
        <v>1</v>
      </c>
      <c r="F14" s="1">
        <v>3</v>
      </c>
      <c r="G14" s="1">
        <v>3</v>
      </c>
      <c r="H14" s="1">
        <v>3</v>
      </c>
      <c r="I14" s="1">
        <v>5</v>
      </c>
      <c r="J14" s="1">
        <v>4</v>
      </c>
      <c r="K14" s="1" t="s">
        <v>65</v>
      </c>
      <c r="L14" s="1"/>
      <c r="M14" s="14" t="s">
        <v>7</v>
      </c>
    </row>
    <row r="15" spans="1:13" ht="16" hidden="1">
      <c r="A15" s="1">
        <v>1</v>
      </c>
      <c r="B15" s="1">
        <v>3</v>
      </c>
      <c r="C15" s="1">
        <v>2</v>
      </c>
      <c r="D15" s="1" t="s">
        <v>17</v>
      </c>
      <c r="E15" s="1">
        <v>2</v>
      </c>
      <c r="F15" s="1">
        <v>3</v>
      </c>
      <c r="G15" s="1">
        <v>2</v>
      </c>
      <c r="H15" s="1">
        <v>4</v>
      </c>
      <c r="I15" s="1">
        <v>1</v>
      </c>
      <c r="J15" s="1">
        <v>2</v>
      </c>
      <c r="K15" s="1" t="s">
        <v>64</v>
      </c>
      <c r="L15" s="1"/>
      <c r="M15" s="14" t="s">
        <v>4</v>
      </c>
    </row>
    <row r="16" spans="1:13" ht="16">
      <c r="A16" s="1">
        <v>5</v>
      </c>
      <c r="B16" s="1">
        <v>4</v>
      </c>
      <c r="C16" s="1">
        <v>4</v>
      </c>
      <c r="D16" s="1" t="s">
        <v>25</v>
      </c>
      <c r="E16" s="1">
        <v>5</v>
      </c>
      <c r="F16" s="1">
        <v>3</v>
      </c>
      <c r="G16" s="1">
        <v>5</v>
      </c>
      <c r="H16" s="1">
        <v>4</v>
      </c>
      <c r="I16" s="1">
        <v>5</v>
      </c>
      <c r="J16" s="1">
        <v>5</v>
      </c>
      <c r="K16" s="1" t="s">
        <v>66</v>
      </c>
      <c r="L16" s="1"/>
      <c r="M16" s="14" t="s">
        <v>7</v>
      </c>
    </row>
    <row r="17" spans="1:19" ht="16">
      <c r="A17" s="2">
        <f>AVERAGE(A2:A16)</f>
        <v>3.6</v>
      </c>
      <c r="B17" s="2">
        <f>AVERAGE(B2:B16)</f>
        <v>3.4</v>
      </c>
      <c r="C17" s="7">
        <f>AVERAGE(C2:C16)</f>
        <v>2.9333333333333331</v>
      </c>
      <c r="D17" s="1"/>
      <c r="E17" s="8">
        <f t="shared" ref="E17:J17" si="0">AVERAGE(E2:E16)</f>
        <v>2.9333333333333331</v>
      </c>
      <c r="F17" s="8">
        <f t="shared" si="0"/>
        <v>3.3333333333333335</v>
      </c>
      <c r="G17" s="8">
        <f t="shared" si="0"/>
        <v>3</v>
      </c>
      <c r="H17" s="8">
        <f t="shared" si="0"/>
        <v>3.2666666666666666</v>
      </c>
      <c r="I17" s="8">
        <f t="shared" si="0"/>
        <v>2.6</v>
      </c>
      <c r="J17" s="8">
        <f t="shared" si="0"/>
        <v>2.8666666666666667</v>
      </c>
      <c r="K17" s="1"/>
      <c r="L17" s="1"/>
      <c r="M17" s="1"/>
    </row>
    <row r="18" spans="1:19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</row>
    <row r="19" spans="1:19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9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3" spans="1:19" ht="80">
      <c r="A23" s="15" t="s">
        <v>52</v>
      </c>
      <c r="B23" s="15" t="s">
        <v>53</v>
      </c>
      <c r="C23" s="15" t="s">
        <v>54</v>
      </c>
      <c r="F23" s="15" t="s">
        <v>56</v>
      </c>
      <c r="G23" s="15" t="s">
        <v>57</v>
      </c>
      <c r="H23" s="15" t="s">
        <v>58</v>
      </c>
      <c r="I23" s="15" t="s">
        <v>59</v>
      </c>
      <c r="J23" s="15" t="s">
        <v>60</v>
      </c>
      <c r="K23" s="15" t="s">
        <v>61</v>
      </c>
      <c r="L23" s="15" t="s">
        <v>62</v>
      </c>
      <c r="Q23" s="15" t="s">
        <v>71</v>
      </c>
      <c r="R23" s="15" t="s">
        <v>72</v>
      </c>
      <c r="S23" s="15" t="s">
        <v>64</v>
      </c>
    </row>
    <row r="24" spans="1:19" ht="16">
      <c r="A24" s="3">
        <v>3.6</v>
      </c>
      <c r="B24" s="2">
        <v>3.4</v>
      </c>
      <c r="C24" s="3">
        <v>2.9</v>
      </c>
      <c r="E24" t="s">
        <v>36</v>
      </c>
      <c r="F24">
        <f t="shared" ref="F24:K24" si="1">AVERAGE(E3,E5,E7,E9,E11,E13,E15)</f>
        <v>2.8571428571428572</v>
      </c>
      <c r="G24">
        <f t="shared" si="1"/>
        <v>3.4285714285714284</v>
      </c>
      <c r="H24">
        <f t="shared" si="1"/>
        <v>2.7142857142857144</v>
      </c>
      <c r="I24">
        <f t="shared" si="1"/>
        <v>3.4285714285714284</v>
      </c>
      <c r="J24">
        <f t="shared" si="1"/>
        <v>2.2857142857142856</v>
      </c>
      <c r="K24">
        <f t="shared" si="1"/>
        <v>3.1428571428571428</v>
      </c>
      <c r="L24" s="4">
        <f>5/7</f>
        <v>0.7142857142857143</v>
      </c>
      <c r="P24" t="s">
        <v>4</v>
      </c>
      <c r="Q24" s="4">
        <v>0.2857142857142857</v>
      </c>
      <c r="R24" s="4">
        <f>2/7</f>
        <v>0.2857142857142857</v>
      </c>
      <c r="S24" s="17">
        <f>3/7</f>
        <v>0.42857142857142855</v>
      </c>
    </row>
    <row r="25" spans="1:19">
      <c r="E25" t="s">
        <v>70</v>
      </c>
      <c r="F25">
        <f t="shared" ref="F25:K25" si="2">AVERAGE(E16,E14,E12,E10,E8,E6,E4,E2)</f>
        <v>3</v>
      </c>
      <c r="G25">
        <f t="shared" si="2"/>
        <v>3.25</v>
      </c>
      <c r="H25">
        <f t="shared" si="2"/>
        <v>3.25</v>
      </c>
      <c r="I25">
        <f t="shared" si="2"/>
        <v>3.125</v>
      </c>
      <c r="J25">
        <f t="shared" si="2"/>
        <v>2.875</v>
      </c>
      <c r="K25">
        <f t="shared" si="2"/>
        <v>2.625</v>
      </c>
      <c r="L25" s="4">
        <f>(7/8)</f>
        <v>0.875</v>
      </c>
      <c r="P25" t="s">
        <v>7</v>
      </c>
      <c r="Q25" s="17">
        <f>3/8</f>
        <v>0.375</v>
      </c>
      <c r="R25">
        <f>1/8</f>
        <v>0.125</v>
      </c>
      <c r="S25">
        <f>4/8</f>
        <v>0.5</v>
      </c>
    </row>
    <row r="26" spans="1:19">
      <c r="E26" t="s">
        <v>36</v>
      </c>
      <c r="G26">
        <f>(G24-F24)/F24</f>
        <v>0.1999999999999999</v>
      </c>
      <c r="I26">
        <f>(I24-H24)/H24</f>
        <v>0.26315789473684198</v>
      </c>
      <c r="K26">
        <f>(K24-J24)/J24</f>
        <v>0.37500000000000006</v>
      </c>
    </row>
    <row r="27" spans="1:19">
      <c r="E27" t="s">
        <v>70</v>
      </c>
      <c r="G27">
        <f>(G25-F25)/F25</f>
        <v>8.3333333333333329E-2</v>
      </c>
      <c r="I27">
        <f>(I25-H25)/H25</f>
        <v>-3.8461538461538464E-2</v>
      </c>
      <c r="K27">
        <f>(K25-J25)/J25</f>
        <v>-8.6956521739130432E-2</v>
      </c>
    </row>
  </sheetData>
  <autoFilter ref="A1:M18">
    <filterColumn colId="12">
      <filters>
        <filter val="time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diff</vt:lpstr>
      <vt:lpstr>vect time (like)</vt:lpstr>
      <vt:lpstr>vect time (time)</vt:lpstr>
      <vt:lpstr>vect likes</vt:lpstr>
      <vt:lpstr>Feuil5</vt:lpstr>
      <vt:lpstr>Feuil6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Nowicki</dc:creator>
  <cp:lastModifiedBy>Matthieu Nowicki</cp:lastModifiedBy>
  <dcterms:created xsi:type="dcterms:W3CDTF">2014-08-08T22:49:42Z</dcterms:created>
  <dcterms:modified xsi:type="dcterms:W3CDTF">2014-08-15T02:56:41Z</dcterms:modified>
</cp:coreProperties>
</file>