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E173" i="1" l="1"/>
  <c r="C133" i="1"/>
  <c r="C129" i="1"/>
  <c r="C125" i="1"/>
  <c r="C126" i="1" s="1"/>
  <c r="C124" i="1"/>
  <c r="C131" i="1"/>
  <c r="E121" i="1"/>
  <c r="E119" i="1"/>
  <c r="E122" i="1" s="1"/>
  <c r="C113" i="1"/>
  <c r="C110" i="1"/>
  <c r="C111" i="1" s="1"/>
  <c r="C109" i="1"/>
  <c r="C104" i="1"/>
  <c r="C106" i="1" s="1"/>
  <c r="E101" i="1"/>
  <c r="E99" i="1"/>
  <c r="E102" i="1" s="1"/>
  <c r="C85" i="1"/>
  <c r="C82" i="1"/>
  <c r="C81" i="1"/>
  <c r="C77" i="1"/>
  <c r="C76" i="1"/>
  <c r="C78" i="1" s="1"/>
  <c r="C83" i="1"/>
  <c r="E73" i="1"/>
  <c r="E71" i="1"/>
  <c r="C65" i="1"/>
  <c r="C62" i="1"/>
  <c r="C57" i="1"/>
  <c r="C52" i="1"/>
  <c r="C51" i="1"/>
  <c r="C63" i="1"/>
  <c r="E49" i="1"/>
  <c r="E48" i="1"/>
  <c r="C58" i="1"/>
  <c r="C53" i="1"/>
  <c r="E46" i="1"/>
  <c r="E44" i="1"/>
  <c r="C29" i="1"/>
  <c r="C38" i="1"/>
  <c r="E27" i="1"/>
  <c r="C35" i="1"/>
  <c r="C36" i="1" s="1"/>
  <c r="C34" i="1"/>
  <c r="C31" i="1"/>
  <c r="C30" i="1"/>
  <c r="E26" i="1"/>
  <c r="E24" i="1"/>
  <c r="E74" i="1" l="1"/>
</calcChain>
</file>

<file path=xl/sharedStrings.xml><?xml version="1.0" encoding="utf-8"?>
<sst xmlns="http://schemas.openxmlformats.org/spreadsheetml/2006/main" count="224" uniqueCount="69">
  <si>
    <t>DATA SAMPEL UNTUK MENENTUKAN GAJI KARYAWAN</t>
  </si>
  <si>
    <t>NAMA</t>
  </si>
  <si>
    <t>DEPARTEMEN</t>
  </si>
  <si>
    <t>LAMA BEKERJA</t>
  </si>
  <si>
    <t>PERFORMA</t>
  </si>
  <si>
    <t>GAJI</t>
  </si>
  <si>
    <t>ALI</t>
  </si>
  <si>
    <t>EDI</t>
  </si>
  <si>
    <t>ANI</t>
  </si>
  <si>
    <t>BUDIMAN</t>
  </si>
  <si>
    <t>HERMAN</t>
  </si>
  <si>
    <t>DIDI</t>
  </si>
  <si>
    <t>RINA</t>
  </si>
  <si>
    <t>GATOT</t>
  </si>
  <si>
    <t>Keuangan</t>
  </si>
  <si>
    <t>Pemasaran</t>
  </si>
  <si>
    <t>Senior</t>
  </si>
  <si>
    <t>Junior</t>
  </si>
  <si>
    <t>Middle</t>
  </si>
  <si>
    <t>Bagus</t>
  </si>
  <si>
    <t>Kurang</t>
  </si>
  <si>
    <t>MENENTUKAN NODE TERPILIH</t>
  </si>
  <si>
    <r>
      <t xml:space="preserve">Menghitung </t>
    </r>
    <r>
      <rPr>
        <b/>
        <sz val="11"/>
        <color theme="1"/>
        <rFont val="Calibri"/>
        <family val="2"/>
        <scheme val="minor"/>
      </rPr>
      <t>Nilai Entropy</t>
    </r>
  </si>
  <si>
    <t>Node terpilih adalah kriteria dengan Entropy terkecil</t>
  </si>
  <si>
    <t>JUMLAH</t>
  </si>
  <si>
    <t>KEUANGAN</t>
  </si>
  <si>
    <t>PEMASARAN</t>
  </si>
  <si>
    <t>ALGORITMA DECISION TREE</t>
  </si>
  <si>
    <r>
      <t xml:space="preserve">1) </t>
    </r>
    <r>
      <rPr>
        <b/>
        <sz val="11"/>
        <color theme="1"/>
        <rFont val="Calibri"/>
        <family val="2"/>
        <scheme val="minor"/>
      </rPr>
      <t>Menghitung Entropy Node 'Departemen`</t>
    </r>
  </si>
  <si>
    <t>TOTAL</t>
  </si>
  <si>
    <t>Q1</t>
  </si>
  <si>
    <t>Q3</t>
  </si>
  <si>
    <t>Q2</t>
  </si>
  <si>
    <t>10 JUTA</t>
  </si>
  <si>
    <t>5 JUTA</t>
  </si>
  <si>
    <t>`=-1/4*(LOG(1/4;2))</t>
  </si>
  <si>
    <t>`=3/4*(LOG(3/4;2))</t>
  </si>
  <si>
    <t>`=C29-C30</t>
  </si>
  <si>
    <t>`=-2/4*(LOG(2/4;2))</t>
  </si>
  <si>
    <t>`=2/4*(LOG(2/4;2))</t>
  </si>
  <si>
    <t>Entropy</t>
  </si>
  <si>
    <t>Departemen</t>
  </si>
  <si>
    <t>`=(4/8*C31)+(4/8*C36)</t>
  </si>
  <si>
    <r>
      <t xml:space="preserve">2) </t>
    </r>
    <r>
      <rPr>
        <b/>
        <sz val="11"/>
        <color theme="1"/>
        <rFont val="Calibri"/>
        <family val="2"/>
        <scheme val="minor"/>
      </rPr>
      <t>Menghitung Entropy Node 'Lama Bekerja`</t>
    </r>
  </si>
  <si>
    <t>SENIOR</t>
  </si>
  <si>
    <t>MIDDLE</t>
  </si>
  <si>
    <t>JUNIOR</t>
  </si>
  <si>
    <t>`=-3/4*(LOG(3/4;2))</t>
  </si>
  <si>
    <t>`=1/4*(LOG(1/4;2))</t>
  </si>
  <si>
    <t>`=2/2*(LOG(2/2;2))</t>
  </si>
  <si>
    <t>`=C51-C52</t>
  </si>
  <si>
    <t>`=(4/8*C53)+(2/8*C58)+(2/8*C63)</t>
  </si>
  <si>
    <t>Lama Bekerja</t>
  </si>
  <si>
    <r>
      <t xml:space="preserve">3) </t>
    </r>
    <r>
      <rPr>
        <b/>
        <sz val="11"/>
        <color theme="1"/>
        <rFont val="Calibri"/>
        <family val="2"/>
        <scheme val="minor"/>
      </rPr>
      <t>Menghitung Entropy Node 'Performa`</t>
    </r>
  </si>
  <si>
    <t>BAGUS</t>
  </si>
  <si>
    <t>KURANG</t>
  </si>
  <si>
    <t>Performa</t>
  </si>
  <si>
    <t>`=-2/6*(LOG(2/6;2))</t>
  </si>
  <si>
    <t>`=C76-C77</t>
  </si>
  <si>
    <t>`=-1/2*(LOG(1/2;2))</t>
  </si>
  <si>
    <t>`=1/2*(LOG(1/2;2))</t>
  </si>
  <si>
    <t>`=C81-C82</t>
  </si>
  <si>
    <t>`=(6/8*C78)+(2/8*C83)</t>
  </si>
  <si>
    <t>`================================================================================================</t>
  </si>
  <si>
    <r>
      <t xml:space="preserve">2) </t>
    </r>
    <r>
      <rPr>
        <b/>
        <sz val="11"/>
        <color theme="1"/>
        <rFont val="Calibri"/>
        <family val="2"/>
        <scheme val="minor"/>
      </rPr>
      <t>Menghitung Entropy Node 'Performa`</t>
    </r>
  </si>
  <si>
    <t>E = 0.41</t>
  </si>
  <si>
    <t>PREDIKSI</t>
  </si>
  <si>
    <t>KESALAHAN (error)</t>
  </si>
  <si>
    <t>`=1/8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</si>
</sst>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0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2" borderId="0" xfId="0" applyFill="1"/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/>
    <xf numFmtId="0" fontId="2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3" fillId="3" borderId="0" xfId="0" applyFont="1" applyFill="1"/>
    <xf numFmtId="0" fontId="0" fillId="3" borderId="0" xfId="0" applyFill="1"/>
    <xf numFmtId="2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2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 vertical="center"/>
    </xf>
    <xf numFmtId="2" fontId="0" fillId="0" borderId="0" xfId="0" applyNumberFormat="1" applyAlignment="1">
      <alignment horizontal="left"/>
    </xf>
    <xf numFmtId="0" fontId="0" fillId="2" borderId="0" xfId="0" applyFill="1" applyAlignment="1">
      <alignment horizontal="center"/>
    </xf>
    <xf numFmtId="170" fontId="0" fillId="2" borderId="0" xfId="1" applyNumberFormat="1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66</xdr:row>
      <xdr:rowOff>152400</xdr:rowOff>
    </xdr:from>
    <xdr:to>
      <xdr:col>15</xdr:col>
      <xdr:colOff>523875</xdr:colOff>
      <xdr:row>81</xdr:row>
      <xdr:rowOff>47625</xdr:rowOff>
    </xdr:to>
    <xdr:grpSp>
      <xdr:nvGrpSpPr>
        <xdr:cNvPr id="18" name="Group 17"/>
        <xdr:cNvGrpSpPr/>
      </xdr:nvGrpSpPr>
      <xdr:grpSpPr>
        <a:xfrm>
          <a:off x="5953125" y="12734925"/>
          <a:ext cx="5553075" cy="2752725"/>
          <a:chOff x="5953125" y="12734925"/>
          <a:chExt cx="5553075" cy="2752725"/>
        </a:xfrm>
      </xdr:grpSpPr>
      <xdr:sp macro="" textlink="">
        <xdr:nvSpPr>
          <xdr:cNvPr id="2" name="Rounded Rectangle 1"/>
          <xdr:cNvSpPr/>
        </xdr:nvSpPr>
        <xdr:spPr>
          <a:xfrm>
            <a:off x="7896225" y="12734925"/>
            <a:ext cx="1581150" cy="619125"/>
          </a:xfrm>
          <a:prstGeom prst="roundRect">
            <a:avLst/>
          </a:prstGeom>
        </xdr:spPr>
        <xdr:style>
          <a:lnRef idx="1">
            <a:schemeClr val="accent5"/>
          </a:lnRef>
          <a:fillRef idx="3">
            <a:schemeClr val="accent5"/>
          </a:fillRef>
          <a:effectRef idx="2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LAMA BEKERJA</a:t>
            </a:r>
            <a:endParaRPr lang="id-ID" sz="1100"/>
          </a:p>
        </xdr:txBody>
      </xdr:sp>
      <xdr:sp macro="" textlink="">
        <xdr:nvSpPr>
          <xdr:cNvPr id="3" name="Rounded Rectangle 2"/>
          <xdr:cNvSpPr/>
        </xdr:nvSpPr>
        <xdr:spPr>
          <a:xfrm>
            <a:off x="5972175" y="13963650"/>
            <a:ext cx="1581150" cy="619125"/>
          </a:xfrm>
          <a:prstGeom prst="roundRect">
            <a:avLst/>
          </a:prstGeom>
        </xdr:spPr>
        <xdr:style>
          <a:lnRef idx="1">
            <a:schemeClr val="accent5"/>
          </a:lnRef>
          <a:fillRef idx="2">
            <a:schemeClr val="accent5"/>
          </a:fillRef>
          <a:effectRef idx="1">
            <a:schemeClr val="accent5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SENIOR</a:t>
            </a:r>
            <a:endParaRPr lang="id-ID" sz="1100"/>
          </a:p>
        </xdr:txBody>
      </xdr:sp>
      <xdr:sp macro="" textlink="">
        <xdr:nvSpPr>
          <xdr:cNvPr id="4" name="Rounded Rectangle 3"/>
          <xdr:cNvSpPr/>
        </xdr:nvSpPr>
        <xdr:spPr>
          <a:xfrm>
            <a:off x="7896225" y="14001750"/>
            <a:ext cx="1581150" cy="619125"/>
          </a:xfrm>
          <a:prstGeom prst="roundRect">
            <a:avLst/>
          </a:prstGeom>
        </xdr:spPr>
        <xdr:style>
          <a:lnRef idx="1">
            <a:schemeClr val="accent5"/>
          </a:lnRef>
          <a:fillRef idx="2">
            <a:schemeClr val="accent5"/>
          </a:fillRef>
          <a:effectRef idx="1">
            <a:schemeClr val="accent5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MIDDLE</a:t>
            </a:r>
            <a:endParaRPr lang="id-ID" sz="1100"/>
          </a:p>
        </xdr:txBody>
      </xdr:sp>
      <xdr:sp macro="" textlink="">
        <xdr:nvSpPr>
          <xdr:cNvPr id="5" name="Rounded Rectangle 4"/>
          <xdr:cNvSpPr/>
        </xdr:nvSpPr>
        <xdr:spPr>
          <a:xfrm>
            <a:off x="9906000" y="14011275"/>
            <a:ext cx="1581150" cy="619125"/>
          </a:xfrm>
          <a:prstGeom prst="roundRect">
            <a:avLst/>
          </a:prstGeom>
        </xdr:spPr>
        <xdr:style>
          <a:lnRef idx="1">
            <a:schemeClr val="accent5"/>
          </a:lnRef>
          <a:fillRef idx="2">
            <a:schemeClr val="accent5"/>
          </a:fillRef>
          <a:effectRef idx="1">
            <a:schemeClr val="accent5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JUNIOR</a:t>
            </a:r>
            <a:endParaRPr lang="id-ID" sz="1100"/>
          </a:p>
        </xdr:txBody>
      </xdr:sp>
      <xdr:cxnSp macro="">
        <xdr:nvCxnSpPr>
          <xdr:cNvPr id="7" name="Straight Arrow Connector 6"/>
          <xdr:cNvCxnSpPr>
            <a:stCxn id="2" idx="2"/>
            <a:endCxn id="3" idx="0"/>
          </xdr:cNvCxnSpPr>
        </xdr:nvCxnSpPr>
        <xdr:spPr>
          <a:xfrm flipH="1">
            <a:off x="6762750" y="13354050"/>
            <a:ext cx="1924050" cy="60960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" name="Straight Arrow Connector 7"/>
          <xdr:cNvCxnSpPr>
            <a:stCxn id="2" idx="2"/>
            <a:endCxn id="4" idx="0"/>
          </xdr:cNvCxnSpPr>
        </xdr:nvCxnSpPr>
        <xdr:spPr>
          <a:xfrm>
            <a:off x="8686800" y="13354050"/>
            <a:ext cx="0" cy="64770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" name="Straight Arrow Connector 8"/>
          <xdr:cNvCxnSpPr>
            <a:stCxn id="2" idx="2"/>
            <a:endCxn id="5" idx="0"/>
          </xdr:cNvCxnSpPr>
        </xdr:nvCxnSpPr>
        <xdr:spPr>
          <a:xfrm>
            <a:off x="8686800" y="13354050"/>
            <a:ext cx="2009775" cy="657225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5" name="Rectangle 14"/>
          <xdr:cNvSpPr/>
        </xdr:nvSpPr>
        <xdr:spPr>
          <a:xfrm>
            <a:off x="5953125" y="14668500"/>
            <a:ext cx="1581150" cy="819150"/>
          </a:xfrm>
          <a:prstGeom prst="rect">
            <a:avLst/>
          </a:prstGeom>
          <a:solidFill>
            <a:schemeClr val="bg1"/>
          </a:solidFill>
        </xdr:spPr>
        <xdr:style>
          <a:lnRef idx="1">
            <a:schemeClr val="accent5"/>
          </a:lnRef>
          <a:fillRef idx="2">
            <a:schemeClr val="accent5"/>
          </a:fillRef>
          <a:effectRef idx="1">
            <a:schemeClr val="accent5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/>
              <a:t>ALI</a:t>
            </a:r>
            <a:r>
              <a:rPr lang="en-US" sz="1100" baseline="0"/>
              <a:t> (10)</a:t>
            </a:r>
          </a:p>
          <a:p>
            <a:pPr algn="l"/>
            <a:r>
              <a:rPr lang="en-US" sz="1100" baseline="0"/>
              <a:t>BUDIMAN (5)</a:t>
            </a:r>
          </a:p>
          <a:p>
            <a:pPr algn="l"/>
            <a:r>
              <a:rPr lang="en-US" sz="1100" baseline="0"/>
              <a:t>HERMAN (10)</a:t>
            </a:r>
          </a:p>
          <a:p>
            <a:pPr algn="l"/>
            <a:r>
              <a:rPr lang="en-US" sz="1100" baseline="0"/>
              <a:t>RINA (10)</a:t>
            </a:r>
            <a:endParaRPr lang="id-ID" sz="1100"/>
          </a:p>
        </xdr:txBody>
      </xdr:sp>
      <xdr:sp macro="" textlink="">
        <xdr:nvSpPr>
          <xdr:cNvPr id="16" name="Rectangle 15"/>
          <xdr:cNvSpPr/>
        </xdr:nvSpPr>
        <xdr:spPr>
          <a:xfrm>
            <a:off x="7905750" y="14706600"/>
            <a:ext cx="1581150" cy="619125"/>
          </a:xfrm>
          <a:prstGeom prst="rect">
            <a:avLst/>
          </a:prstGeom>
          <a:solidFill>
            <a:schemeClr val="bg1"/>
          </a:solidFill>
        </xdr:spPr>
        <xdr:style>
          <a:lnRef idx="1">
            <a:schemeClr val="accent5"/>
          </a:lnRef>
          <a:fillRef idx="2">
            <a:schemeClr val="accent5"/>
          </a:fillRef>
          <a:effectRef idx="1">
            <a:schemeClr val="accent5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/>
              <a:t>ANI (5)</a:t>
            </a:r>
          </a:p>
          <a:p>
            <a:pPr algn="l"/>
            <a:r>
              <a:rPr lang="en-US" sz="1100"/>
              <a:t>GATOT (5)</a:t>
            </a:r>
          </a:p>
          <a:p>
            <a:pPr algn="l"/>
            <a:r>
              <a:rPr lang="en-US" sz="1100" b="1"/>
              <a:t>GAJI:</a:t>
            </a:r>
            <a:r>
              <a:rPr lang="en-US" sz="1100" b="1" baseline="0"/>
              <a:t> 5 JUTA</a:t>
            </a:r>
            <a:endParaRPr lang="en-US" sz="1100" b="1"/>
          </a:p>
        </xdr:txBody>
      </xdr:sp>
      <xdr:sp macro="" textlink="">
        <xdr:nvSpPr>
          <xdr:cNvPr id="17" name="Rectangle 16"/>
          <xdr:cNvSpPr/>
        </xdr:nvSpPr>
        <xdr:spPr>
          <a:xfrm>
            <a:off x="9925050" y="14697075"/>
            <a:ext cx="1581150" cy="619125"/>
          </a:xfrm>
          <a:prstGeom prst="rect">
            <a:avLst/>
          </a:prstGeom>
          <a:solidFill>
            <a:schemeClr val="bg1"/>
          </a:solidFill>
        </xdr:spPr>
        <xdr:style>
          <a:lnRef idx="1">
            <a:schemeClr val="accent5"/>
          </a:lnRef>
          <a:fillRef idx="2">
            <a:schemeClr val="accent5"/>
          </a:fillRef>
          <a:effectRef idx="1">
            <a:schemeClr val="accent5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/>
              <a:t>EDI (5)</a:t>
            </a:r>
          </a:p>
          <a:p>
            <a:pPr algn="l"/>
            <a:r>
              <a:rPr lang="en-US" sz="1100"/>
              <a:t>DIDI (5)</a:t>
            </a:r>
          </a:p>
          <a:p>
            <a:pPr algn="l"/>
            <a:r>
              <a:rPr lang="en-US" sz="1100" b="1"/>
              <a:t>GAJI</a:t>
            </a:r>
            <a:r>
              <a:rPr lang="en-US" sz="1100" b="1" baseline="0"/>
              <a:t>: 5 JUTA</a:t>
            </a:r>
            <a:endParaRPr lang="id-ID" sz="1100" b="1"/>
          </a:p>
        </xdr:txBody>
      </xdr:sp>
    </xdr:grpSp>
    <xdr:clientData/>
  </xdr:twoCellAnchor>
  <xdr:twoCellAnchor>
    <xdr:from>
      <xdr:col>9</xdr:col>
      <xdr:colOff>161925</xdr:colOff>
      <xdr:row>114</xdr:row>
      <xdr:rowOff>57150</xdr:rowOff>
    </xdr:from>
    <xdr:to>
      <xdr:col>11</xdr:col>
      <xdr:colOff>523875</xdr:colOff>
      <xdr:row>117</xdr:row>
      <xdr:rowOff>104775</xdr:rowOff>
    </xdr:to>
    <xdr:sp macro="" textlink="">
      <xdr:nvSpPr>
        <xdr:cNvPr id="21" name="Rounded Rectangle 20"/>
        <xdr:cNvSpPr/>
      </xdr:nvSpPr>
      <xdr:spPr>
        <a:xfrm>
          <a:off x="7486650" y="21783675"/>
          <a:ext cx="1581150" cy="619125"/>
        </a:xfrm>
        <a:prstGeom prst="roundRect">
          <a:avLst/>
        </a:prstGeom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LAMA BEKERJA</a:t>
          </a:r>
          <a:endParaRPr lang="id-ID" sz="1100"/>
        </a:p>
      </xdr:txBody>
    </xdr:sp>
    <xdr:clientData/>
  </xdr:twoCellAnchor>
  <xdr:twoCellAnchor>
    <xdr:from>
      <xdr:col>6</xdr:col>
      <xdr:colOff>57150</xdr:colOff>
      <xdr:row>118</xdr:row>
      <xdr:rowOff>161925</xdr:rowOff>
    </xdr:from>
    <xdr:to>
      <xdr:col>8</xdr:col>
      <xdr:colOff>419100</xdr:colOff>
      <xdr:row>122</xdr:row>
      <xdr:rowOff>19050</xdr:rowOff>
    </xdr:to>
    <xdr:sp macro="" textlink="">
      <xdr:nvSpPr>
        <xdr:cNvPr id="22" name="Rounded Rectangle 21"/>
        <xdr:cNvSpPr/>
      </xdr:nvSpPr>
      <xdr:spPr>
        <a:xfrm>
          <a:off x="5553075" y="22650450"/>
          <a:ext cx="1581150" cy="619125"/>
        </a:xfrm>
        <a:prstGeom prst="round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SENIOR</a:t>
          </a:r>
          <a:endParaRPr lang="id-ID" sz="1100"/>
        </a:p>
      </xdr:txBody>
    </xdr:sp>
    <xdr:clientData/>
  </xdr:twoCellAnchor>
  <xdr:twoCellAnchor>
    <xdr:from>
      <xdr:col>9</xdr:col>
      <xdr:colOff>152400</xdr:colOff>
      <xdr:row>119</xdr:row>
      <xdr:rowOff>9525</xdr:rowOff>
    </xdr:from>
    <xdr:to>
      <xdr:col>11</xdr:col>
      <xdr:colOff>514350</xdr:colOff>
      <xdr:row>122</xdr:row>
      <xdr:rowOff>57150</xdr:rowOff>
    </xdr:to>
    <xdr:sp macro="" textlink="">
      <xdr:nvSpPr>
        <xdr:cNvPr id="23" name="Rounded Rectangle 22"/>
        <xdr:cNvSpPr/>
      </xdr:nvSpPr>
      <xdr:spPr>
        <a:xfrm>
          <a:off x="7477125" y="22688550"/>
          <a:ext cx="1581150" cy="619125"/>
        </a:xfrm>
        <a:prstGeom prst="round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MIDDLE</a:t>
          </a:r>
          <a:endParaRPr lang="id-ID" sz="1100"/>
        </a:p>
      </xdr:txBody>
    </xdr:sp>
    <xdr:clientData/>
  </xdr:twoCellAnchor>
  <xdr:twoCellAnchor>
    <xdr:from>
      <xdr:col>12</xdr:col>
      <xdr:colOff>333375</xdr:colOff>
      <xdr:row>119</xdr:row>
      <xdr:rowOff>19050</xdr:rowOff>
    </xdr:from>
    <xdr:to>
      <xdr:col>15</xdr:col>
      <xdr:colOff>85725</xdr:colOff>
      <xdr:row>122</xdr:row>
      <xdr:rowOff>66675</xdr:rowOff>
    </xdr:to>
    <xdr:sp macro="" textlink="">
      <xdr:nvSpPr>
        <xdr:cNvPr id="24" name="Rounded Rectangle 23"/>
        <xdr:cNvSpPr/>
      </xdr:nvSpPr>
      <xdr:spPr>
        <a:xfrm>
          <a:off x="9486900" y="22698075"/>
          <a:ext cx="1581150" cy="619125"/>
        </a:xfrm>
        <a:prstGeom prst="round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JUNIOR</a:t>
          </a:r>
          <a:endParaRPr lang="id-ID" sz="1100"/>
        </a:p>
      </xdr:txBody>
    </xdr:sp>
    <xdr:clientData/>
  </xdr:twoCellAnchor>
  <xdr:twoCellAnchor>
    <xdr:from>
      <xdr:col>7</xdr:col>
      <xdr:colOff>238125</xdr:colOff>
      <xdr:row>117</xdr:row>
      <xdr:rowOff>104775</xdr:rowOff>
    </xdr:from>
    <xdr:to>
      <xdr:col>10</xdr:col>
      <xdr:colOff>342900</xdr:colOff>
      <xdr:row>118</xdr:row>
      <xdr:rowOff>161925</xdr:rowOff>
    </xdr:to>
    <xdr:cxnSp macro="">
      <xdr:nvCxnSpPr>
        <xdr:cNvPr id="25" name="Straight Arrow Connector 24"/>
        <xdr:cNvCxnSpPr>
          <a:stCxn id="21" idx="2"/>
          <a:endCxn id="22" idx="0"/>
        </xdr:cNvCxnSpPr>
      </xdr:nvCxnSpPr>
      <xdr:spPr>
        <a:xfrm flipH="1">
          <a:off x="6343650" y="22402800"/>
          <a:ext cx="1933575" cy="2476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333375</xdr:colOff>
      <xdr:row>117</xdr:row>
      <xdr:rowOff>104775</xdr:rowOff>
    </xdr:from>
    <xdr:to>
      <xdr:col>10</xdr:col>
      <xdr:colOff>342900</xdr:colOff>
      <xdr:row>119</xdr:row>
      <xdr:rowOff>9525</xdr:rowOff>
    </xdr:to>
    <xdr:cxnSp macro="">
      <xdr:nvCxnSpPr>
        <xdr:cNvPr id="26" name="Straight Arrow Connector 25"/>
        <xdr:cNvCxnSpPr>
          <a:stCxn id="21" idx="2"/>
          <a:endCxn id="23" idx="0"/>
        </xdr:cNvCxnSpPr>
      </xdr:nvCxnSpPr>
      <xdr:spPr>
        <a:xfrm flipH="1">
          <a:off x="8267700" y="22402800"/>
          <a:ext cx="9525" cy="285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342900</xdr:colOff>
      <xdr:row>117</xdr:row>
      <xdr:rowOff>104775</xdr:rowOff>
    </xdr:from>
    <xdr:to>
      <xdr:col>13</xdr:col>
      <xdr:colOff>514350</xdr:colOff>
      <xdr:row>119</xdr:row>
      <xdr:rowOff>19050</xdr:rowOff>
    </xdr:to>
    <xdr:cxnSp macro="">
      <xdr:nvCxnSpPr>
        <xdr:cNvPr id="27" name="Straight Arrow Connector 26"/>
        <xdr:cNvCxnSpPr>
          <a:stCxn id="21" idx="2"/>
          <a:endCxn id="24" idx="0"/>
        </xdr:cNvCxnSpPr>
      </xdr:nvCxnSpPr>
      <xdr:spPr>
        <a:xfrm>
          <a:off x="8277225" y="22402800"/>
          <a:ext cx="2000250" cy="2952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781050</xdr:colOff>
      <xdr:row>142</xdr:row>
      <xdr:rowOff>19050</xdr:rowOff>
    </xdr:from>
    <xdr:to>
      <xdr:col>5</xdr:col>
      <xdr:colOff>171450</xdr:colOff>
      <xdr:row>144</xdr:row>
      <xdr:rowOff>76200</xdr:rowOff>
    </xdr:to>
    <xdr:sp macro="" textlink="">
      <xdr:nvSpPr>
        <xdr:cNvPr id="28" name="Rectangle 27"/>
        <xdr:cNvSpPr/>
      </xdr:nvSpPr>
      <xdr:spPr>
        <a:xfrm>
          <a:off x="3495675" y="27079575"/>
          <a:ext cx="1581150" cy="438150"/>
        </a:xfrm>
        <a:prstGeom prst="rect">
          <a:avLst/>
        </a:prstGeom>
        <a:solidFill>
          <a:schemeClr val="bg1"/>
        </a:solidFill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ALI</a:t>
          </a:r>
          <a:r>
            <a:rPr lang="en-US" sz="1100" baseline="0"/>
            <a:t> (10)</a:t>
          </a:r>
        </a:p>
        <a:p>
          <a:pPr algn="l"/>
          <a:r>
            <a:rPr lang="en-US" sz="1100" b="1" baseline="0"/>
            <a:t>GAJI: 10 JUTA</a:t>
          </a:r>
        </a:p>
        <a:p>
          <a:pPr algn="l"/>
          <a:endParaRPr lang="en-US" sz="1100" baseline="0"/>
        </a:p>
      </xdr:txBody>
    </xdr:sp>
    <xdr:clientData/>
  </xdr:twoCellAnchor>
  <xdr:twoCellAnchor>
    <xdr:from>
      <xdr:col>9</xdr:col>
      <xdr:colOff>161925</xdr:colOff>
      <xdr:row>122</xdr:row>
      <xdr:rowOff>142875</xdr:rowOff>
    </xdr:from>
    <xdr:to>
      <xdr:col>11</xdr:col>
      <xdr:colOff>523875</xdr:colOff>
      <xdr:row>126</xdr:row>
      <xdr:rowOff>0</xdr:rowOff>
    </xdr:to>
    <xdr:sp macro="" textlink="">
      <xdr:nvSpPr>
        <xdr:cNvPr id="29" name="Rectangle 28"/>
        <xdr:cNvSpPr/>
      </xdr:nvSpPr>
      <xdr:spPr>
        <a:xfrm>
          <a:off x="7486650" y="23393400"/>
          <a:ext cx="1581150" cy="619125"/>
        </a:xfrm>
        <a:prstGeom prst="rect">
          <a:avLst/>
        </a:prstGeom>
        <a:solidFill>
          <a:schemeClr val="bg1"/>
        </a:solidFill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ANI (5)</a:t>
          </a:r>
        </a:p>
        <a:p>
          <a:pPr algn="l"/>
          <a:r>
            <a:rPr lang="en-US" sz="1100"/>
            <a:t>GATOT (5)</a:t>
          </a:r>
        </a:p>
        <a:p>
          <a:pPr algn="l"/>
          <a:r>
            <a:rPr lang="en-US" sz="1100" b="1"/>
            <a:t>GAJI:</a:t>
          </a:r>
          <a:r>
            <a:rPr lang="en-US" sz="1100" b="1" baseline="0"/>
            <a:t> 5 JUTA</a:t>
          </a:r>
          <a:endParaRPr lang="en-US" sz="1100" b="1"/>
        </a:p>
      </xdr:txBody>
    </xdr:sp>
    <xdr:clientData/>
  </xdr:twoCellAnchor>
  <xdr:twoCellAnchor>
    <xdr:from>
      <xdr:col>12</xdr:col>
      <xdr:colOff>352425</xdr:colOff>
      <xdr:row>122</xdr:row>
      <xdr:rowOff>133350</xdr:rowOff>
    </xdr:from>
    <xdr:to>
      <xdr:col>15</xdr:col>
      <xdr:colOff>104775</xdr:colOff>
      <xdr:row>125</xdr:row>
      <xdr:rowOff>180975</xdr:rowOff>
    </xdr:to>
    <xdr:sp macro="" textlink="">
      <xdr:nvSpPr>
        <xdr:cNvPr id="30" name="Rectangle 29"/>
        <xdr:cNvSpPr/>
      </xdr:nvSpPr>
      <xdr:spPr>
        <a:xfrm>
          <a:off x="9505950" y="23383875"/>
          <a:ext cx="1581150" cy="619125"/>
        </a:xfrm>
        <a:prstGeom prst="rect">
          <a:avLst/>
        </a:prstGeom>
        <a:solidFill>
          <a:schemeClr val="bg1"/>
        </a:solidFill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EDI (5)</a:t>
          </a:r>
        </a:p>
        <a:p>
          <a:pPr algn="l"/>
          <a:r>
            <a:rPr lang="en-US" sz="1100"/>
            <a:t>DIDI (5)</a:t>
          </a:r>
        </a:p>
        <a:p>
          <a:pPr algn="l"/>
          <a:r>
            <a:rPr lang="en-US" sz="1100" b="1"/>
            <a:t>GAJI</a:t>
          </a:r>
          <a:r>
            <a:rPr lang="en-US" sz="1100" b="1" baseline="0"/>
            <a:t>: 5 JUTA</a:t>
          </a:r>
          <a:endParaRPr lang="id-ID" sz="1100" b="1"/>
        </a:p>
      </xdr:txBody>
    </xdr:sp>
    <xdr:clientData/>
  </xdr:twoCellAnchor>
  <xdr:twoCellAnchor>
    <xdr:from>
      <xdr:col>7</xdr:col>
      <xdr:colOff>142875</xdr:colOff>
      <xdr:row>122</xdr:row>
      <xdr:rowOff>19050</xdr:rowOff>
    </xdr:from>
    <xdr:to>
      <xdr:col>7</xdr:col>
      <xdr:colOff>238125</xdr:colOff>
      <xdr:row>123</xdr:row>
      <xdr:rowOff>180975</xdr:rowOff>
    </xdr:to>
    <xdr:cxnSp macro="">
      <xdr:nvCxnSpPr>
        <xdr:cNvPr id="34" name="Straight Arrow Connector 33"/>
        <xdr:cNvCxnSpPr>
          <a:stCxn id="22" idx="2"/>
          <a:endCxn id="31" idx="0"/>
        </xdr:cNvCxnSpPr>
      </xdr:nvCxnSpPr>
      <xdr:spPr>
        <a:xfrm flipH="1">
          <a:off x="6248400" y="23269575"/>
          <a:ext cx="95250" cy="3524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409575</xdr:colOff>
      <xdr:row>127</xdr:row>
      <xdr:rowOff>38100</xdr:rowOff>
    </xdr:from>
    <xdr:to>
      <xdr:col>7</xdr:col>
      <xdr:colOff>142875</xdr:colOff>
      <xdr:row>128</xdr:row>
      <xdr:rowOff>123825</xdr:rowOff>
    </xdr:to>
    <xdr:cxnSp macro="">
      <xdr:nvCxnSpPr>
        <xdr:cNvPr id="38" name="Straight Arrow Connector 37"/>
        <xdr:cNvCxnSpPr>
          <a:stCxn id="31" idx="2"/>
          <a:endCxn id="32" idx="0"/>
        </xdr:cNvCxnSpPr>
      </xdr:nvCxnSpPr>
      <xdr:spPr>
        <a:xfrm flipH="1">
          <a:off x="5314950" y="24241125"/>
          <a:ext cx="933450" cy="2762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142875</xdr:colOff>
      <xdr:row>127</xdr:row>
      <xdr:rowOff>38100</xdr:rowOff>
    </xdr:from>
    <xdr:to>
      <xdr:col>9</xdr:col>
      <xdr:colOff>295275</xdr:colOff>
      <xdr:row>128</xdr:row>
      <xdr:rowOff>114300</xdr:rowOff>
    </xdr:to>
    <xdr:cxnSp macro="">
      <xdr:nvCxnSpPr>
        <xdr:cNvPr id="41" name="Straight Arrow Connector 40"/>
        <xdr:cNvCxnSpPr>
          <a:stCxn id="31" idx="2"/>
          <a:endCxn id="33" idx="0"/>
        </xdr:cNvCxnSpPr>
      </xdr:nvCxnSpPr>
      <xdr:spPr>
        <a:xfrm>
          <a:off x="6248400" y="24241125"/>
          <a:ext cx="1371600" cy="2667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104775</xdr:colOff>
      <xdr:row>132</xdr:row>
      <xdr:rowOff>47625</xdr:rowOff>
    </xdr:from>
    <xdr:to>
      <xdr:col>10</xdr:col>
      <xdr:colOff>466725</xdr:colOff>
      <xdr:row>134</xdr:row>
      <xdr:rowOff>171450</xdr:rowOff>
    </xdr:to>
    <xdr:sp macro="" textlink="">
      <xdr:nvSpPr>
        <xdr:cNvPr id="44" name="Rectangle 43"/>
        <xdr:cNvSpPr/>
      </xdr:nvSpPr>
      <xdr:spPr>
        <a:xfrm>
          <a:off x="6819900" y="25203150"/>
          <a:ext cx="1581150" cy="504825"/>
        </a:xfrm>
        <a:prstGeom prst="rect">
          <a:avLst/>
        </a:prstGeom>
        <a:solidFill>
          <a:schemeClr val="bg1"/>
        </a:solidFill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 baseline="0"/>
            <a:t>RINA (10)</a:t>
          </a:r>
        </a:p>
        <a:p>
          <a:pPr algn="l"/>
          <a:r>
            <a:rPr lang="en-US" sz="1100" b="1" baseline="0"/>
            <a:t>GAJI: 10 JUTA</a:t>
          </a:r>
        </a:p>
      </xdr:txBody>
    </xdr:sp>
    <xdr:clientData/>
  </xdr:twoCellAnchor>
  <xdr:twoCellAnchor>
    <xdr:from>
      <xdr:col>5</xdr:col>
      <xdr:colOff>552450</xdr:colOff>
      <xdr:row>123</xdr:row>
      <xdr:rowOff>180975</xdr:rowOff>
    </xdr:from>
    <xdr:to>
      <xdr:col>8</xdr:col>
      <xdr:colOff>323850</xdr:colOff>
      <xdr:row>127</xdr:row>
      <xdr:rowOff>38100</xdr:rowOff>
    </xdr:to>
    <xdr:sp macro="" textlink="">
      <xdr:nvSpPr>
        <xdr:cNvPr id="31" name="Rounded Rectangle 30"/>
        <xdr:cNvSpPr/>
      </xdr:nvSpPr>
      <xdr:spPr>
        <a:xfrm>
          <a:off x="5457825" y="23622000"/>
          <a:ext cx="1581150" cy="619125"/>
        </a:xfrm>
        <a:prstGeom prst="roundRect">
          <a:avLst/>
        </a:prstGeom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PERFORMA</a:t>
          </a:r>
          <a:endParaRPr lang="id-ID" sz="1100"/>
        </a:p>
      </xdr:txBody>
    </xdr:sp>
    <xdr:clientData/>
  </xdr:twoCellAnchor>
  <xdr:twoCellAnchor>
    <xdr:from>
      <xdr:col>4</xdr:col>
      <xdr:colOff>600075</xdr:colOff>
      <xdr:row>128</xdr:row>
      <xdr:rowOff>123825</xdr:rowOff>
    </xdr:from>
    <xdr:to>
      <xdr:col>7</xdr:col>
      <xdr:colOff>0</xdr:colOff>
      <xdr:row>131</xdr:row>
      <xdr:rowOff>171450</xdr:rowOff>
    </xdr:to>
    <xdr:sp macro="" textlink="">
      <xdr:nvSpPr>
        <xdr:cNvPr id="32" name="Rounded Rectangle 31"/>
        <xdr:cNvSpPr/>
      </xdr:nvSpPr>
      <xdr:spPr>
        <a:xfrm>
          <a:off x="4524375" y="24517350"/>
          <a:ext cx="1581150" cy="619125"/>
        </a:xfrm>
        <a:prstGeom prst="round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BAGUS</a:t>
          </a:r>
          <a:endParaRPr lang="id-ID" sz="1100"/>
        </a:p>
      </xdr:txBody>
    </xdr:sp>
    <xdr:clientData/>
  </xdr:twoCellAnchor>
  <xdr:twoCellAnchor>
    <xdr:from>
      <xdr:col>8</xdr:col>
      <xdr:colOff>114300</xdr:colOff>
      <xdr:row>128</xdr:row>
      <xdr:rowOff>114300</xdr:rowOff>
    </xdr:from>
    <xdr:to>
      <xdr:col>10</xdr:col>
      <xdr:colOff>476250</xdr:colOff>
      <xdr:row>131</xdr:row>
      <xdr:rowOff>161925</xdr:rowOff>
    </xdr:to>
    <xdr:sp macro="" textlink="">
      <xdr:nvSpPr>
        <xdr:cNvPr id="33" name="Rounded Rectangle 32"/>
        <xdr:cNvSpPr/>
      </xdr:nvSpPr>
      <xdr:spPr>
        <a:xfrm>
          <a:off x="6829425" y="24507825"/>
          <a:ext cx="1581150" cy="619125"/>
        </a:xfrm>
        <a:prstGeom prst="round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KURANG</a:t>
          </a:r>
        </a:p>
      </xdr:txBody>
    </xdr:sp>
    <xdr:clientData/>
  </xdr:twoCellAnchor>
  <xdr:twoCellAnchor>
    <xdr:from>
      <xdr:col>4</xdr:col>
      <xdr:colOff>600075</xdr:colOff>
      <xdr:row>133</xdr:row>
      <xdr:rowOff>104775</xdr:rowOff>
    </xdr:from>
    <xdr:to>
      <xdr:col>7</xdr:col>
      <xdr:colOff>0</xdr:colOff>
      <xdr:row>136</xdr:row>
      <xdr:rowOff>152400</xdr:rowOff>
    </xdr:to>
    <xdr:sp macro="" textlink="">
      <xdr:nvSpPr>
        <xdr:cNvPr id="48" name="Rounded Rectangle 47"/>
        <xdr:cNvSpPr/>
      </xdr:nvSpPr>
      <xdr:spPr>
        <a:xfrm>
          <a:off x="4524375" y="25450800"/>
          <a:ext cx="1581150" cy="619125"/>
        </a:xfrm>
        <a:prstGeom prst="roundRect">
          <a:avLst/>
        </a:prstGeom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DEPARTEMEN</a:t>
          </a:r>
          <a:endParaRPr lang="id-ID" sz="1100"/>
        </a:p>
      </xdr:txBody>
    </xdr:sp>
    <xdr:clientData/>
  </xdr:twoCellAnchor>
  <xdr:twoCellAnchor>
    <xdr:from>
      <xdr:col>5</xdr:col>
      <xdr:colOff>409575</xdr:colOff>
      <xdr:row>131</xdr:row>
      <xdr:rowOff>171450</xdr:rowOff>
    </xdr:from>
    <xdr:to>
      <xdr:col>5</xdr:col>
      <xdr:colOff>409575</xdr:colOff>
      <xdr:row>133</xdr:row>
      <xdr:rowOff>104775</xdr:rowOff>
    </xdr:to>
    <xdr:cxnSp macro="">
      <xdr:nvCxnSpPr>
        <xdr:cNvPr id="49" name="Straight Arrow Connector 48"/>
        <xdr:cNvCxnSpPr>
          <a:stCxn id="32" idx="2"/>
          <a:endCxn id="48" idx="0"/>
        </xdr:cNvCxnSpPr>
      </xdr:nvCxnSpPr>
      <xdr:spPr>
        <a:xfrm>
          <a:off x="5314950" y="25136475"/>
          <a:ext cx="0" cy="3143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790575</xdr:colOff>
      <xdr:row>138</xdr:row>
      <xdr:rowOff>76200</xdr:rowOff>
    </xdr:from>
    <xdr:to>
      <xdr:col>5</xdr:col>
      <xdr:colOff>180975</xdr:colOff>
      <xdr:row>141</xdr:row>
      <xdr:rowOff>123825</xdr:rowOff>
    </xdr:to>
    <xdr:sp macro="" textlink="">
      <xdr:nvSpPr>
        <xdr:cNvPr id="55" name="Rounded Rectangle 54"/>
        <xdr:cNvSpPr/>
      </xdr:nvSpPr>
      <xdr:spPr>
        <a:xfrm>
          <a:off x="3505200" y="26374725"/>
          <a:ext cx="1581150" cy="619125"/>
        </a:xfrm>
        <a:prstGeom prst="round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KEUANGAN</a:t>
          </a:r>
          <a:endParaRPr lang="id-ID" sz="1100"/>
        </a:p>
      </xdr:txBody>
    </xdr:sp>
    <xdr:clientData/>
  </xdr:twoCellAnchor>
  <xdr:twoCellAnchor>
    <xdr:from>
      <xdr:col>5</xdr:col>
      <xdr:colOff>476250</xdr:colOff>
      <xdr:row>138</xdr:row>
      <xdr:rowOff>57150</xdr:rowOff>
    </xdr:from>
    <xdr:to>
      <xdr:col>8</xdr:col>
      <xdr:colOff>247650</xdr:colOff>
      <xdr:row>141</xdr:row>
      <xdr:rowOff>104775</xdr:rowOff>
    </xdr:to>
    <xdr:sp macro="" textlink="">
      <xdr:nvSpPr>
        <xdr:cNvPr id="57" name="Rounded Rectangle 56"/>
        <xdr:cNvSpPr/>
      </xdr:nvSpPr>
      <xdr:spPr>
        <a:xfrm>
          <a:off x="5381625" y="26355675"/>
          <a:ext cx="1581150" cy="619125"/>
        </a:xfrm>
        <a:prstGeom prst="round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PEMASARAN</a:t>
          </a:r>
        </a:p>
      </xdr:txBody>
    </xdr:sp>
    <xdr:clientData/>
  </xdr:twoCellAnchor>
  <xdr:twoCellAnchor>
    <xdr:from>
      <xdr:col>4</xdr:col>
      <xdr:colOff>371475</xdr:colOff>
      <xdr:row>136</xdr:row>
      <xdr:rowOff>152400</xdr:rowOff>
    </xdr:from>
    <xdr:to>
      <xdr:col>5</xdr:col>
      <xdr:colOff>409575</xdr:colOff>
      <xdr:row>138</xdr:row>
      <xdr:rowOff>76200</xdr:rowOff>
    </xdr:to>
    <xdr:cxnSp macro="">
      <xdr:nvCxnSpPr>
        <xdr:cNvPr id="58" name="Straight Arrow Connector 57"/>
        <xdr:cNvCxnSpPr>
          <a:stCxn id="48" idx="2"/>
          <a:endCxn id="55" idx="0"/>
        </xdr:cNvCxnSpPr>
      </xdr:nvCxnSpPr>
      <xdr:spPr>
        <a:xfrm flipH="1">
          <a:off x="4295775" y="26069925"/>
          <a:ext cx="1019175" cy="304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409575</xdr:colOff>
      <xdr:row>136</xdr:row>
      <xdr:rowOff>152400</xdr:rowOff>
    </xdr:from>
    <xdr:to>
      <xdr:col>7</xdr:col>
      <xdr:colOff>66675</xdr:colOff>
      <xdr:row>138</xdr:row>
      <xdr:rowOff>57150</xdr:rowOff>
    </xdr:to>
    <xdr:cxnSp macro="">
      <xdr:nvCxnSpPr>
        <xdr:cNvPr id="61" name="Straight Arrow Connector 60"/>
        <xdr:cNvCxnSpPr>
          <a:stCxn id="48" idx="2"/>
          <a:endCxn id="57" idx="0"/>
        </xdr:cNvCxnSpPr>
      </xdr:nvCxnSpPr>
      <xdr:spPr>
        <a:xfrm>
          <a:off x="5314950" y="26069925"/>
          <a:ext cx="857250" cy="285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542925</xdr:colOff>
      <xdr:row>142</xdr:row>
      <xdr:rowOff>28575</xdr:rowOff>
    </xdr:from>
    <xdr:to>
      <xdr:col>8</xdr:col>
      <xdr:colOff>314325</xdr:colOff>
      <xdr:row>145</xdr:row>
      <xdr:rowOff>142875</xdr:rowOff>
    </xdr:to>
    <xdr:sp macro="" textlink="">
      <xdr:nvSpPr>
        <xdr:cNvPr id="64" name="Rectangle 63"/>
        <xdr:cNvSpPr/>
      </xdr:nvSpPr>
      <xdr:spPr>
        <a:xfrm>
          <a:off x="5448300" y="27089100"/>
          <a:ext cx="1581150" cy="685800"/>
        </a:xfrm>
        <a:prstGeom prst="rect">
          <a:avLst/>
        </a:prstGeom>
        <a:solidFill>
          <a:schemeClr val="bg1"/>
        </a:solidFill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 baseline="0"/>
            <a:t>BUDIMAN (5)</a:t>
          </a:r>
        </a:p>
        <a:p>
          <a:pPr algn="l"/>
          <a:r>
            <a:rPr lang="en-US" sz="1100" baseline="0"/>
            <a:t>HERMAN (10)</a:t>
          </a:r>
        </a:p>
        <a:p>
          <a:pPr algn="l"/>
          <a:r>
            <a:rPr lang="en-US" sz="1100" b="1" baseline="0"/>
            <a:t>GAJI: 5 JUTA</a:t>
          </a:r>
        </a:p>
      </xdr:txBody>
    </xdr:sp>
    <xdr:clientData/>
  </xdr:twoCellAnchor>
  <xdr:twoCellAnchor>
    <xdr:from>
      <xdr:col>1</xdr:col>
      <xdr:colOff>95250</xdr:colOff>
      <xdr:row>148</xdr:row>
      <xdr:rowOff>19050</xdr:rowOff>
    </xdr:from>
    <xdr:to>
      <xdr:col>5</xdr:col>
      <xdr:colOff>352425</xdr:colOff>
      <xdr:row>159</xdr:row>
      <xdr:rowOff>180976</xdr:rowOff>
    </xdr:to>
    <xdr:sp macro="" textlink="">
      <xdr:nvSpPr>
        <xdr:cNvPr id="78" name="Rectangle 77"/>
        <xdr:cNvSpPr/>
      </xdr:nvSpPr>
      <xdr:spPr>
        <a:xfrm>
          <a:off x="704850" y="28222575"/>
          <a:ext cx="4552950" cy="2257426"/>
        </a:xfrm>
        <a:prstGeom prst="rect">
          <a:avLst/>
        </a:prstGeom>
        <a:solidFill>
          <a:schemeClr val="bg1"/>
        </a:solidFill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 b="1" baseline="0"/>
            <a:t>RULES:</a:t>
          </a:r>
        </a:p>
        <a:p>
          <a:pPr algn="l"/>
          <a:r>
            <a:rPr lang="en-US" sz="1100" b="0" baseline="0"/>
            <a:t>R1 : IF LAMA BEKERJA = JUNIOR &amp; LAMA BEKERJA= MIDDLE</a:t>
          </a:r>
        </a:p>
        <a:p>
          <a:pPr algn="l"/>
          <a:r>
            <a:rPr lang="en-US" sz="1100" b="0" baseline="0"/>
            <a:t>        GAJI = 5 JUTA</a:t>
          </a:r>
        </a:p>
        <a:p>
          <a:pPr algn="l"/>
          <a:endParaRPr lang="en-US" sz="1100" b="0" baseline="0"/>
        </a:p>
        <a:p>
          <a:pPr algn="l"/>
          <a:r>
            <a:rPr lang="en-US" sz="1100" b="0" baseline="0"/>
            <a:t>R2: IF LAMA BEKERJA = SENIOR &amp; PERFORMA = KURANG, </a:t>
          </a:r>
        </a:p>
        <a:p>
          <a:pPr algn="l"/>
          <a:r>
            <a:rPr lang="en-US" sz="1100" b="0" baseline="0"/>
            <a:t>      GAJI = 10 JUTA</a:t>
          </a:r>
        </a:p>
        <a:p>
          <a:pPr algn="l"/>
          <a:endParaRPr lang="en-US" sz="1100" b="0" baseline="0"/>
        </a:p>
        <a:p>
          <a:pPr algn="l"/>
          <a:r>
            <a:rPr lang="en-US" sz="1100" b="0" baseline="0"/>
            <a:t>R3: IF LAMA BEKERJA = SENIOR &amp; PERFORMA = BAGUS, DEPT = KEUANGAN</a:t>
          </a:r>
        </a:p>
        <a:p>
          <a:pPr algn="l"/>
          <a:r>
            <a:rPr lang="en-US" sz="1100" b="0" baseline="0"/>
            <a:t>     GAJI = 10 JUTA</a:t>
          </a:r>
        </a:p>
        <a:p>
          <a:pPr algn="l"/>
          <a:endParaRPr lang="en-US" sz="1100" b="0" baseline="0"/>
        </a:p>
        <a:p>
          <a:pPr algn="l"/>
          <a:r>
            <a:rPr lang="en-US" sz="1100" b="0" baseline="0"/>
            <a:t>R4: IF LAMA BEKERJA = SENIOR &amp; PERFORMA = BAGUS, DEPT = PEMASARN</a:t>
          </a:r>
        </a:p>
        <a:p>
          <a:pPr algn="l"/>
          <a:r>
            <a:rPr lang="en-US" sz="1100" b="0" baseline="0"/>
            <a:t>     GAJI = 5 JUTA</a:t>
          </a:r>
        </a:p>
      </xdr:txBody>
    </xdr:sp>
    <xdr:clientData/>
  </xdr:twoCellAnchor>
  <xdr:twoCellAnchor>
    <xdr:from>
      <xdr:col>1</xdr:col>
      <xdr:colOff>9525</xdr:colOff>
      <xdr:row>174</xdr:row>
      <xdr:rowOff>0</xdr:rowOff>
    </xdr:from>
    <xdr:to>
      <xdr:col>5</xdr:col>
      <xdr:colOff>266700</xdr:colOff>
      <xdr:row>184</xdr:row>
      <xdr:rowOff>57150</xdr:rowOff>
    </xdr:to>
    <xdr:sp macro="" textlink="">
      <xdr:nvSpPr>
        <xdr:cNvPr id="79" name="Rectangle 78"/>
        <xdr:cNvSpPr/>
      </xdr:nvSpPr>
      <xdr:spPr>
        <a:xfrm>
          <a:off x="619125" y="33156525"/>
          <a:ext cx="4552950" cy="1962150"/>
        </a:xfrm>
        <a:prstGeom prst="rect">
          <a:avLst/>
        </a:prstGeom>
        <a:solidFill>
          <a:schemeClr val="bg1"/>
        </a:solidFill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 b="1" baseline="0"/>
            <a:t>PRUNING : MENYEDERHANAKAN DAN MENGUJI RULE</a:t>
          </a:r>
        </a:p>
        <a:p>
          <a:pPr algn="l"/>
          <a:endParaRPr lang="en-US" sz="1100" b="1" baseline="0"/>
        </a:p>
        <a:p>
          <a:pPr algn="l"/>
          <a:r>
            <a:rPr lang="en-US" sz="1100" b="0" baseline="0"/>
            <a:t>1. Membuat table distribusi terpadu dengan menyatakan semua nilai kejadia pada setiap rule</a:t>
          </a:r>
        </a:p>
        <a:p>
          <a:pPr algn="l"/>
          <a:endParaRPr lang="en-US" sz="1100" b="0" baseline="0"/>
        </a:p>
        <a:p>
          <a:pPr algn="l"/>
          <a:r>
            <a:rPr lang="en-US" sz="1100" b="0" baseline="0"/>
            <a:t>2. Menghitung tingkat independensi antara kriteria pada suatu rule, yaitu antara feature dan target</a:t>
          </a:r>
        </a:p>
        <a:p>
          <a:pPr algn="l"/>
          <a:endParaRPr lang="en-US" sz="1100" b="0" baseline="0"/>
        </a:p>
        <a:p>
          <a:pPr algn="l"/>
          <a:r>
            <a:rPr lang="en-US" sz="1100" b="0" baseline="0"/>
            <a:t>3. Mengeliminasi kriteria yang tidak perlu, yaitu yang tingkat independensinya tinggi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73"/>
  <sheetViews>
    <sheetView tabSelected="1" workbookViewId="0">
      <selection activeCell="I179" sqref="I179"/>
    </sheetView>
  </sheetViews>
  <sheetFormatPr defaultRowHeight="15" x14ac:dyDescent="0.25"/>
  <cols>
    <col min="2" max="2" width="13.5703125" customWidth="1"/>
    <col min="3" max="3" width="18" customWidth="1"/>
    <col min="4" max="4" width="18.140625" customWidth="1"/>
    <col min="5" max="5" width="14.7109375" customWidth="1"/>
    <col min="6" max="6" width="8.85546875" style="6" customWidth="1"/>
  </cols>
  <sheetData>
    <row r="2" spans="2:7" ht="15.75" x14ac:dyDescent="0.25">
      <c r="B2" s="10" t="s">
        <v>27</v>
      </c>
      <c r="C2" s="11"/>
    </row>
    <row r="4" spans="2:7" x14ac:dyDescent="0.25">
      <c r="B4" s="2" t="s">
        <v>0</v>
      </c>
      <c r="C4" s="2"/>
      <c r="D4" s="2"/>
      <c r="E4" s="2"/>
      <c r="F4" s="2"/>
      <c r="G4" s="7"/>
    </row>
    <row r="5" spans="2:7" x14ac:dyDescent="0.25">
      <c r="B5" s="4" t="s">
        <v>1</v>
      </c>
      <c r="C5" s="4" t="s">
        <v>2</v>
      </c>
      <c r="D5" s="4" t="s">
        <v>3</v>
      </c>
      <c r="E5" s="4" t="s">
        <v>4</v>
      </c>
      <c r="F5" s="5" t="s">
        <v>5</v>
      </c>
    </row>
    <row r="6" spans="2:7" x14ac:dyDescent="0.25">
      <c r="B6" t="s">
        <v>6</v>
      </c>
      <c r="C6" s="1" t="s">
        <v>14</v>
      </c>
      <c r="D6" s="1" t="s">
        <v>16</v>
      </c>
      <c r="E6" s="1" t="s">
        <v>19</v>
      </c>
      <c r="F6" s="6">
        <v>10</v>
      </c>
    </row>
    <row r="7" spans="2:7" x14ac:dyDescent="0.25">
      <c r="B7" t="s">
        <v>7</v>
      </c>
      <c r="C7" s="1" t="s">
        <v>14</v>
      </c>
      <c r="D7" s="1" t="s">
        <v>17</v>
      </c>
      <c r="E7" s="1" t="s">
        <v>19</v>
      </c>
      <c r="F7" s="6">
        <v>5</v>
      </c>
    </row>
    <row r="8" spans="2:7" x14ac:dyDescent="0.25">
      <c r="B8" t="s">
        <v>8</v>
      </c>
      <c r="C8" s="1" t="s">
        <v>14</v>
      </c>
      <c r="D8" s="1" t="s">
        <v>18</v>
      </c>
      <c r="E8" s="1" t="s">
        <v>20</v>
      </c>
      <c r="F8" s="6">
        <v>5</v>
      </c>
    </row>
    <row r="9" spans="2:7" x14ac:dyDescent="0.25">
      <c r="B9" t="s">
        <v>9</v>
      </c>
      <c r="C9" s="1" t="s">
        <v>15</v>
      </c>
      <c r="D9" s="1" t="s">
        <v>16</v>
      </c>
      <c r="E9" s="1" t="s">
        <v>19</v>
      </c>
      <c r="F9" s="6">
        <v>5</v>
      </c>
    </row>
    <row r="10" spans="2:7" x14ac:dyDescent="0.25">
      <c r="B10" t="s">
        <v>10</v>
      </c>
      <c r="C10" s="1" t="s">
        <v>15</v>
      </c>
      <c r="D10" s="1" t="s">
        <v>16</v>
      </c>
      <c r="E10" s="1" t="s">
        <v>19</v>
      </c>
      <c r="F10" s="6">
        <v>10</v>
      </c>
    </row>
    <row r="11" spans="2:7" x14ac:dyDescent="0.25">
      <c r="B11" t="s">
        <v>11</v>
      </c>
      <c r="C11" s="1" t="s">
        <v>14</v>
      </c>
      <c r="D11" s="1" t="s">
        <v>17</v>
      </c>
      <c r="E11" s="1" t="s">
        <v>19</v>
      </c>
      <c r="F11" s="6">
        <v>5</v>
      </c>
    </row>
    <row r="12" spans="2:7" x14ac:dyDescent="0.25">
      <c r="B12" t="s">
        <v>12</v>
      </c>
      <c r="C12" s="1" t="s">
        <v>15</v>
      </c>
      <c r="D12" s="1" t="s">
        <v>16</v>
      </c>
      <c r="E12" s="1" t="s">
        <v>20</v>
      </c>
      <c r="F12" s="6">
        <v>10</v>
      </c>
    </row>
    <row r="13" spans="2:7" x14ac:dyDescent="0.25">
      <c r="B13" t="s">
        <v>13</v>
      </c>
      <c r="C13" s="1" t="s">
        <v>15</v>
      </c>
      <c r="D13" s="1" t="s">
        <v>18</v>
      </c>
      <c r="E13" s="1" t="s">
        <v>19</v>
      </c>
      <c r="F13" s="6">
        <v>5</v>
      </c>
    </row>
    <row r="17" spans="1:7" x14ac:dyDescent="0.25">
      <c r="B17" s="2" t="s">
        <v>21</v>
      </c>
      <c r="C17" s="2"/>
      <c r="D17" s="2"/>
      <c r="E17" s="2"/>
      <c r="F17" s="2"/>
      <c r="G17" s="7"/>
    </row>
    <row r="18" spans="1:7" x14ac:dyDescent="0.25">
      <c r="B18" s="9" t="s">
        <v>22</v>
      </c>
      <c r="C18" s="9"/>
      <c r="D18" s="9"/>
      <c r="E18" s="9"/>
      <c r="F18" s="9"/>
    </row>
    <row r="19" spans="1:7" x14ac:dyDescent="0.25">
      <c r="B19" s="9" t="s">
        <v>23</v>
      </c>
      <c r="C19" s="9"/>
      <c r="D19" s="9"/>
      <c r="E19" s="9"/>
      <c r="F19" s="9"/>
    </row>
    <row r="21" spans="1:7" x14ac:dyDescent="0.25">
      <c r="B21" t="s">
        <v>28</v>
      </c>
    </row>
    <row r="22" spans="1:7" x14ac:dyDescent="0.25">
      <c r="B22" s="5" t="s">
        <v>2</v>
      </c>
      <c r="C22" s="5" t="s">
        <v>5</v>
      </c>
      <c r="D22" s="5" t="s">
        <v>24</v>
      </c>
      <c r="E22" s="5" t="s">
        <v>29</v>
      </c>
    </row>
    <row r="23" spans="1:7" x14ac:dyDescent="0.25">
      <c r="A23" t="s">
        <v>30</v>
      </c>
      <c r="B23" t="s">
        <v>25</v>
      </c>
      <c r="C23" s="6">
        <v>10</v>
      </c>
      <c r="D23" s="6">
        <v>1</v>
      </c>
      <c r="E23" s="1"/>
    </row>
    <row r="24" spans="1:7" x14ac:dyDescent="0.25">
      <c r="B24" t="s">
        <v>25</v>
      </c>
      <c r="C24" s="6">
        <v>5</v>
      </c>
      <c r="D24" s="6">
        <v>3</v>
      </c>
      <c r="E24" s="1">
        <f>D23+D24</f>
        <v>4</v>
      </c>
    </row>
    <row r="25" spans="1:7" x14ac:dyDescent="0.25">
      <c r="A25" t="s">
        <v>32</v>
      </c>
      <c r="B25" t="s">
        <v>26</v>
      </c>
      <c r="C25" s="6">
        <v>10</v>
      </c>
      <c r="D25" s="6">
        <v>2</v>
      </c>
      <c r="E25" s="1"/>
    </row>
    <row r="26" spans="1:7" x14ac:dyDescent="0.25">
      <c r="B26" t="s">
        <v>26</v>
      </c>
      <c r="C26" s="6">
        <v>5</v>
      </c>
      <c r="D26" s="6">
        <v>2</v>
      </c>
      <c r="E26" s="1">
        <f>D25+D26</f>
        <v>4</v>
      </c>
    </row>
    <row r="27" spans="1:7" x14ac:dyDescent="0.25">
      <c r="E27" s="1">
        <f>SUM(E23:E26)</f>
        <v>8</v>
      </c>
    </row>
    <row r="28" spans="1:7" x14ac:dyDescent="0.25">
      <c r="C28" s="8" t="s">
        <v>25</v>
      </c>
    </row>
    <row r="29" spans="1:7" x14ac:dyDescent="0.25">
      <c r="B29" t="s">
        <v>33</v>
      </c>
      <c r="C29" s="1">
        <f>-1/4*(LOG(1/4,2))</f>
        <v>0.5</v>
      </c>
      <c r="D29" s="13" t="s">
        <v>35</v>
      </c>
    </row>
    <row r="30" spans="1:7" x14ac:dyDescent="0.25">
      <c r="B30" t="s">
        <v>34</v>
      </c>
      <c r="C30" s="12">
        <f>3/4*(LOG(3/4,2))</f>
        <v>-0.31127812445913283</v>
      </c>
      <c r="D30" s="13" t="s">
        <v>36</v>
      </c>
    </row>
    <row r="31" spans="1:7" x14ac:dyDescent="0.25">
      <c r="B31" t="s">
        <v>30</v>
      </c>
      <c r="C31" s="14">
        <f>C29-C30</f>
        <v>0.81127812445913283</v>
      </c>
      <c r="D31" s="13" t="s">
        <v>37</v>
      </c>
    </row>
    <row r="33" spans="2:5" x14ac:dyDescent="0.25">
      <c r="C33" s="8" t="s">
        <v>26</v>
      </c>
    </row>
    <row r="34" spans="2:5" x14ac:dyDescent="0.25">
      <c r="B34" t="s">
        <v>33</v>
      </c>
      <c r="C34" s="1">
        <f>-2/4*(LOG(2/4,2))</f>
        <v>0.5</v>
      </c>
      <c r="D34" s="13" t="s">
        <v>38</v>
      </c>
    </row>
    <row r="35" spans="2:5" x14ac:dyDescent="0.25">
      <c r="B35" t="s">
        <v>34</v>
      </c>
      <c r="C35" s="12">
        <f>2/4*(LOG(2/4,2))</f>
        <v>-0.5</v>
      </c>
      <c r="D35" s="13" t="s">
        <v>39</v>
      </c>
    </row>
    <row r="36" spans="2:5" x14ac:dyDescent="0.25">
      <c r="B36" t="s">
        <v>32</v>
      </c>
      <c r="C36" s="14">
        <f>C34-C35</f>
        <v>1</v>
      </c>
      <c r="D36" s="13" t="s">
        <v>37</v>
      </c>
    </row>
    <row r="38" spans="2:5" x14ac:dyDescent="0.25">
      <c r="B38" s="3" t="s">
        <v>40</v>
      </c>
      <c r="C38" s="15">
        <f>(4/8*C31)+(4/8*C36)</f>
        <v>0.90563906222956647</v>
      </c>
      <c r="D38" s="13" t="s">
        <v>42</v>
      </c>
    </row>
    <row r="39" spans="2:5" x14ac:dyDescent="0.25">
      <c r="B39" s="3" t="s">
        <v>41</v>
      </c>
    </row>
    <row r="41" spans="2:5" x14ac:dyDescent="0.25">
      <c r="B41" t="s">
        <v>43</v>
      </c>
    </row>
    <row r="42" spans="2:5" x14ac:dyDescent="0.25">
      <c r="B42" s="5" t="s">
        <v>3</v>
      </c>
      <c r="C42" s="5" t="s">
        <v>5</v>
      </c>
      <c r="D42" s="5" t="s">
        <v>24</v>
      </c>
      <c r="E42" s="5" t="s">
        <v>29</v>
      </c>
    </row>
    <row r="43" spans="2:5" x14ac:dyDescent="0.25">
      <c r="B43" t="s">
        <v>44</v>
      </c>
      <c r="C43" s="6">
        <v>10</v>
      </c>
      <c r="D43" s="6">
        <v>3</v>
      </c>
      <c r="E43" s="1"/>
    </row>
    <row r="44" spans="2:5" x14ac:dyDescent="0.25">
      <c r="B44" t="s">
        <v>44</v>
      </c>
      <c r="C44" s="6">
        <v>5</v>
      </c>
      <c r="D44" s="6">
        <v>1</v>
      </c>
      <c r="E44" s="1">
        <f>D43+D44</f>
        <v>4</v>
      </c>
    </row>
    <row r="45" spans="2:5" x14ac:dyDescent="0.25">
      <c r="B45" t="s">
        <v>45</v>
      </c>
      <c r="C45" s="6">
        <v>10</v>
      </c>
      <c r="D45" s="6">
        <v>0</v>
      </c>
      <c r="E45" s="1"/>
    </row>
    <row r="46" spans="2:5" x14ac:dyDescent="0.25">
      <c r="B46" t="s">
        <v>45</v>
      </c>
      <c r="C46" s="6">
        <v>5</v>
      </c>
      <c r="D46" s="6">
        <v>2</v>
      </c>
      <c r="E46" s="1">
        <f>D45+D46</f>
        <v>2</v>
      </c>
    </row>
    <row r="47" spans="2:5" x14ac:dyDescent="0.25">
      <c r="B47" t="s">
        <v>46</v>
      </c>
      <c r="C47" s="6">
        <v>10</v>
      </c>
      <c r="D47" s="6">
        <v>0</v>
      </c>
      <c r="E47" s="1"/>
    </row>
    <row r="48" spans="2:5" x14ac:dyDescent="0.25">
      <c r="B48" t="s">
        <v>46</v>
      </c>
      <c r="C48" s="6">
        <v>5</v>
      </c>
      <c r="D48" s="6">
        <v>2</v>
      </c>
      <c r="E48" s="1">
        <f>D47+D48</f>
        <v>2</v>
      </c>
    </row>
    <row r="49" spans="2:5" x14ac:dyDescent="0.25">
      <c r="E49" s="1">
        <f>SUM(E43:E48)</f>
        <v>8</v>
      </c>
    </row>
    <row r="50" spans="2:5" x14ac:dyDescent="0.25">
      <c r="C50" s="8" t="s">
        <v>44</v>
      </c>
    </row>
    <row r="51" spans="2:5" x14ac:dyDescent="0.25">
      <c r="B51" t="s">
        <v>33</v>
      </c>
      <c r="C51" s="1">
        <f>-3/4*(LOG(3/4,2))</f>
        <v>0.31127812445913283</v>
      </c>
      <c r="D51" s="13" t="s">
        <v>47</v>
      </c>
    </row>
    <row r="52" spans="2:5" x14ac:dyDescent="0.25">
      <c r="B52" t="s">
        <v>34</v>
      </c>
      <c r="C52" s="12">
        <f>1/4*(LOG(1/4,2))</f>
        <v>-0.5</v>
      </c>
      <c r="D52" s="13" t="s">
        <v>48</v>
      </c>
    </row>
    <row r="53" spans="2:5" x14ac:dyDescent="0.25">
      <c r="B53" t="s">
        <v>30</v>
      </c>
      <c r="C53" s="14">
        <f>C51-C52</f>
        <v>0.81127812445913283</v>
      </c>
      <c r="D53" s="16" t="s">
        <v>50</v>
      </c>
    </row>
    <row r="55" spans="2:5" x14ac:dyDescent="0.25">
      <c r="C55" s="8" t="s">
        <v>45</v>
      </c>
    </row>
    <row r="56" spans="2:5" x14ac:dyDescent="0.25">
      <c r="B56" t="s">
        <v>33</v>
      </c>
      <c r="C56" s="1">
        <v>0</v>
      </c>
      <c r="D56" s="13"/>
    </row>
    <row r="57" spans="2:5" x14ac:dyDescent="0.25">
      <c r="B57" t="s">
        <v>34</v>
      </c>
      <c r="C57" s="12">
        <f>2/2*(LOG(2/2,2))</f>
        <v>0</v>
      </c>
      <c r="D57" s="13" t="s">
        <v>49</v>
      </c>
    </row>
    <row r="58" spans="2:5" x14ac:dyDescent="0.25">
      <c r="B58" t="s">
        <v>32</v>
      </c>
      <c r="C58" s="14">
        <f>C56-C57</f>
        <v>0</v>
      </c>
      <c r="D58" s="13"/>
    </row>
    <row r="60" spans="2:5" x14ac:dyDescent="0.25">
      <c r="C60" s="8" t="s">
        <v>46</v>
      </c>
    </row>
    <row r="61" spans="2:5" x14ac:dyDescent="0.25">
      <c r="B61" t="s">
        <v>33</v>
      </c>
      <c r="C61" s="1">
        <v>0</v>
      </c>
      <c r="D61" s="13"/>
    </row>
    <row r="62" spans="2:5" x14ac:dyDescent="0.25">
      <c r="B62" t="s">
        <v>34</v>
      </c>
      <c r="C62" s="12">
        <f>2/2*(LOG(2/2,2))</f>
        <v>0</v>
      </c>
      <c r="D62" s="13" t="s">
        <v>49</v>
      </c>
    </row>
    <row r="63" spans="2:5" x14ac:dyDescent="0.25">
      <c r="B63" t="s">
        <v>31</v>
      </c>
      <c r="C63" s="14">
        <f>C61-C62</f>
        <v>0</v>
      </c>
      <c r="D63" s="13"/>
    </row>
    <row r="64" spans="2:5" x14ac:dyDescent="0.25">
      <c r="C64" s="14"/>
      <c r="D64" s="13"/>
    </row>
    <row r="65" spans="2:5" x14ac:dyDescent="0.25">
      <c r="B65" s="3" t="s">
        <v>40</v>
      </c>
      <c r="C65" s="15">
        <f>(4/8*C53)+(2/8*C58)+(2/8*C63)</f>
        <v>0.40563906222956642</v>
      </c>
      <c r="D65" s="13" t="s">
        <v>51</v>
      </c>
    </row>
    <row r="66" spans="2:5" x14ac:dyDescent="0.25">
      <c r="B66" s="3" t="s">
        <v>52</v>
      </c>
    </row>
    <row r="68" spans="2:5" x14ac:dyDescent="0.25">
      <c r="B68" t="s">
        <v>53</v>
      </c>
    </row>
    <row r="69" spans="2:5" x14ac:dyDescent="0.25">
      <c r="B69" s="5" t="s">
        <v>4</v>
      </c>
      <c r="C69" s="5" t="s">
        <v>5</v>
      </c>
      <c r="D69" s="5" t="s">
        <v>24</v>
      </c>
      <c r="E69" s="5" t="s">
        <v>29</v>
      </c>
    </row>
    <row r="70" spans="2:5" x14ac:dyDescent="0.25">
      <c r="B70" t="s">
        <v>54</v>
      </c>
      <c r="C70" s="6">
        <v>10</v>
      </c>
      <c r="D70" s="6">
        <v>2</v>
      </c>
      <c r="E70" s="1"/>
    </row>
    <row r="71" spans="2:5" x14ac:dyDescent="0.25">
      <c r="B71" t="s">
        <v>54</v>
      </c>
      <c r="C71" s="6">
        <v>5</v>
      </c>
      <c r="D71" s="6">
        <v>4</v>
      </c>
      <c r="E71" s="1">
        <f>D70+D71</f>
        <v>6</v>
      </c>
    </row>
    <row r="72" spans="2:5" x14ac:dyDescent="0.25">
      <c r="B72" t="s">
        <v>55</v>
      </c>
      <c r="C72" s="6">
        <v>10</v>
      </c>
      <c r="D72" s="6">
        <v>1</v>
      </c>
      <c r="E72" s="1"/>
    </row>
    <row r="73" spans="2:5" x14ac:dyDescent="0.25">
      <c r="B73" t="s">
        <v>55</v>
      </c>
      <c r="C73" s="6">
        <v>5</v>
      </c>
      <c r="D73" s="6">
        <v>1</v>
      </c>
      <c r="E73" s="1">
        <f>D72+D73</f>
        <v>2</v>
      </c>
    </row>
    <row r="74" spans="2:5" x14ac:dyDescent="0.25">
      <c r="E74" s="1">
        <f>SUM(E70:E73)</f>
        <v>8</v>
      </c>
    </row>
    <row r="75" spans="2:5" x14ac:dyDescent="0.25">
      <c r="C75" s="8" t="s">
        <v>54</v>
      </c>
    </row>
    <row r="76" spans="2:5" x14ac:dyDescent="0.25">
      <c r="B76" t="s">
        <v>33</v>
      </c>
      <c r="C76" s="1">
        <f>-2/6*(LOG(2/6,2))</f>
        <v>0.52832083357371873</v>
      </c>
      <c r="D76" s="13" t="s">
        <v>57</v>
      </c>
    </row>
    <row r="77" spans="2:5" x14ac:dyDescent="0.25">
      <c r="B77" t="s">
        <v>34</v>
      </c>
      <c r="C77" s="12">
        <f>4/6*(LOG(4/6,2))</f>
        <v>-0.38997500048077083</v>
      </c>
      <c r="D77" s="13" t="s">
        <v>36</v>
      </c>
    </row>
    <row r="78" spans="2:5" x14ac:dyDescent="0.25">
      <c r="B78" t="s">
        <v>30</v>
      </c>
      <c r="C78" s="14">
        <f>C76-C77</f>
        <v>0.91829583405448956</v>
      </c>
      <c r="D78" s="13" t="s">
        <v>58</v>
      </c>
    </row>
    <row r="80" spans="2:5" x14ac:dyDescent="0.25">
      <c r="C80" s="8" t="s">
        <v>55</v>
      </c>
    </row>
    <row r="81" spans="2:5" x14ac:dyDescent="0.25">
      <c r="B81" t="s">
        <v>33</v>
      </c>
      <c r="C81" s="1">
        <f>-1/2*(LOG(1/2,2))</f>
        <v>0.5</v>
      </c>
      <c r="D81" s="13" t="s">
        <v>59</v>
      </c>
    </row>
    <row r="82" spans="2:5" x14ac:dyDescent="0.25">
      <c r="B82" t="s">
        <v>34</v>
      </c>
      <c r="C82" s="12">
        <f>1/2*(LOG(1/2,2))</f>
        <v>-0.5</v>
      </c>
      <c r="D82" s="13" t="s">
        <v>60</v>
      </c>
    </row>
    <row r="83" spans="2:5" x14ac:dyDescent="0.25">
      <c r="B83" t="s">
        <v>32</v>
      </c>
      <c r="C83" s="14">
        <f>C81-C82</f>
        <v>1</v>
      </c>
      <c r="D83" s="13" t="s">
        <v>61</v>
      </c>
    </row>
    <row r="85" spans="2:5" x14ac:dyDescent="0.25">
      <c r="B85" s="3" t="s">
        <v>40</v>
      </c>
      <c r="C85" s="15">
        <f>(6/8*C78)+(2/8*C83)</f>
        <v>0.93872187554086717</v>
      </c>
      <c r="D85" s="13" t="s">
        <v>62</v>
      </c>
    </row>
    <row r="86" spans="2:5" x14ac:dyDescent="0.25">
      <c r="B86" s="3" t="s">
        <v>56</v>
      </c>
    </row>
    <row r="88" spans="2:5" x14ac:dyDescent="0.25">
      <c r="B88" t="s">
        <v>63</v>
      </c>
    </row>
    <row r="90" spans="2:5" x14ac:dyDescent="0.25">
      <c r="B90" s="4" t="s">
        <v>1</v>
      </c>
      <c r="C90" s="4" t="s">
        <v>2</v>
      </c>
      <c r="D90" s="4" t="s">
        <v>4</v>
      </c>
      <c r="E90" s="5" t="s">
        <v>5</v>
      </c>
    </row>
    <row r="91" spans="2:5" x14ac:dyDescent="0.25">
      <c r="B91" t="s">
        <v>6</v>
      </c>
      <c r="C91" s="1" t="s">
        <v>14</v>
      </c>
      <c r="D91" s="1" t="s">
        <v>19</v>
      </c>
      <c r="E91" s="6">
        <v>10</v>
      </c>
    </row>
    <row r="92" spans="2:5" x14ac:dyDescent="0.25">
      <c r="B92" t="s">
        <v>9</v>
      </c>
      <c r="C92" s="1" t="s">
        <v>15</v>
      </c>
      <c r="D92" s="1" t="s">
        <v>19</v>
      </c>
      <c r="E92" s="6">
        <v>5</v>
      </c>
    </row>
    <row r="93" spans="2:5" x14ac:dyDescent="0.25">
      <c r="B93" t="s">
        <v>10</v>
      </c>
      <c r="C93" s="1" t="s">
        <v>15</v>
      </c>
      <c r="D93" s="1" t="s">
        <v>19</v>
      </c>
      <c r="E93" s="6">
        <v>10</v>
      </c>
    </row>
    <row r="94" spans="2:5" x14ac:dyDescent="0.25">
      <c r="B94" t="s">
        <v>12</v>
      </c>
      <c r="C94" s="1" t="s">
        <v>15</v>
      </c>
      <c r="D94" s="1" t="s">
        <v>20</v>
      </c>
      <c r="E94" s="6">
        <v>10</v>
      </c>
    </row>
    <row r="95" spans="2:5" x14ac:dyDescent="0.25">
      <c r="C95" s="1"/>
      <c r="D95" s="1"/>
      <c r="E95" s="6"/>
    </row>
    <row r="96" spans="2:5" x14ac:dyDescent="0.25">
      <c r="B96" t="s">
        <v>28</v>
      </c>
    </row>
    <row r="97" spans="2:5" x14ac:dyDescent="0.25">
      <c r="B97" s="5" t="s">
        <v>2</v>
      </c>
      <c r="C97" s="5" t="s">
        <v>5</v>
      </c>
      <c r="D97" s="5" t="s">
        <v>24</v>
      </c>
      <c r="E97" s="5" t="s">
        <v>29</v>
      </c>
    </row>
    <row r="98" spans="2:5" x14ac:dyDescent="0.25">
      <c r="B98" t="s">
        <v>25</v>
      </c>
      <c r="C98" s="6">
        <v>10</v>
      </c>
      <c r="D98" s="6">
        <v>1</v>
      </c>
      <c r="E98" s="1"/>
    </row>
    <row r="99" spans="2:5" x14ac:dyDescent="0.25">
      <c r="B99" t="s">
        <v>25</v>
      </c>
      <c r="C99" s="6">
        <v>5</v>
      </c>
      <c r="D99" s="6">
        <v>0</v>
      </c>
      <c r="E99" s="1">
        <f>D98+D99</f>
        <v>1</v>
      </c>
    </row>
    <row r="100" spans="2:5" x14ac:dyDescent="0.25">
      <c r="B100" t="s">
        <v>26</v>
      </c>
      <c r="C100" s="6">
        <v>10</v>
      </c>
      <c r="D100" s="6">
        <v>2</v>
      </c>
      <c r="E100" s="1"/>
    </row>
    <row r="101" spans="2:5" x14ac:dyDescent="0.25">
      <c r="B101" t="s">
        <v>26</v>
      </c>
      <c r="C101" s="6">
        <v>5</v>
      </c>
      <c r="D101" s="6">
        <v>1</v>
      </c>
      <c r="E101" s="1">
        <f>D100+D101</f>
        <v>3</v>
      </c>
    </row>
    <row r="102" spans="2:5" x14ac:dyDescent="0.25">
      <c r="E102" s="1">
        <f>SUM(E98:E101)</f>
        <v>4</v>
      </c>
    </row>
    <row r="103" spans="2:5" x14ac:dyDescent="0.25">
      <c r="C103" s="8" t="s">
        <v>25</v>
      </c>
    </row>
    <row r="104" spans="2:5" x14ac:dyDescent="0.25">
      <c r="B104" t="s">
        <v>33</v>
      </c>
      <c r="C104" s="1">
        <f>-1/1*(LOG(1/1,2))</f>
        <v>0</v>
      </c>
      <c r="D104" s="13"/>
    </row>
    <row r="105" spans="2:5" x14ac:dyDescent="0.25">
      <c r="B105" t="s">
        <v>34</v>
      </c>
      <c r="C105" s="12">
        <v>0</v>
      </c>
      <c r="D105" s="13"/>
    </row>
    <row r="106" spans="2:5" x14ac:dyDescent="0.25">
      <c r="B106" t="s">
        <v>30</v>
      </c>
      <c r="C106" s="14">
        <f>C104-C105</f>
        <v>0</v>
      </c>
      <c r="D106" s="13"/>
    </row>
    <row r="108" spans="2:5" x14ac:dyDescent="0.25">
      <c r="C108" s="8" t="s">
        <v>26</v>
      </c>
    </row>
    <row r="109" spans="2:5" x14ac:dyDescent="0.25">
      <c r="B109" t="s">
        <v>33</v>
      </c>
      <c r="C109" s="1">
        <f>-2/3*(LOG(2/3,2))</f>
        <v>0.38997500048077083</v>
      </c>
      <c r="D109" s="13"/>
    </row>
    <row r="110" spans="2:5" x14ac:dyDescent="0.25">
      <c r="B110" t="s">
        <v>34</v>
      </c>
      <c r="C110" s="12">
        <f>1/3*(LOG(1/3,2))</f>
        <v>-0.52832083357371873</v>
      </c>
      <c r="D110" s="13"/>
    </row>
    <row r="111" spans="2:5" x14ac:dyDescent="0.25">
      <c r="B111" t="s">
        <v>32</v>
      </c>
      <c r="C111" s="14">
        <f>C109-C110</f>
        <v>0.91829583405448956</v>
      </c>
      <c r="D111" s="13"/>
    </row>
    <row r="113" spans="2:13" x14ac:dyDescent="0.25">
      <c r="B113" s="3" t="s">
        <v>40</v>
      </c>
      <c r="C113" s="15">
        <f>(1/4*C106)+(3/4*C111)</f>
        <v>0.68872187554086717</v>
      </c>
      <c r="D113" s="13"/>
    </row>
    <row r="114" spans="2:13" x14ac:dyDescent="0.25">
      <c r="B114" s="3" t="s">
        <v>41</v>
      </c>
    </row>
    <row r="116" spans="2:13" x14ac:dyDescent="0.25">
      <c r="B116" t="s">
        <v>64</v>
      </c>
    </row>
    <row r="117" spans="2:13" x14ac:dyDescent="0.25">
      <c r="B117" s="5" t="s">
        <v>4</v>
      </c>
      <c r="C117" s="5" t="s">
        <v>5</v>
      </c>
      <c r="D117" s="5" t="s">
        <v>24</v>
      </c>
      <c r="E117" s="5" t="s">
        <v>29</v>
      </c>
      <c r="M117" t="s">
        <v>65</v>
      </c>
    </row>
    <row r="118" spans="2:13" x14ac:dyDescent="0.25">
      <c r="B118" t="s">
        <v>54</v>
      </c>
      <c r="C118" s="6">
        <v>10</v>
      </c>
      <c r="D118" s="6">
        <v>2</v>
      </c>
      <c r="E118" s="1"/>
    </row>
    <row r="119" spans="2:13" x14ac:dyDescent="0.25">
      <c r="B119" t="s">
        <v>54</v>
      </c>
      <c r="C119" s="6">
        <v>5</v>
      </c>
      <c r="D119" s="6">
        <v>1</v>
      </c>
      <c r="E119" s="1">
        <f>D118+D119</f>
        <v>3</v>
      </c>
    </row>
    <row r="120" spans="2:13" x14ac:dyDescent="0.25">
      <c r="B120" t="s">
        <v>55</v>
      </c>
      <c r="C120" s="6">
        <v>10</v>
      </c>
      <c r="D120" s="6">
        <v>1</v>
      </c>
      <c r="E120" s="1"/>
    </row>
    <row r="121" spans="2:13" x14ac:dyDescent="0.25">
      <c r="B121" t="s">
        <v>55</v>
      </c>
      <c r="C121" s="6">
        <v>5</v>
      </c>
      <c r="D121" s="6">
        <v>0</v>
      </c>
      <c r="E121" s="1">
        <f>D120+D121</f>
        <v>1</v>
      </c>
    </row>
    <row r="122" spans="2:13" x14ac:dyDescent="0.25">
      <c r="E122" s="1">
        <f>SUM(E118:E121)</f>
        <v>4</v>
      </c>
    </row>
    <row r="123" spans="2:13" x14ac:dyDescent="0.25">
      <c r="C123" s="8" t="s">
        <v>54</v>
      </c>
    </row>
    <row r="124" spans="2:13" x14ac:dyDescent="0.25">
      <c r="B124" t="s">
        <v>33</v>
      </c>
      <c r="C124" s="1">
        <f>-2/3*(LOG(2/3,2))</f>
        <v>0.38997500048077083</v>
      </c>
      <c r="D124" s="13"/>
    </row>
    <row r="125" spans="2:13" x14ac:dyDescent="0.25">
      <c r="B125" t="s">
        <v>34</v>
      </c>
      <c r="C125" s="12">
        <f>1/3*(LOG(1/3,2))</f>
        <v>-0.52832083357371873</v>
      </c>
      <c r="D125" s="13"/>
    </row>
    <row r="126" spans="2:13" x14ac:dyDescent="0.25">
      <c r="B126" t="s">
        <v>30</v>
      </c>
      <c r="C126" s="14">
        <f>C124-C125</f>
        <v>0.91829583405448956</v>
      </c>
      <c r="D126" s="13"/>
    </row>
    <row r="128" spans="2:13" x14ac:dyDescent="0.25">
      <c r="C128" s="8" t="s">
        <v>55</v>
      </c>
    </row>
    <row r="129" spans="2:4" x14ac:dyDescent="0.25">
      <c r="B129" t="s">
        <v>33</v>
      </c>
      <c r="C129" s="1">
        <f>-1/1*(LOG(1/1,2))</f>
        <v>0</v>
      </c>
      <c r="D129" s="13"/>
    </row>
    <row r="130" spans="2:4" x14ac:dyDescent="0.25">
      <c r="B130" t="s">
        <v>34</v>
      </c>
      <c r="C130" s="12">
        <v>0</v>
      </c>
      <c r="D130" s="13"/>
    </row>
    <row r="131" spans="2:4" x14ac:dyDescent="0.25">
      <c r="B131" t="s">
        <v>32</v>
      </c>
      <c r="C131" s="14">
        <f>C129-C130</f>
        <v>0</v>
      </c>
      <c r="D131" s="13"/>
    </row>
    <row r="133" spans="2:4" x14ac:dyDescent="0.25">
      <c r="B133" s="3" t="s">
        <v>40</v>
      </c>
      <c r="C133" s="15">
        <f>(3/4*C126)+(1/4*C131)</f>
        <v>0.68872187554086717</v>
      </c>
      <c r="D133" s="13"/>
    </row>
    <row r="134" spans="2:4" x14ac:dyDescent="0.25">
      <c r="B134" s="3" t="s">
        <v>56</v>
      </c>
    </row>
    <row r="162" spans="2:7" x14ac:dyDescent="0.25">
      <c r="B162" s="2" t="s">
        <v>0</v>
      </c>
      <c r="C162" s="2"/>
      <c r="D162" s="2"/>
      <c r="E162" s="2"/>
      <c r="F162" s="2"/>
    </row>
    <row r="163" spans="2:7" x14ac:dyDescent="0.25">
      <c r="B163" s="4" t="s">
        <v>1</v>
      </c>
      <c r="C163" s="4" t="s">
        <v>2</v>
      </c>
      <c r="D163" s="4" t="s">
        <v>3</v>
      </c>
      <c r="E163" s="4" t="s">
        <v>4</v>
      </c>
      <c r="F163" s="5" t="s">
        <v>5</v>
      </c>
      <c r="G163" s="5" t="s">
        <v>66</v>
      </c>
    </row>
    <row r="164" spans="2:7" x14ac:dyDescent="0.25">
      <c r="B164" t="s">
        <v>6</v>
      </c>
      <c r="C164" s="1" t="s">
        <v>14</v>
      </c>
      <c r="D164" s="1" t="s">
        <v>16</v>
      </c>
      <c r="E164" s="1" t="s">
        <v>19</v>
      </c>
      <c r="F164" s="6">
        <v>10</v>
      </c>
      <c r="G164">
        <v>10</v>
      </c>
    </row>
    <row r="165" spans="2:7" x14ac:dyDescent="0.25">
      <c r="B165" t="s">
        <v>7</v>
      </c>
      <c r="C165" s="1" t="s">
        <v>14</v>
      </c>
      <c r="D165" s="1" t="s">
        <v>17</v>
      </c>
      <c r="E165" s="1" t="s">
        <v>19</v>
      </c>
      <c r="F165" s="6">
        <v>5</v>
      </c>
      <c r="G165">
        <v>5</v>
      </c>
    </row>
    <row r="166" spans="2:7" x14ac:dyDescent="0.25">
      <c r="B166" t="s">
        <v>8</v>
      </c>
      <c r="C166" s="1" t="s">
        <v>14</v>
      </c>
      <c r="D166" s="1" t="s">
        <v>18</v>
      </c>
      <c r="E166" s="1" t="s">
        <v>20</v>
      </c>
      <c r="F166" s="6">
        <v>5</v>
      </c>
      <c r="G166">
        <v>5</v>
      </c>
    </row>
    <row r="167" spans="2:7" x14ac:dyDescent="0.25">
      <c r="B167" t="s">
        <v>9</v>
      </c>
      <c r="C167" s="1" t="s">
        <v>15</v>
      </c>
      <c r="D167" s="1" t="s">
        <v>16</v>
      </c>
      <c r="E167" s="1" t="s">
        <v>19</v>
      </c>
      <c r="F167" s="6">
        <v>5</v>
      </c>
      <c r="G167">
        <v>5</v>
      </c>
    </row>
    <row r="168" spans="2:7" x14ac:dyDescent="0.25">
      <c r="B168" t="s">
        <v>10</v>
      </c>
      <c r="C168" s="1" t="s">
        <v>15</v>
      </c>
      <c r="D168" s="1" t="s">
        <v>16</v>
      </c>
      <c r="E168" s="1" t="s">
        <v>19</v>
      </c>
      <c r="F168" s="6">
        <v>10</v>
      </c>
      <c r="G168" s="3">
        <v>5</v>
      </c>
    </row>
    <row r="169" spans="2:7" x14ac:dyDescent="0.25">
      <c r="B169" t="s">
        <v>11</v>
      </c>
      <c r="C169" s="1" t="s">
        <v>14</v>
      </c>
      <c r="D169" s="1" t="s">
        <v>17</v>
      </c>
      <c r="E169" s="1" t="s">
        <v>19</v>
      </c>
      <c r="F169" s="6">
        <v>5</v>
      </c>
      <c r="G169">
        <v>5</v>
      </c>
    </row>
    <row r="170" spans="2:7" x14ac:dyDescent="0.25">
      <c r="B170" t="s">
        <v>12</v>
      </c>
      <c r="C170" s="1" t="s">
        <v>15</v>
      </c>
      <c r="D170" s="1" t="s">
        <v>16</v>
      </c>
      <c r="E170" s="1" t="s">
        <v>20</v>
      </c>
      <c r="F170" s="6">
        <v>10</v>
      </c>
      <c r="G170">
        <v>10</v>
      </c>
    </row>
    <row r="171" spans="2:7" x14ac:dyDescent="0.25">
      <c r="B171" t="s">
        <v>13</v>
      </c>
      <c r="C171" s="1" t="s">
        <v>15</v>
      </c>
      <c r="D171" s="1" t="s">
        <v>18</v>
      </c>
      <c r="E171" s="1" t="s">
        <v>19</v>
      </c>
      <c r="F171" s="6">
        <v>5</v>
      </c>
      <c r="G171">
        <v>5</v>
      </c>
    </row>
    <row r="173" spans="2:7" x14ac:dyDescent="0.25">
      <c r="D173" s="17" t="s">
        <v>67</v>
      </c>
      <c r="E173" s="18">
        <f>1/8</f>
        <v>0.125</v>
      </c>
      <c r="F173" s="6" t="s">
        <v>68</v>
      </c>
    </row>
  </sheetData>
  <mergeCells count="5">
    <mergeCell ref="B162:F162"/>
    <mergeCell ref="B4:F4"/>
    <mergeCell ref="B17:F17"/>
    <mergeCell ref="B18:F18"/>
    <mergeCell ref="B19:F19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2020-07-20T05:55:01Z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3bb99bbf-7fe7-4bca-b5bd-bb6c7e081fbe</vt:lpwstr>
  </property>
</Properties>
</file>