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tro\Documents\AIUC\Scripts\RFLabTests\rf_measures_powervoltage_curve\"/>
    </mc:Choice>
  </mc:AlternateContent>
  <xr:revisionPtr revIDLastSave="0" documentId="13_ncr:1_{6D0C4814-1CE4-44C8-B599-A72805732F2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juste 14-15 dec" sheetId="1" r:id="rId1"/>
    <sheet name="Ajuste 8-13 dec" sheetId="2" r:id="rId2"/>
    <sheet name="Total_fix" sheetId="4" r:id="rId3"/>
  </sheets>
  <definedNames>
    <definedName name="solver_adj" localSheetId="2" hidden="1">Total_fix!$C$20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Total_fix!$C$20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Total_fix!$K$19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hs1" localSheetId="2" hidden="1">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3" i="4"/>
  <c r="I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3" i="4"/>
  <c r="K3" i="4"/>
  <c r="I4" i="4"/>
  <c r="K4" i="4"/>
  <c r="I5" i="4"/>
  <c r="K5" i="4"/>
  <c r="I6" i="4"/>
  <c r="K6" i="4"/>
  <c r="I7" i="4"/>
  <c r="K7" i="4"/>
  <c r="I8" i="4"/>
  <c r="K8" i="4"/>
  <c r="I9" i="4"/>
  <c r="K9" i="4"/>
  <c r="I10" i="4"/>
  <c r="I11" i="4"/>
  <c r="I12" i="4"/>
  <c r="I13" i="4"/>
  <c r="I14" i="4"/>
  <c r="I15" i="4"/>
  <c r="I16" i="4"/>
  <c r="I17" i="4"/>
  <c r="I18" i="4"/>
  <c r="K19" i="4" l="1"/>
</calcChain>
</file>

<file path=xl/sharedStrings.xml><?xml version="1.0" encoding="utf-8"?>
<sst xmlns="http://schemas.openxmlformats.org/spreadsheetml/2006/main" count="78" uniqueCount="28">
  <si>
    <t>Voltage Attenuation</t>
  </si>
  <si>
    <t>ADC measured</t>
  </si>
  <si>
    <t>*(moda)</t>
  </si>
  <si>
    <t>*</t>
  </si>
  <si>
    <t>\+(good hist)</t>
  </si>
  <si>
    <t>cut</t>
  </si>
  <si>
    <t>very skewed</t>
  </si>
  <si>
    <t>Power Measured (dBm)</t>
  </si>
  <si>
    <t>saturated</t>
  </si>
  <si>
    <t>half saturated</t>
  </si>
  <si>
    <t>normal</t>
  </si>
  <si>
    <t>normalish</t>
  </si>
  <si>
    <t>moda</t>
  </si>
  <si>
    <t>average</t>
  </si>
  <si>
    <t>saturating</t>
  </si>
  <si>
    <t>saturating/normalish</t>
  </si>
  <si>
    <t>full saturation</t>
  </si>
  <si>
    <t>ADC old measured</t>
  </si>
  <si>
    <t>ADC new measured</t>
  </si>
  <si>
    <t>Old Power Measured (dBm)</t>
  </si>
  <si>
    <t>New Power Measured (dBm)</t>
  </si>
  <si>
    <t>ADC new measurement projection over old</t>
  </si>
  <si>
    <t>ADC new scaled</t>
  </si>
  <si>
    <t>Gain factor adc</t>
  </si>
  <si>
    <t>RFL measurements</t>
  </si>
  <si>
    <t>Old Power waveguide (dBm)</t>
  </si>
  <si>
    <t>New Power waveguide (dBm)</t>
  </si>
  <si>
    <t>ADC old 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</si>
</sst>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'Ajuste 14-15 dec'!$D$2</c:f>
              <c:strCache>
                <c:ptCount val="1"/>
                <c:pt idx="0">
                  <c:v>Power Measured (dBm)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4108201117123254"/>
                  <c:y val="-5.86569044756613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'Ajuste 14-15 dec'!$B$3:$B$18</c:f>
              <c:numCache>
                <c:formatCode>General</c:formatCode>
                <c:ptCount val="16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'Ajuste 14-15 dec'!$D$3:$D$18</c:f>
              <c:numCache>
                <c:formatCode>General</c:formatCode>
                <c:ptCount val="16"/>
                <c:pt idx="0">
                  <c:v>-75.900000000000006</c:v>
                </c:pt>
                <c:pt idx="1">
                  <c:v>-73.8</c:v>
                </c:pt>
                <c:pt idx="2">
                  <c:v>-71.8</c:v>
                </c:pt>
                <c:pt idx="3">
                  <c:v>-70.2</c:v>
                </c:pt>
                <c:pt idx="4">
                  <c:v>-68.599999999999994</c:v>
                </c:pt>
                <c:pt idx="5">
                  <c:v>-67.3</c:v>
                </c:pt>
                <c:pt idx="6">
                  <c:v>-66.099999999999994</c:v>
                </c:pt>
                <c:pt idx="7">
                  <c:v>-65.5</c:v>
                </c:pt>
                <c:pt idx="8">
                  <c:v>-65.099999999999994</c:v>
                </c:pt>
                <c:pt idx="9">
                  <c:v>-64.099999999999994</c:v>
                </c:pt>
                <c:pt idx="10">
                  <c:v>-63.2</c:v>
                </c:pt>
                <c:pt idx="11">
                  <c:v>-62.3</c:v>
                </c:pt>
                <c:pt idx="12">
                  <c:v>-61.6</c:v>
                </c:pt>
                <c:pt idx="13">
                  <c:v>-61.1</c:v>
                </c:pt>
                <c:pt idx="14">
                  <c:v>-60.4</c:v>
                </c:pt>
                <c:pt idx="15">
                  <c:v>-59.8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6C-4B2E-9168-A83873222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784127"/>
        <c:axId val="1928784543"/>
      </c:scatterChart>
      <c:valAx>
        <c:axId val="192878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28784543"/>
        <c:crosses val="autoZero"/>
        <c:crossBetween val="midCat"/>
      </c:valAx>
      <c:valAx>
        <c:axId val="192878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28784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'Ajuste 8-13 dec'!$D$2</c:f>
              <c:strCache>
                <c:ptCount val="1"/>
                <c:pt idx="0">
                  <c:v>Power Measured (dBm)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9255178377245274"/>
                  <c:y val="-4.76210074841057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'Ajuste 8-13 dec'!$B$3:$B$18</c:f>
              <c:numCache>
                <c:formatCode>General</c:formatCode>
                <c:ptCount val="16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'Ajuste 8-13 dec'!$D$3:$D$18</c:f>
              <c:numCache>
                <c:formatCode>General</c:formatCode>
                <c:ptCount val="16"/>
                <c:pt idx="0">
                  <c:v>-76.900000000000006</c:v>
                </c:pt>
                <c:pt idx="1">
                  <c:v>-74.5</c:v>
                </c:pt>
                <c:pt idx="2">
                  <c:v>-72.599999999999994</c:v>
                </c:pt>
                <c:pt idx="3">
                  <c:v>-70.900000000000006</c:v>
                </c:pt>
                <c:pt idx="4">
                  <c:v>-69.400000000000006</c:v>
                </c:pt>
                <c:pt idx="5">
                  <c:v>-68.099999999999994</c:v>
                </c:pt>
                <c:pt idx="6">
                  <c:v>-67</c:v>
                </c:pt>
                <c:pt idx="7">
                  <c:v>-66.3</c:v>
                </c:pt>
                <c:pt idx="8">
                  <c:v>-65.8</c:v>
                </c:pt>
                <c:pt idx="9">
                  <c:v>-64.8</c:v>
                </c:pt>
                <c:pt idx="10">
                  <c:v>-63.9</c:v>
                </c:pt>
                <c:pt idx="11">
                  <c:v>-63.1</c:v>
                </c:pt>
                <c:pt idx="12">
                  <c:v>-62.3</c:v>
                </c:pt>
                <c:pt idx="13">
                  <c:v>-61.6</c:v>
                </c:pt>
                <c:pt idx="14">
                  <c:v>-60.8</c:v>
                </c:pt>
                <c:pt idx="15">
                  <c:v>-60.2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A5-491B-A795-E1BEBE158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784127"/>
        <c:axId val="1928784543"/>
      </c:scatterChart>
      <c:valAx>
        <c:axId val="192878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28784543"/>
        <c:crosses val="autoZero"/>
        <c:crossBetween val="midCat"/>
      </c:valAx>
      <c:valAx>
        <c:axId val="192878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28784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ADC measurements old</a:t>
            </a:r>
            <a:r>
              <a:rPr lang="es-CL" baseline="0"/>
              <a:t> vs new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Total_fix!$C$2</c:f>
              <c:strCache>
                <c:ptCount val="1"/>
                <c:pt idx="0">
                  <c:v>ADC old measured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Total_fix!$B$3:$B$18</c:f>
              <c:numCache>
                <c:formatCode>General</c:formatCode>
                <c:ptCount val="16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Total_fix!$C$3:$C$18</c:f>
              <c:numCache>
                <c:formatCode>General</c:formatCode>
                <c:ptCount val="16"/>
                <c:pt idx="0">
                  <c:v>161</c:v>
                </c:pt>
                <c:pt idx="1">
                  <c:v>219</c:v>
                </c:pt>
                <c:pt idx="2">
                  <c:v>295</c:v>
                </c:pt>
                <c:pt idx="3">
                  <c:v>381</c:v>
                </c:pt>
                <c:pt idx="4">
                  <c:v>483</c:v>
                </c:pt>
                <c:pt idx="5">
                  <c:v>592</c:v>
                </c:pt>
                <c:pt idx="6">
                  <c:v>687</c:v>
                </c:pt>
                <c:pt idx="7">
                  <c:v>730</c:v>
                </c:pt>
                <c:pt idx="8">
                  <c:v>766</c:v>
                </c:pt>
                <c:pt idx="9">
                  <c:v>822</c:v>
                </c:pt>
                <c:pt idx="10">
                  <c:v>864</c:v>
                </c:pt>
                <c:pt idx="11">
                  <c:v>884</c:v>
                </c:pt>
                <c:pt idx="12">
                  <c:v>882</c:v>
                </c:pt>
                <c:pt idx="13">
                  <c:v>880</c:v>
                </c:pt>
                <c:pt idx="14">
                  <c:v>880</c:v>
                </c:pt>
                <c:pt idx="15">
                  <c:v>880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C0-4E4E-841F-2C6D24ABE800}"/>
            </c:ext>
          </c:extLst>
        </c:ser>
        <c:ser>
          <c:idx val="1"/>
          <c:order val="1"/>
          <c:tx>
            <c:strRef>
              <c:f>Total_fix!$D$2</c:f>
              <c:strCache>
                <c:ptCount val="1"/>
                <c:pt idx="0">
                  <c:v>ADC new measured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Total_fix!$B$3:$B$18</c:f>
              <c:numCache>
                <c:formatCode>General</c:formatCode>
                <c:ptCount val="16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Total_fix!$D$3:$D$18</c:f>
              <c:numCache>
                <c:formatCode>General</c:formatCode>
                <c:ptCount val="16"/>
                <c:pt idx="0">
                  <c:v>64</c:v>
                </c:pt>
                <c:pt idx="1">
                  <c:v>96</c:v>
                </c:pt>
                <c:pt idx="2">
                  <c:v>143</c:v>
                </c:pt>
                <c:pt idx="3">
                  <c:v>192</c:v>
                </c:pt>
                <c:pt idx="4">
                  <c:v>255</c:v>
                </c:pt>
                <c:pt idx="5">
                  <c:v>323</c:v>
                </c:pt>
                <c:pt idx="6">
                  <c:v>396</c:v>
                </c:pt>
                <c:pt idx="7">
                  <c:v>440</c:v>
                </c:pt>
                <c:pt idx="8">
                  <c:v>474</c:v>
                </c:pt>
                <c:pt idx="9">
                  <c:v>552</c:v>
                </c:pt>
                <c:pt idx="10">
                  <c:v>625</c:v>
                </c:pt>
                <c:pt idx="11">
                  <c:v>688</c:v>
                </c:pt>
                <c:pt idx="12">
                  <c:v>739</c:v>
                </c:pt>
                <c:pt idx="13">
                  <c:v>784</c:v>
                </c:pt>
                <c:pt idx="14">
                  <c:v>820</c:v>
                </c:pt>
                <c:pt idx="15">
                  <c:v>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C0-4E4E-841F-2C6D24ABE800}"/>
            </c:ext>
          </c:extLst>
        </c:ser>
        <c:ser>
          <c:idx val="2"/>
          <c:order val="2"/>
          <c:tx>
            <c:strRef>
              <c:f>Total_fix!$I$2</c:f>
              <c:strCache>
                <c:ptCount val="1"/>
                <c:pt idx="0">
                  <c:v>ADC new scaled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Total_fix!$B$3:$B$18</c:f>
              <c:numCache>
                <c:formatCode>General</c:formatCode>
                <c:ptCount val="16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Total_fix!$I$3:$I$18</c:f>
              <c:numCache>
                <c:formatCode>General</c:formatCode>
                <c:ptCount val="16"/>
                <c:pt idx="0">
                  <c:v>118.2431028616792</c:v>
                </c:pt>
                <c:pt idx="1">
                  <c:v>177.36465429251882</c:v>
                </c:pt>
                <c:pt idx="2">
                  <c:v>264.19943295656446</c:v>
                </c:pt>
                <c:pt idx="3">
                  <c:v>354.72930858503764</c:v>
                </c:pt>
                <c:pt idx="4">
                  <c:v>471.12486296450311</c:v>
                </c:pt>
                <c:pt idx="5">
                  <c:v>596.75815975503724</c:v>
                </c:pt>
                <c:pt idx="6">
                  <c:v>731.62919895664004</c:v>
                </c:pt>
                <c:pt idx="7">
                  <c:v>812.92133217404455</c:v>
                </c:pt>
                <c:pt idx="8">
                  <c:v>875.73798056931162</c:v>
                </c:pt>
                <c:pt idx="9">
                  <c:v>1019.8467621819832</c:v>
                </c:pt>
                <c:pt idx="10">
                  <c:v>1154.717801383586</c:v>
                </c:pt>
                <c:pt idx="11">
                  <c:v>1271.1133557630515</c:v>
                </c:pt>
                <c:pt idx="12">
                  <c:v>1365.3383283559522</c:v>
                </c:pt>
                <c:pt idx="13">
                  <c:v>1448.4780100555702</c:v>
                </c:pt>
                <c:pt idx="14">
                  <c:v>1514.9897554152649</c:v>
                </c:pt>
                <c:pt idx="15">
                  <c:v>1574.1113068461045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C0-4E4E-841F-2C6D24ABE800}"/>
            </c:ext>
          </c:extLst>
        </c:ser>
        <c:ser>
          <c:idx val="3"/>
          <c:order val="3"/>
          <c:tx>
            <c:strRef>
              <c:f>Total_fix!$J$2</c:f>
              <c:strCache>
                <c:ptCount val="1"/>
                <c:pt idx="0">
                  <c:v>ADC old scaled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Total_fix!$B$3:$B$18</c:f>
              <c:numCache>
                <c:formatCode>General</c:formatCode>
                <c:ptCount val="16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Total_fix!$J$3:$J$18</c:f>
              <c:numCache>
                <c:formatCode>General</c:formatCode>
                <c:ptCount val="16"/>
                <c:pt idx="0">
                  <c:v>87.142503457927859</c:v>
                </c:pt>
                <c:pt idx="1">
                  <c:v>118.53545501420001</c:v>
                </c:pt>
                <c:pt idx="2">
                  <c:v>159.6710467086256</c:v>
                </c:pt>
                <c:pt idx="3">
                  <c:v>206.21921625758085</c:v>
                </c:pt>
                <c:pt idx="4">
                  <c:v>261.4275103737836</c:v>
                </c:pt>
                <c:pt idx="5">
                  <c:v>320.4246089881571</c:v>
                </c:pt>
                <c:pt idx="6">
                  <c:v>371.84409860618911</c:v>
                </c:pt>
                <c:pt idx="7">
                  <c:v>395.11818338066672</c:v>
                </c:pt>
                <c:pt idx="8">
                  <c:v>414.60346365697359</c:v>
                </c:pt>
                <c:pt idx="9">
                  <c:v>444.9138996423398</c:v>
                </c:pt>
                <c:pt idx="10">
                  <c:v>467.64672663136446</c:v>
                </c:pt>
                <c:pt idx="11">
                  <c:v>478.4718823404238</c:v>
                </c:pt>
                <c:pt idx="12">
                  <c:v>477.38936676951784</c:v>
                </c:pt>
                <c:pt idx="13">
                  <c:v>476.30685119861192</c:v>
                </c:pt>
                <c:pt idx="14">
                  <c:v>476.30685119861192</c:v>
                </c:pt>
                <c:pt idx="15">
                  <c:v>476.30685119861192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EF-40F5-8386-8795AAE15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082656"/>
        <c:axId val="1123084736"/>
      </c:scatterChart>
      <c:valAx>
        <c:axId val="112308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Attenuation voltage input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23084736"/>
        <c:crosses val="autoZero"/>
        <c:crossBetween val="midCat"/>
      </c:valAx>
      <c:valAx>
        <c:axId val="112308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ADC level measurement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2308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Power output vs attenuation voltage</a:t>
            </a:r>
            <a:r>
              <a:rPr lang="es-CL" baseline="0"/>
              <a:t>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All measures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Total_fix!$B$3,Total_fix!$B$3,Total_fix!$B$4,Total_fix!$B$4,Total_fix!$B$5,Total_fix!$B$5,Total_fix!$B$6,Total_fix!$B$6,Total_fix!$B$7,Total_fix!$B$7,Total_fix!$B$8,Total_fix!$B$8,Total_fix!$B$9,Total_fix!$B$9,Total_fix!$B$10,Total_fix!$B$10,Total_fix!$B$11,Total_fix!$B$11,Total_fix!$B$12,Total_fix!$B$12,Total_fix!$B$13,Total_fix!$B$13,Total_fix!$B$14,Total_fix!$B$14,Total_fix!$B$15,Total_fix!$B$15,Total_fix!$B$16,Total_fix!$B$16,Total_fix!$B$17,Total_fix!$B$17,Total_fix!$B$18,Total_fix!$B$18)</c:f>
              <c:numCache>
                <c:formatCode>General</c:formatCode>
                <c:ptCount val="32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0.6</c:v>
                </c:pt>
                <c:pt idx="6">
                  <c:v>0.8</c:v>
                </c:pt>
                <c:pt idx="7">
                  <c:v>0.8</c:v>
                </c:pt>
                <c:pt idx="8">
                  <c:v>1</c:v>
                </c:pt>
                <c:pt idx="9">
                  <c:v>1</c:v>
                </c:pt>
                <c:pt idx="10">
                  <c:v>1.2</c:v>
                </c:pt>
                <c:pt idx="11">
                  <c:v>1.2</c:v>
                </c:pt>
                <c:pt idx="12">
                  <c:v>1.4</c:v>
                </c:pt>
                <c:pt idx="13">
                  <c:v>1.4</c:v>
                </c:pt>
                <c:pt idx="14">
                  <c:v>1.5</c:v>
                </c:pt>
                <c:pt idx="15">
                  <c:v>1.5</c:v>
                </c:pt>
                <c:pt idx="16">
                  <c:v>1.6</c:v>
                </c:pt>
                <c:pt idx="17">
                  <c:v>1.6</c:v>
                </c:pt>
                <c:pt idx="18">
                  <c:v>1.8</c:v>
                </c:pt>
                <c:pt idx="19">
                  <c:v>1.8</c:v>
                </c:pt>
                <c:pt idx="20">
                  <c:v>2</c:v>
                </c:pt>
                <c:pt idx="21">
                  <c:v>2</c:v>
                </c:pt>
                <c:pt idx="22">
                  <c:v>2.2000000000000002</c:v>
                </c:pt>
                <c:pt idx="23">
                  <c:v>2.2000000000000002</c:v>
                </c:pt>
                <c:pt idx="24">
                  <c:v>2.4</c:v>
                </c:pt>
                <c:pt idx="25">
                  <c:v>2.4</c:v>
                </c:pt>
                <c:pt idx="26">
                  <c:v>2.6</c:v>
                </c:pt>
                <c:pt idx="27">
                  <c:v>2.6</c:v>
                </c:pt>
                <c:pt idx="28">
                  <c:v>2.8</c:v>
                </c:pt>
                <c:pt idx="29">
                  <c:v>2.8</c:v>
                </c:pt>
                <c:pt idx="30">
                  <c:v>3</c:v>
                </c:pt>
                <c:pt idx="31">
                  <c:v>3</c:v>
                </c:pt>
              </c:numCache>
            </c:numRef>
          </c:xVal>
          <c:yVal>
            <c:numRef>
              <c:f>(Total_fix!$G$3,Total_fix!$H$3,Total_fix!$G$4,Total_fix!$H$4,Total_fix!$G$5,Total_fix!$H$5,Total_fix!$G$6,Total_fix!$H$6,Total_fix!$G$7,Total_fix!$H$7,Total_fix!$G$8,Total_fix!$H$8,Total_fix!$G$9,Total_fix!$H$9,Total_fix!$G$10,Total_fix!$H$10,Total_fix!$G$11,Total_fix!$H$11,Total_fix!$G$12,Total_fix!$H$12,Total_fix!$G$13,Total_fix!$H$13,Total_fix!$G$14,Total_fix!$H$14,Total_fix!$G$15,Total_fix!$H$15,Total_fix!$G$16,Total_fix!$H$16,Total_fix!$G$17,Total_fix!$H$17,Total_fix!$G$18,Total_fix!$H$18)</c:f>
              <c:numCache>
                <c:formatCode>General</c:formatCode>
                <c:ptCount val="32"/>
                <c:pt idx="0">
                  <c:v>-28.080000000000005</c:v>
                </c:pt>
                <c:pt idx="1">
                  <c:v>-27.080000000000005</c:v>
                </c:pt>
                <c:pt idx="2">
                  <c:v>-25.68</c:v>
                </c:pt>
                <c:pt idx="3">
                  <c:v>-24.979999999999997</c:v>
                </c:pt>
                <c:pt idx="4">
                  <c:v>-23.779999999999994</c:v>
                </c:pt>
                <c:pt idx="5">
                  <c:v>-22.979999999999997</c:v>
                </c:pt>
                <c:pt idx="6">
                  <c:v>-22.080000000000005</c:v>
                </c:pt>
                <c:pt idx="7">
                  <c:v>-21.380000000000003</c:v>
                </c:pt>
                <c:pt idx="8">
                  <c:v>-20.580000000000005</c:v>
                </c:pt>
                <c:pt idx="9">
                  <c:v>-19.779999999999994</c:v>
                </c:pt>
                <c:pt idx="10">
                  <c:v>-19.279999999999994</c:v>
                </c:pt>
                <c:pt idx="11">
                  <c:v>-18.479999999999997</c:v>
                </c:pt>
                <c:pt idx="12">
                  <c:v>-18.18</c:v>
                </c:pt>
                <c:pt idx="13">
                  <c:v>-17.279999999999994</c:v>
                </c:pt>
                <c:pt idx="14">
                  <c:v>-17.479999999999997</c:v>
                </c:pt>
                <c:pt idx="15">
                  <c:v>-16.68</c:v>
                </c:pt>
                <c:pt idx="16">
                  <c:v>-16.979999999999997</c:v>
                </c:pt>
                <c:pt idx="17">
                  <c:v>-16.279999999999994</c:v>
                </c:pt>
                <c:pt idx="18">
                  <c:v>-15.979999999999997</c:v>
                </c:pt>
                <c:pt idx="19">
                  <c:v>-15.279999999999994</c:v>
                </c:pt>
                <c:pt idx="20">
                  <c:v>-15.079999999999998</c:v>
                </c:pt>
                <c:pt idx="21">
                  <c:v>-14.380000000000003</c:v>
                </c:pt>
                <c:pt idx="22">
                  <c:v>-14.280000000000001</c:v>
                </c:pt>
                <c:pt idx="23">
                  <c:v>-13.479999999999997</c:v>
                </c:pt>
                <c:pt idx="24">
                  <c:v>-13.479999999999997</c:v>
                </c:pt>
                <c:pt idx="25">
                  <c:v>-12.780000000000001</c:v>
                </c:pt>
                <c:pt idx="26">
                  <c:v>-12.780000000000001</c:v>
                </c:pt>
                <c:pt idx="27">
                  <c:v>-12.280000000000001</c:v>
                </c:pt>
                <c:pt idx="28">
                  <c:v>-11.979999999999997</c:v>
                </c:pt>
                <c:pt idx="29">
                  <c:v>-11.579999999999998</c:v>
                </c:pt>
                <c:pt idx="30">
                  <c:v>-11.380000000000003</c:v>
                </c:pt>
                <c:pt idx="31">
                  <c:v>-10.979999999999997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55E-4F2B-A1D6-5FA54704DC9B}"/>
            </c:ext>
          </c:extLst>
        </c:ser>
        <c:ser>
          <c:idx val="0"/>
          <c:order val="1"/>
          <c:tx>
            <c:strRef>
              <c:f>Total_fix!$G$2</c:f>
              <c:strCache>
                <c:ptCount val="1"/>
                <c:pt idx="0">
                  <c:v>Old Power waveguide (dBm)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Total_fix!$B$3:$B$18</c:f>
              <c:numCache>
                <c:formatCode>General</c:formatCode>
                <c:ptCount val="16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Total_fix!$G$3:$G$18</c:f>
              <c:numCache>
                <c:formatCode>General</c:formatCode>
                <c:ptCount val="16"/>
                <c:pt idx="0">
                  <c:v>-28.080000000000005</c:v>
                </c:pt>
                <c:pt idx="1">
                  <c:v>-25.68</c:v>
                </c:pt>
                <c:pt idx="2">
                  <c:v>-23.779999999999994</c:v>
                </c:pt>
                <c:pt idx="3">
                  <c:v>-22.080000000000005</c:v>
                </c:pt>
                <c:pt idx="4">
                  <c:v>-20.580000000000005</c:v>
                </c:pt>
                <c:pt idx="5">
                  <c:v>-19.279999999999994</c:v>
                </c:pt>
                <c:pt idx="6">
                  <c:v>-18.18</c:v>
                </c:pt>
                <c:pt idx="7">
                  <c:v>-17.479999999999997</c:v>
                </c:pt>
                <c:pt idx="8">
                  <c:v>-16.979999999999997</c:v>
                </c:pt>
                <c:pt idx="9">
                  <c:v>-15.979999999999997</c:v>
                </c:pt>
                <c:pt idx="10">
                  <c:v>-15.079999999999998</c:v>
                </c:pt>
                <c:pt idx="11">
                  <c:v>-14.280000000000001</c:v>
                </c:pt>
                <c:pt idx="12">
                  <c:v>-13.479999999999997</c:v>
                </c:pt>
                <c:pt idx="13">
                  <c:v>-12.780000000000001</c:v>
                </c:pt>
                <c:pt idx="14">
                  <c:v>-11.979999999999997</c:v>
                </c:pt>
                <c:pt idx="15">
                  <c:v>-11.380000000000003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5E-4F2B-A1D6-5FA54704DC9B}"/>
            </c:ext>
          </c:extLst>
        </c:ser>
        <c:ser>
          <c:idx val="1"/>
          <c:order val="2"/>
          <c:tx>
            <c:strRef>
              <c:f>Total_fix!$H$2</c:f>
              <c:strCache>
                <c:ptCount val="1"/>
                <c:pt idx="0">
                  <c:v>New Power waveguide (dBm)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Total_fix!$B$3:$B$18</c:f>
              <c:numCache>
                <c:formatCode>General</c:formatCode>
                <c:ptCount val="16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Total_fix!$H$3:$H$18</c:f>
              <c:numCache>
                <c:formatCode>General</c:formatCode>
                <c:ptCount val="16"/>
                <c:pt idx="0">
                  <c:v>-27.080000000000005</c:v>
                </c:pt>
                <c:pt idx="1">
                  <c:v>-24.979999999999997</c:v>
                </c:pt>
                <c:pt idx="2">
                  <c:v>-22.979999999999997</c:v>
                </c:pt>
                <c:pt idx="3">
                  <c:v>-21.380000000000003</c:v>
                </c:pt>
                <c:pt idx="4">
                  <c:v>-19.779999999999994</c:v>
                </c:pt>
                <c:pt idx="5">
                  <c:v>-18.479999999999997</c:v>
                </c:pt>
                <c:pt idx="6">
                  <c:v>-17.279999999999994</c:v>
                </c:pt>
                <c:pt idx="7">
                  <c:v>-16.68</c:v>
                </c:pt>
                <c:pt idx="8">
                  <c:v>-16.279999999999994</c:v>
                </c:pt>
                <c:pt idx="9">
                  <c:v>-15.279999999999994</c:v>
                </c:pt>
                <c:pt idx="10">
                  <c:v>-14.380000000000003</c:v>
                </c:pt>
                <c:pt idx="11">
                  <c:v>-13.479999999999997</c:v>
                </c:pt>
                <c:pt idx="12">
                  <c:v>-12.780000000000001</c:v>
                </c:pt>
                <c:pt idx="13">
                  <c:v>-12.280000000000001</c:v>
                </c:pt>
                <c:pt idx="14">
                  <c:v>-11.579999999999998</c:v>
                </c:pt>
                <c:pt idx="15">
                  <c:v>-10.979999999999997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5E-4F2B-A1D6-5FA54704D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015040"/>
        <c:axId val="1121010880"/>
      </c:scatterChart>
      <c:valAx>
        <c:axId val="112101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baseline="0">
                    <a:effectLst/>
                  </a:rPr>
                  <a:t>Attenuation voltage input [V]</a:t>
                </a:r>
                <a:endParaRPr lang="es-C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21010880"/>
        <c:crosses val="autoZero"/>
        <c:crossBetween val="midCat"/>
      </c:valAx>
      <c:valAx>
        <c:axId val="11210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baseline="0">
                    <a:effectLst/>
                  </a:rPr>
                  <a:t>Output power measured [dBm]</a:t>
                </a:r>
                <a:endParaRPr lang="es-C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2101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Power output vs attenuation voltage</a:t>
            </a:r>
            <a:r>
              <a:rPr lang="es-CL" baseline="0"/>
              <a:t>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All measures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0663648293963253"/>
                  <c:y val="1.50047389909594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(Total_fix!$B$3,Total_fix!$B$3,Total_fix!$B$4,Total_fix!$B$4,Total_fix!$B$5,Total_fix!$B$5,Total_fix!$B$6,Total_fix!$B$6,Total_fix!$B$7,Total_fix!$B$7,Total_fix!$B$8,Total_fix!$B$8,Total_fix!$B$9,Total_fix!$B$9,Total_fix!$B$10,Total_fix!$B$10,Total_fix!$B$11,Total_fix!$B$11,Total_fix!$B$12,Total_fix!$B$12,Total_fix!$B$13,Total_fix!$B$13,Total_fix!$B$14,Total_fix!$B$14,Total_fix!$B$15,Total_fix!$B$15,Total_fix!$B$16,Total_fix!$B$16,Total_fix!$B$17,Total_fix!$B$17,Total_fix!$B$18,Total_fix!$B$18)</c:f>
              <c:numCache>
                <c:formatCode>General</c:formatCode>
                <c:ptCount val="32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0.6</c:v>
                </c:pt>
                <c:pt idx="6">
                  <c:v>0.8</c:v>
                </c:pt>
                <c:pt idx="7">
                  <c:v>0.8</c:v>
                </c:pt>
                <c:pt idx="8">
                  <c:v>1</c:v>
                </c:pt>
                <c:pt idx="9">
                  <c:v>1</c:v>
                </c:pt>
                <c:pt idx="10">
                  <c:v>1.2</c:v>
                </c:pt>
                <c:pt idx="11">
                  <c:v>1.2</c:v>
                </c:pt>
                <c:pt idx="12">
                  <c:v>1.4</c:v>
                </c:pt>
                <c:pt idx="13">
                  <c:v>1.4</c:v>
                </c:pt>
                <c:pt idx="14">
                  <c:v>1.5</c:v>
                </c:pt>
                <c:pt idx="15">
                  <c:v>1.5</c:v>
                </c:pt>
                <c:pt idx="16">
                  <c:v>1.6</c:v>
                </c:pt>
                <c:pt idx="17">
                  <c:v>1.6</c:v>
                </c:pt>
                <c:pt idx="18">
                  <c:v>1.8</c:v>
                </c:pt>
                <c:pt idx="19">
                  <c:v>1.8</c:v>
                </c:pt>
                <c:pt idx="20">
                  <c:v>2</c:v>
                </c:pt>
                <c:pt idx="21">
                  <c:v>2</c:v>
                </c:pt>
                <c:pt idx="22">
                  <c:v>2.2000000000000002</c:v>
                </c:pt>
                <c:pt idx="23">
                  <c:v>2.2000000000000002</c:v>
                </c:pt>
                <c:pt idx="24">
                  <c:v>2.4</c:v>
                </c:pt>
                <c:pt idx="25">
                  <c:v>2.4</c:v>
                </c:pt>
                <c:pt idx="26">
                  <c:v>2.6</c:v>
                </c:pt>
                <c:pt idx="27">
                  <c:v>2.6</c:v>
                </c:pt>
                <c:pt idx="28">
                  <c:v>2.8</c:v>
                </c:pt>
                <c:pt idx="29">
                  <c:v>2.8</c:v>
                </c:pt>
                <c:pt idx="30">
                  <c:v>3</c:v>
                </c:pt>
                <c:pt idx="31">
                  <c:v>3</c:v>
                </c:pt>
              </c:numCache>
            </c:numRef>
          </c:xVal>
          <c:yVal>
            <c:numRef>
              <c:f>(Total_fix!$G$3,Total_fix!$H$3,Total_fix!$G$4,Total_fix!$H$4,Total_fix!$G$5,Total_fix!$H$5,Total_fix!$G$6,Total_fix!$H$6,Total_fix!$G$7,Total_fix!$H$7,Total_fix!$G$8,Total_fix!$H$8,Total_fix!$G$9,Total_fix!$H$9,Total_fix!$G$10,Total_fix!$H$10,Total_fix!$G$11,Total_fix!$H$11,Total_fix!$G$12,Total_fix!$H$12,Total_fix!$G$13,Total_fix!$H$13,Total_fix!$G$14,Total_fix!$H$14,Total_fix!$G$15,Total_fix!$H$15,Total_fix!$G$16,Total_fix!$H$16,Total_fix!$G$17,Total_fix!$H$17,Total_fix!$G$18,Total_fix!$H$18)</c:f>
              <c:numCache>
                <c:formatCode>General</c:formatCode>
                <c:ptCount val="32"/>
                <c:pt idx="0">
                  <c:v>-28.080000000000005</c:v>
                </c:pt>
                <c:pt idx="1">
                  <c:v>-27.080000000000005</c:v>
                </c:pt>
                <c:pt idx="2">
                  <c:v>-25.68</c:v>
                </c:pt>
                <c:pt idx="3">
                  <c:v>-24.979999999999997</c:v>
                </c:pt>
                <c:pt idx="4">
                  <c:v>-23.779999999999994</c:v>
                </c:pt>
                <c:pt idx="5">
                  <c:v>-22.979999999999997</c:v>
                </c:pt>
                <c:pt idx="6">
                  <c:v>-22.080000000000005</c:v>
                </c:pt>
                <c:pt idx="7">
                  <c:v>-21.380000000000003</c:v>
                </c:pt>
                <c:pt idx="8">
                  <c:v>-20.580000000000005</c:v>
                </c:pt>
                <c:pt idx="9">
                  <c:v>-19.779999999999994</c:v>
                </c:pt>
                <c:pt idx="10">
                  <c:v>-19.279999999999994</c:v>
                </c:pt>
                <c:pt idx="11">
                  <c:v>-18.479999999999997</c:v>
                </c:pt>
                <c:pt idx="12">
                  <c:v>-18.18</c:v>
                </c:pt>
                <c:pt idx="13">
                  <c:v>-17.279999999999994</c:v>
                </c:pt>
                <c:pt idx="14">
                  <c:v>-17.479999999999997</c:v>
                </c:pt>
                <c:pt idx="15">
                  <c:v>-16.68</c:v>
                </c:pt>
                <c:pt idx="16">
                  <c:v>-16.979999999999997</c:v>
                </c:pt>
                <c:pt idx="17">
                  <c:v>-16.279999999999994</c:v>
                </c:pt>
                <c:pt idx="18">
                  <c:v>-15.979999999999997</c:v>
                </c:pt>
                <c:pt idx="19">
                  <c:v>-15.279999999999994</c:v>
                </c:pt>
                <c:pt idx="20">
                  <c:v>-15.079999999999998</c:v>
                </c:pt>
                <c:pt idx="21">
                  <c:v>-14.380000000000003</c:v>
                </c:pt>
                <c:pt idx="22">
                  <c:v>-14.280000000000001</c:v>
                </c:pt>
                <c:pt idx="23">
                  <c:v>-13.479999999999997</c:v>
                </c:pt>
                <c:pt idx="24">
                  <c:v>-13.479999999999997</c:v>
                </c:pt>
                <c:pt idx="25">
                  <c:v>-12.780000000000001</c:v>
                </c:pt>
                <c:pt idx="26">
                  <c:v>-12.780000000000001</c:v>
                </c:pt>
                <c:pt idx="27">
                  <c:v>-12.280000000000001</c:v>
                </c:pt>
                <c:pt idx="28">
                  <c:v>-11.979999999999997</c:v>
                </c:pt>
                <c:pt idx="29">
                  <c:v>-11.579999999999998</c:v>
                </c:pt>
                <c:pt idx="30">
                  <c:v>-11.380000000000003</c:v>
                </c:pt>
                <c:pt idx="31">
                  <c:v>-10.979999999999997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71-4FB0-8E7F-EAFFF60BE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015040"/>
        <c:axId val="1121010880"/>
      </c:scatterChart>
      <c:valAx>
        <c:axId val="112101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baseline="0">
                    <a:effectLst/>
                  </a:rPr>
                  <a:t>Attenuation voltage input [V]</a:t>
                </a:r>
                <a:endParaRPr lang="es-C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21010880"/>
        <c:crosses val="autoZero"/>
        <c:crossBetween val="midCat"/>
      </c:valAx>
      <c:valAx>
        <c:axId val="11210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baseline="0">
                    <a:effectLst/>
                  </a:rPr>
                  <a:t>Output power measured [dBm]</a:t>
                </a:r>
                <a:endParaRPr lang="es-C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2101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19</xdr:row>
      <xdr:rowOff>141922</xdr:rowOff>
    </xdr:from>
    <xdr:to>
      <xdr:col>6</xdr:col>
      <xdr:colOff>28575</xdr:colOff>
      <xdr:row>34</xdr:row>
      <xdr:rowOff>168592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CF9F1A-2E3F-4666-A7A9-F29933A7B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19</xdr:row>
      <xdr:rowOff>141922</xdr:rowOff>
    </xdr:from>
    <xdr:to>
      <xdr:col>6</xdr:col>
      <xdr:colOff>28575</xdr:colOff>
      <xdr:row>34</xdr:row>
      <xdr:rowOff>168592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35087C-C41D-40C2-9687-2B04A1B6B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36674</xdr:colOff>
      <xdr:row>22</xdr:row>
      <xdr:rowOff>31804</xdr:rowOff>
    </xdr:from>
    <xdr:to>
      <xdr:col>4</xdr:col>
      <xdr:colOff>992638</xdr:colOff>
      <xdr:row>37</xdr:row>
      <xdr:rowOff>31805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3459BF-4291-4AB6-93EC-428BE8A69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24774</xdr:colOff>
      <xdr:row>20</xdr:row>
      <xdr:rowOff>13834</xdr:rowOff>
    </xdr:from>
    <xdr:to>
      <xdr:col>7</xdr:col>
      <xdr:colOff>1271683</xdr:colOff>
      <xdr:row>35</xdr:row>
      <xdr:rowOff>13835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1427AC3-82FD-48F7-9F18-9DC8F212A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24450</xdr:colOff>
      <xdr:row>20</xdr:row>
      <xdr:rowOff>26080</xdr:rowOff>
    </xdr:from>
    <xdr:to>
      <xdr:col>15</xdr:col>
      <xdr:colOff>162995</xdr:colOff>
      <xdr:row>35</xdr:row>
      <xdr:rowOff>26081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0AD7E66-1D8E-435B-820F-A3CE43CA9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8"/>
  <sheetViews>
    <sheetView workbookViewId="0">
      <selection activeCell="D2" sqref="D2:D18"/>
    </sheetView>
  </sheetViews>
  <sheetFormatPr baseColWidth="10" defaultColWidth="8.88671875" defaultRowHeight="14.4" x14ac:dyDescent="0.3"/>
  <cols>
    <col min="2" max="4" width="17.5546875" customWidth="1"/>
    <col min="5" max="5" width="11.33203125" bestFit="1" customWidth="1"/>
  </cols>
  <sheetData>
    <row r="2" spans="2:6" x14ac:dyDescent="0.3">
      <c r="B2" t="s">
        <v>0</v>
      </c>
      <c r="C2" t="s">
        <v>1</v>
      </c>
      <c r="D2" t="s">
        <v>7</v>
      </c>
    </row>
    <row r="3" spans="2:6" x14ac:dyDescent="0.3">
      <c r="B3">
        <v>0.2</v>
      </c>
      <c r="C3">
        <v>64</v>
      </c>
      <c r="D3">
        <v>-75.900000000000006</v>
      </c>
      <c r="E3" t="s">
        <v>2</v>
      </c>
      <c r="F3" t="s">
        <v>8</v>
      </c>
    </row>
    <row r="4" spans="2:6" x14ac:dyDescent="0.3">
      <c r="B4">
        <v>0.4</v>
      </c>
      <c r="C4">
        <v>96</v>
      </c>
      <c r="D4">
        <v>-73.8</v>
      </c>
      <c r="E4" t="s">
        <v>3</v>
      </c>
      <c r="F4" t="s">
        <v>8</v>
      </c>
    </row>
    <row r="5" spans="2:6" x14ac:dyDescent="0.3">
      <c r="B5">
        <v>0.6</v>
      </c>
      <c r="C5">
        <v>143</v>
      </c>
      <c r="D5">
        <v>-71.8</v>
      </c>
      <c r="E5" t="s">
        <v>3</v>
      </c>
      <c r="F5" t="s">
        <v>8</v>
      </c>
    </row>
    <row r="6" spans="2:6" x14ac:dyDescent="0.3">
      <c r="B6">
        <v>0.8</v>
      </c>
      <c r="C6">
        <v>192</v>
      </c>
      <c r="D6">
        <v>-70.2</v>
      </c>
      <c r="E6" t="s">
        <v>3</v>
      </c>
      <c r="F6" t="s">
        <v>8</v>
      </c>
    </row>
    <row r="7" spans="2:6" x14ac:dyDescent="0.3">
      <c r="B7">
        <v>1</v>
      </c>
      <c r="C7">
        <v>255</v>
      </c>
      <c r="D7">
        <v>-68.599999999999994</v>
      </c>
      <c r="F7" t="s">
        <v>8</v>
      </c>
    </row>
    <row r="8" spans="2:6" x14ac:dyDescent="0.3">
      <c r="B8">
        <v>1.2</v>
      </c>
      <c r="C8">
        <v>323</v>
      </c>
      <c r="D8">
        <v>-67.3</v>
      </c>
      <c r="F8" t="s">
        <v>11</v>
      </c>
    </row>
    <row r="9" spans="2:6" x14ac:dyDescent="0.3">
      <c r="B9">
        <v>1.4</v>
      </c>
      <c r="C9">
        <v>396</v>
      </c>
      <c r="D9">
        <v>-66.099999999999994</v>
      </c>
      <c r="F9" t="s">
        <v>11</v>
      </c>
    </row>
    <row r="10" spans="2:6" x14ac:dyDescent="0.3">
      <c r="B10">
        <v>1.5</v>
      </c>
      <c r="C10">
        <v>440</v>
      </c>
      <c r="D10">
        <v>-65.5</v>
      </c>
      <c r="E10" t="s">
        <v>4</v>
      </c>
      <c r="F10" t="s">
        <v>10</v>
      </c>
    </row>
    <row r="11" spans="2:6" x14ac:dyDescent="0.3">
      <c r="B11">
        <v>1.6</v>
      </c>
      <c r="C11">
        <v>474</v>
      </c>
      <c r="D11">
        <v>-65.099999999999994</v>
      </c>
      <c r="E11" t="s">
        <v>4</v>
      </c>
      <c r="F11" t="s">
        <v>10</v>
      </c>
    </row>
    <row r="12" spans="2:6" x14ac:dyDescent="0.3">
      <c r="B12">
        <v>1.8</v>
      </c>
      <c r="C12">
        <v>552</v>
      </c>
      <c r="D12">
        <v>-64.099999999999994</v>
      </c>
      <c r="E12" t="s">
        <v>4</v>
      </c>
      <c r="F12" t="s">
        <v>10</v>
      </c>
    </row>
    <row r="13" spans="2:6" x14ac:dyDescent="0.3">
      <c r="B13">
        <v>2</v>
      </c>
      <c r="C13">
        <v>625</v>
      </c>
      <c r="D13">
        <v>-63.2</v>
      </c>
      <c r="E13" t="s">
        <v>4</v>
      </c>
      <c r="F13" t="s">
        <v>11</v>
      </c>
    </row>
    <row r="14" spans="2:6" x14ac:dyDescent="0.3">
      <c r="B14">
        <v>2.2000000000000002</v>
      </c>
      <c r="C14">
        <v>688</v>
      </c>
      <c r="D14">
        <v>-62.3</v>
      </c>
      <c r="E14" t="s">
        <v>4</v>
      </c>
      <c r="F14" t="s">
        <v>11</v>
      </c>
    </row>
    <row r="15" spans="2:6" x14ac:dyDescent="0.3">
      <c r="B15">
        <v>2.4</v>
      </c>
      <c r="C15">
        <v>739</v>
      </c>
      <c r="D15">
        <v>-61.6</v>
      </c>
      <c r="E15" t="s">
        <v>4</v>
      </c>
      <c r="F15" t="s">
        <v>9</v>
      </c>
    </row>
    <row r="16" spans="2:6" x14ac:dyDescent="0.3">
      <c r="B16">
        <v>2.6</v>
      </c>
      <c r="C16">
        <v>784</v>
      </c>
      <c r="D16">
        <v>-61.1</v>
      </c>
      <c r="F16" t="s">
        <v>8</v>
      </c>
    </row>
    <row r="17" spans="2:6" x14ac:dyDescent="0.3">
      <c r="B17">
        <v>2.8</v>
      </c>
      <c r="C17">
        <v>820</v>
      </c>
      <c r="D17">
        <v>-60.4</v>
      </c>
      <c r="E17" t="s">
        <v>5</v>
      </c>
      <c r="F17" t="s">
        <v>8</v>
      </c>
    </row>
    <row r="18" spans="2:6" x14ac:dyDescent="0.3">
      <c r="B18">
        <v>3</v>
      </c>
      <c r="C18">
        <v>852</v>
      </c>
      <c r="D18">
        <v>-59.8</v>
      </c>
      <c r="E18" t="s">
        <v>6</v>
      </c>
      <c r="F18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F32F7-C9D6-47EE-A900-3F721E2AB069}">
  <dimension ref="B2:F18"/>
  <sheetViews>
    <sheetView topLeftCell="A13" workbookViewId="0">
      <selection activeCell="C41" sqref="C41"/>
    </sheetView>
  </sheetViews>
  <sheetFormatPr baseColWidth="10" defaultColWidth="8.88671875" defaultRowHeight="14.4" x14ac:dyDescent="0.3"/>
  <cols>
    <col min="2" max="4" width="17.5546875" customWidth="1"/>
    <col min="5" max="5" width="11.33203125" bestFit="1" customWidth="1"/>
  </cols>
  <sheetData>
    <row r="2" spans="2:6" x14ac:dyDescent="0.3">
      <c r="B2" t="s">
        <v>0</v>
      </c>
      <c r="C2" t="s">
        <v>1</v>
      </c>
      <c r="D2" t="s">
        <v>7</v>
      </c>
    </row>
    <row r="3" spans="2:6" x14ac:dyDescent="0.3">
      <c r="B3">
        <v>0.2</v>
      </c>
      <c r="C3">
        <v>161</v>
      </c>
      <c r="D3">
        <v>-76.900000000000006</v>
      </c>
      <c r="E3" t="s">
        <v>12</v>
      </c>
      <c r="F3" t="s">
        <v>11</v>
      </c>
    </row>
    <row r="4" spans="2:6" x14ac:dyDescent="0.3">
      <c r="B4">
        <v>0.4</v>
      </c>
      <c r="C4">
        <v>219</v>
      </c>
      <c r="D4">
        <v>-74.5</v>
      </c>
      <c r="E4" t="s">
        <v>12</v>
      </c>
      <c r="F4" t="s">
        <v>10</v>
      </c>
    </row>
    <row r="5" spans="2:6" x14ac:dyDescent="0.3">
      <c r="B5">
        <v>0.6</v>
      </c>
      <c r="C5">
        <v>295</v>
      </c>
      <c r="D5">
        <v>-72.599999999999994</v>
      </c>
      <c r="E5" t="s">
        <v>13</v>
      </c>
      <c r="F5" t="s">
        <v>11</v>
      </c>
    </row>
    <row r="6" spans="2:6" x14ac:dyDescent="0.3">
      <c r="B6">
        <v>0.8</v>
      </c>
      <c r="C6">
        <v>381</v>
      </c>
      <c r="D6">
        <v>-70.900000000000006</v>
      </c>
      <c r="E6" t="s">
        <v>13</v>
      </c>
      <c r="F6" t="s">
        <v>11</v>
      </c>
    </row>
    <row r="7" spans="2:6" x14ac:dyDescent="0.3">
      <c r="B7">
        <v>1</v>
      </c>
      <c r="C7">
        <v>483</v>
      </c>
      <c r="D7">
        <v>-69.400000000000006</v>
      </c>
      <c r="E7" t="s">
        <v>13</v>
      </c>
      <c r="F7" t="s">
        <v>10</v>
      </c>
    </row>
    <row r="8" spans="2:6" x14ac:dyDescent="0.3">
      <c r="B8">
        <v>1.2</v>
      </c>
      <c r="C8">
        <v>592</v>
      </c>
      <c r="D8">
        <v>-68.099999999999994</v>
      </c>
      <c r="E8" t="s">
        <v>13</v>
      </c>
      <c r="F8" t="s">
        <v>10</v>
      </c>
    </row>
    <row r="9" spans="2:6" x14ac:dyDescent="0.3">
      <c r="B9">
        <v>1.4</v>
      </c>
      <c r="C9">
        <v>687</v>
      </c>
      <c r="D9">
        <v>-67</v>
      </c>
      <c r="E9" t="s">
        <v>13</v>
      </c>
      <c r="F9" t="s">
        <v>10</v>
      </c>
    </row>
    <row r="10" spans="2:6" x14ac:dyDescent="0.3">
      <c r="B10">
        <v>1.5</v>
      </c>
      <c r="C10">
        <v>730</v>
      </c>
      <c r="D10">
        <v>-66.3</v>
      </c>
      <c r="E10" t="s">
        <v>13</v>
      </c>
      <c r="F10" t="s">
        <v>10</v>
      </c>
    </row>
    <row r="11" spans="2:6" x14ac:dyDescent="0.3">
      <c r="B11">
        <v>1.6</v>
      </c>
      <c r="C11">
        <v>766</v>
      </c>
      <c r="D11">
        <v>-65.8</v>
      </c>
      <c r="E11" t="s">
        <v>13</v>
      </c>
      <c r="F11" t="s">
        <v>11</v>
      </c>
    </row>
    <row r="12" spans="2:6" x14ac:dyDescent="0.3">
      <c r="B12">
        <v>1.8</v>
      </c>
      <c r="C12">
        <v>822</v>
      </c>
      <c r="D12">
        <v>-64.8</v>
      </c>
      <c r="E12" t="s">
        <v>13</v>
      </c>
      <c r="F12" t="s">
        <v>14</v>
      </c>
    </row>
    <row r="13" spans="2:6" x14ac:dyDescent="0.3">
      <c r="B13">
        <v>2</v>
      </c>
      <c r="C13">
        <v>864</v>
      </c>
      <c r="D13">
        <v>-63.9</v>
      </c>
      <c r="E13" t="s">
        <v>13</v>
      </c>
      <c r="F13" t="s">
        <v>15</v>
      </c>
    </row>
    <row r="14" spans="2:6" x14ac:dyDescent="0.3">
      <c r="B14">
        <v>2.2000000000000002</v>
      </c>
      <c r="C14">
        <v>884</v>
      </c>
      <c r="D14">
        <v>-63.1</v>
      </c>
      <c r="E14" t="s">
        <v>12</v>
      </c>
      <c r="F14" t="s">
        <v>16</v>
      </c>
    </row>
    <row r="15" spans="2:6" x14ac:dyDescent="0.3">
      <c r="B15">
        <v>2.4</v>
      </c>
      <c r="C15">
        <v>882</v>
      </c>
      <c r="D15">
        <v>-62.3</v>
      </c>
      <c r="E15" t="s">
        <v>12</v>
      </c>
      <c r="F15" t="s">
        <v>16</v>
      </c>
    </row>
    <row r="16" spans="2:6" x14ac:dyDescent="0.3">
      <c r="B16">
        <v>2.6</v>
      </c>
      <c r="C16">
        <v>880</v>
      </c>
      <c r="D16">
        <v>-61.6</v>
      </c>
      <c r="E16" t="s">
        <v>12</v>
      </c>
      <c r="F16" t="s">
        <v>16</v>
      </c>
    </row>
    <row r="17" spans="2:6" x14ac:dyDescent="0.3">
      <c r="B17">
        <v>2.8</v>
      </c>
      <c r="C17">
        <v>880</v>
      </c>
      <c r="D17">
        <v>-60.8</v>
      </c>
      <c r="E17" t="s">
        <v>12</v>
      </c>
      <c r="F17" t="s">
        <v>16</v>
      </c>
    </row>
    <row r="18" spans="2:6" x14ac:dyDescent="0.3">
      <c r="B18">
        <v>3</v>
      </c>
      <c r="C18">
        <v>880</v>
      </c>
      <c r="D18">
        <v>-60.2</v>
      </c>
      <c r="E18" t="s">
        <v>12</v>
      </c>
      <c r="F18" t="s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D0629-441B-4A6C-8F34-63C06F1A2AF1}">
  <dimension ref="B2:K21"/>
  <sheetViews>
    <sheetView tabSelected="1" topLeftCell="A20" zoomScaleNormal="100" workbookViewId="0">
      <selection activeCell="J3" sqref="J3:J18"/>
    </sheetView>
  </sheetViews>
  <sheetFormatPr baseColWidth="10" defaultColWidth="8.88671875" defaultRowHeight="14.4" x14ac:dyDescent="0.3"/>
  <cols>
    <col min="2" max="4" width="17.5546875" customWidth="1"/>
    <col min="5" max="5" width="23.44140625" bestFit="1" customWidth="1"/>
    <col min="6" max="6" width="24.44140625" bestFit="1" customWidth="1"/>
    <col min="7" max="7" width="24" bestFit="1" customWidth="1"/>
    <col min="8" max="8" width="25" bestFit="1" customWidth="1"/>
    <col min="9" max="9" width="13.88671875" bestFit="1" customWidth="1"/>
    <col min="10" max="10" width="13.88671875" customWidth="1"/>
    <col min="11" max="11" width="15.109375" customWidth="1"/>
  </cols>
  <sheetData>
    <row r="2" spans="2:11" x14ac:dyDescent="0.3">
      <c r="B2" t="s">
        <v>0</v>
      </c>
      <c r="C2" t="s">
        <v>17</v>
      </c>
      <c r="D2" t="s">
        <v>18</v>
      </c>
      <c r="E2" t="s">
        <v>19</v>
      </c>
      <c r="F2" t="s">
        <v>20</v>
      </c>
      <c r="G2" t="s">
        <v>25</v>
      </c>
      <c r="H2" t="s">
        <v>26</v>
      </c>
      <c r="I2" t="s">
        <v>22</v>
      </c>
      <c r="J2" t="s">
        <v>27</v>
      </c>
      <c r="K2" t="s">
        <v>21</v>
      </c>
    </row>
    <row r="3" spans="2:11" x14ac:dyDescent="0.3">
      <c r="B3">
        <v>0.2</v>
      </c>
      <c r="C3">
        <v>161</v>
      </c>
      <c r="D3">
        <v>64</v>
      </c>
      <c r="E3">
        <v>-76.900000000000006</v>
      </c>
      <c r="F3">
        <v>-75.900000000000006</v>
      </c>
      <c r="G3">
        <f>E3+$C$21</f>
        <v>-28.080000000000005</v>
      </c>
      <c r="H3">
        <f>$C$21+F3</f>
        <v>-27.080000000000005</v>
      </c>
      <c r="I3">
        <f>$C$20*D3</f>
        <v>118.2431028616792</v>
      </c>
      <c r="J3">
        <f>(1/$C$20)*C3</f>
        <v>87.142503457927859</v>
      </c>
      <c r="K3">
        <f t="shared" ref="K3:K9" si="0">(C3-$C$20*D3)^2</f>
        <v>1828.1522528969449</v>
      </c>
    </row>
    <row r="4" spans="2:11" x14ac:dyDescent="0.3">
      <c r="B4">
        <v>0.4</v>
      </c>
      <c r="C4">
        <v>219</v>
      </c>
      <c r="D4">
        <v>96</v>
      </c>
      <c r="E4">
        <v>-74.5</v>
      </c>
      <c r="F4">
        <v>-73.8</v>
      </c>
      <c r="G4">
        <f t="shared" ref="G4:G18" si="1">E4+$C$21</f>
        <v>-25.68</v>
      </c>
      <c r="H4">
        <f t="shared" ref="H4:H18" si="2">$C$21+F4</f>
        <v>-24.979999999999997</v>
      </c>
      <c r="I4">
        <f t="shared" ref="I3:I17" si="3">$C$20*D4</f>
        <v>177.36465429251882</v>
      </c>
      <c r="J4">
        <f t="shared" ref="J4:J18" si="4">(1/$C$20)*C4</f>
        <v>118.53545501420001</v>
      </c>
      <c r="K4">
        <f t="shared" si="0"/>
        <v>1733.5020121814714</v>
      </c>
    </row>
    <row r="5" spans="2:11" x14ac:dyDescent="0.3">
      <c r="B5">
        <v>0.6</v>
      </c>
      <c r="C5">
        <v>295</v>
      </c>
      <c r="D5">
        <v>143</v>
      </c>
      <c r="E5">
        <v>-72.599999999999994</v>
      </c>
      <c r="F5">
        <v>-71.8</v>
      </c>
      <c r="G5">
        <f t="shared" si="1"/>
        <v>-23.779999999999994</v>
      </c>
      <c r="H5">
        <f t="shared" si="2"/>
        <v>-22.979999999999997</v>
      </c>
      <c r="I5">
        <f t="shared" si="3"/>
        <v>264.19943295656446</v>
      </c>
      <c r="J5">
        <f t="shared" si="4"/>
        <v>159.6710467086256</v>
      </c>
      <c r="K5">
        <f t="shared" si="0"/>
        <v>948.67493019716721</v>
      </c>
    </row>
    <row r="6" spans="2:11" x14ac:dyDescent="0.3">
      <c r="B6">
        <v>0.8</v>
      </c>
      <c r="C6">
        <v>381</v>
      </c>
      <c r="D6">
        <v>192</v>
      </c>
      <c r="E6">
        <v>-70.900000000000006</v>
      </c>
      <c r="F6">
        <v>-70.2</v>
      </c>
      <c r="G6">
        <f t="shared" si="1"/>
        <v>-22.080000000000005</v>
      </c>
      <c r="H6">
        <f t="shared" si="2"/>
        <v>-21.380000000000003</v>
      </c>
      <c r="I6">
        <f t="shared" si="3"/>
        <v>354.72930858503764</v>
      </c>
      <c r="J6">
        <f t="shared" si="4"/>
        <v>206.21921625758085</v>
      </c>
      <c r="K6">
        <f t="shared" si="0"/>
        <v>690.14922742017689</v>
      </c>
    </row>
    <row r="7" spans="2:11" x14ac:dyDescent="0.3">
      <c r="B7">
        <v>1</v>
      </c>
      <c r="C7">
        <v>483</v>
      </c>
      <c r="D7">
        <v>255</v>
      </c>
      <c r="E7">
        <v>-69.400000000000006</v>
      </c>
      <c r="F7">
        <v>-68.599999999999994</v>
      </c>
      <c r="G7">
        <f t="shared" si="1"/>
        <v>-20.580000000000005</v>
      </c>
      <c r="H7">
        <f t="shared" si="2"/>
        <v>-19.779999999999994</v>
      </c>
      <c r="I7">
        <f t="shared" si="3"/>
        <v>471.12486296450311</v>
      </c>
      <c r="J7">
        <f t="shared" si="4"/>
        <v>261.4275103737836</v>
      </c>
      <c r="K7">
        <f t="shared" si="0"/>
        <v>141.0188796118299</v>
      </c>
    </row>
    <row r="8" spans="2:11" x14ac:dyDescent="0.3">
      <c r="B8">
        <v>1.2</v>
      </c>
      <c r="C8">
        <v>592</v>
      </c>
      <c r="D8">
        <v>323</v>
      </c>
      <c r="E8">
        <v>-68.099999999999994</v>
      </c>
      <c r="F8">
        <v>-67.3</v>
      </c>
      <c r="G8">
        <f t="shared" si="1"/>
        <v>-19.279999999999994</v>
      </c>
      <c r="H8">
        <f t="shared" si="2"/>
        <v>-18.479999999999997</v>
      </c>
      <c r="I8">
        <f t="shared" si="3"/>
        <v>596.75815975503724</v>
      </c>
      <c r="J8">
        <f t="shared" si="4"/>
        <v>320.4246089881571</v>
      </c>
      <c r="K8">
        <f t="shared" si="0"/>
        <v>22.640084254456056</v>
      </c>
    </row>
    <row r="9" spans="2:11" x14ac:dyDescent="0.3">
      <c r="B9">
        <v>1.4</v>
      </c>
      <c r="C9">
        <v>687</v>
      </c>
      <c r="D9">
        <v>396</v>
      </c>
      <c r="E9">
        <v>-67</v>
      </c>
      <c r="F9">
        <v>-66.099999999999994</v>
      </c>
      <c r="G9">
        <f t="shared" si="1"/>
        <v>-18.18</v>
      </c>
      <c r="H9">
        <f t="shared" si="2"/>
        <v>-17.279999999999994</v>
      </c>
      <c r="I9">
        <f t="shared" si="3"/>
        <v>731.62919895664004</v>
      </c>
      <c r="J9">
        <f t="shared" si="4"/>
        <v>371.84409860618911</v>
      </c>
      <c r="K9">
        <f t="shared" si="0"/>
        <v>1991.7653995113603</v>
      </c>
    </row>
    <row r="10" spans="2:11" x14ac:dyDescent="0.3">
      <c r="B10">
        <v>1.5</v>
      </c>
      <c r="C10">
        <v>730</v>
      </c>
      <c r="D10">
        <v>440</v>
      </c>
      <c r="E10">
        <v>-66.3</v>
      </c>
      <c r="F10">
        <v>-65.5</v>
      </c>
      <c r="G10">
        <f t="shared" si="1"/>
        <v>-17.479999999999997</v>
      </c>
      <c r="H10">
        <f t="shared" si="2"/>
        <v>-16.68</v>
      </c>
      <c r="I10">
        <f t="shared" si="3"/>
        <v>812.92133217404455</v>
      </c>
      <c r="J10">
        <f t="shared" si="4"/>
        <v>395.11818338066672</v>
      </c>
    </row>
    <row r="11" spans="2:11" x14ac:dyDescent="0.3">
      <c r="B11">
        <v>1.6</v>
      </c>
      <c r="C11">
        <v>766</v>
      </c>
      <c r="D11">
        <v>474</v>
      </c>
      <c r="E11">
        <v>-65.8</v>
      </c>
      <c r="F11">
        <v>-65.099999999999994</v>
      </c>
      <c r="G11">
        <f t="shared" si="1"/>
        <v>-16.979999999999997</v>
      </c>
      <c r="H11">
        <f t="shared" si="2"/>
        <v>-16.279999999999994</v>
      </c>
      <c r="I11">
        <f t="shared" si="3"/>
        <v>875.73798056931162</v>
      </c>
      <c r="J11">
        <f t="shared" si="4"/>
        <v>414.60346365697359</v>
      </c>
    </row>
    <row r="12" spans="2:11" x14ac:dyDescent="0.3">
      <c r="B12">
        <v>1.8</v>
      </c>
      <c r="C12">
        <v>822</v>
      </c>
      <c r="D12">
        <v>552</v>
      </c>
      <c r="E12">
        <v>-64.8</v>
      </c>
      <c r="F12">
        <v>-64.099999999999994</v>
      </c>
      <c r="G12">
        <f t="shared" si="1"/>
        <v>-15.979999999999997</v>
      </c>
      <c r="H12">
        <f t="shared" si="2"/>
        <v>-15.279999999999994</v>
      </c>
      <c r="I12">
        <f t="shared" si="3"/>
        <v>1019.8467621819832</v>
      </c>
      <c r="J12">
        <f t="shared" si="4"/>
        <v>444.9138996423398</v>
      </c>
    </row>
    <row r="13" spans="2:11" x14ac:dyDescent="0.3">
      <c r="B13">
        <v>2</v>
      </c>
      <c r="C13">
        <v>864</v>
      </c>
      <c r="D13">
        <v>625</v>
      </c>
      <c r="E13">
        <v>-63.9</v>
      </c>
      <c r="F13">
        <v>-63.2</v>
      </c>
      <c r="G13">
        <f t="shared" si="1"/>
        <v>-15.079999999999998</v>
      </c>
      <c r="H13">
        <f t="shared" si="2"/>
        <v>-14.380000000000003</v>
      </c>
      <c r="I13">
        <f t="shared" si="3"/>
        <v>1154.717801383586</v>
      </c>
      <c r="J13">
        <f t="shared" si="4"/>
        <v>467.64672663136446</v>
      </c>
    </row>
    <row r="14" spans="2:11" x14ac:dyDescent="0.3">
      <c r="B14">
        <v>2.2000000000000002</v>
      </c>
      <c r="C14">
        <v>884</v>
      </c>
      <c r="D14">
        <v>688</v>
      </c>
      <c r="E14">
        <v>-63.1</v>
      </c>
      <c r="F14">
        <v>-62.3</v>
      </c>
      <c r="G14">
        <f t="shared" si="1"/>
        <v>-14.280000000000001</v>
      </c>
      <c r="H14">
        <f t="shared" si="2"/>
        <v>-13.479999999999997</v>
      </c>
      <c r="I14">
        <f t="shared" si="3"/>
        <v>1271.1133557630515</v>
      </c>
      <c r="J14">
        <f t="shared" si="4"/>
        <v>478.4718823404238</v>
      </c>
    </row>
    <row r="15" spans="2:11" x14ac:dyDescent="0.3">
      <c r="B15">
        <v>2.4</v>
      </c>
      <c r="C15">
        <v>882</v>
      </c>
      <c r="D15">
        <v>739</v>
      </c>
      <c r="E15">
        <v>-62.3</v>
      </c>
      <c r="F15">
        <v>-61.6</v>
      </c>
      <c r="G15">
        <f t="shared" si="1"/>
        <v>-13.479999999999997</v>
      </c>
      <c r="H15">
        <f t="shared" si="2"/>
        <v>-12.780000000000001</v>
      </c>
      <c r="I15">
        <f t="shared" si="3"/>
        <v>1365.3383283559522</v>
      </c>
      <c r="J15">
        <f t="shared" si="4"/>
        <v>477.38936676951784</v>
      </c>
    </row>
    <row r="16" spans="2:11" x14ac:dyDescent="0.3">
      <c r="B16">
        <v>2.6</v>
      </c>
      <c r="C16">
        <v>880</v>
      </c>
      <c r="D16">
        <v>784</v>
      </c>
      <c r="E16">
        <v>-61.6</v>
      </c>
      <c r="F16">
        <v>-61.1</v>
      </c>
      <c r="G16">
        <f t="shared" si="1"/>
        <v>-12.780000000000001</v>
      </c>
      <c r="H16">
        <f t="shared" si="2"/>
        <v>-12.280000000000001</v>
      </c>
      <c r="I16">
        <f t="shared" si="3"/>
        <v>1448.4780100555702</v>
      </c>
      <c r="J16">
        <f t="shared" si="4"/>
        <v>476.30685119861192</v>
      </c>
    </row>
    <row r="17" spans="2:11" x14ac:dyDescent="0.3">
      <c r="B17">
        <v>2.8</v>
      </c>
      <c r="C17">
        <v>880</v>
      </c>
      <c r="D17">
        <v>820</v>
      </c>
      <c r="E17">
        <v>-60.8</v>
      </c>
      <c r="F17">
        <v>-60.4</v>
      </c>
      <c r="G17">
        <f t="shared" si="1"/>
        <v>-11.979999999999997</v>
      </c>
      <c r="H17">
        <f t="shared" si="2"/>
        <v>-11.579999999999998</v>
      </c>
      <c r="I17">
        <f t="shared" si="3"/>
        <v>1514.9897554152649</v>
      </c>
      <c r="J17">
        <f t="shared" si="4"/>
        <v>476.30685119861192</v>
      </c>
    </row>
    <row r="18" spans="2:11" x14ac:dyDescent="0.3">
      <c r="B18">
        <v>3</v>
      </c>
      <c r="C18">
        <v>880</v>
      </c>
      <c r="D18">
        <v>852</v>
      </c>
      <c r="E18">
        <v>-60.2</v>
      </c>
      <c r="F18">
        <v>-59.8</v>
      </c>
      <c r="G18">
        <f t="shared" si="1"/>
        <v>-11.380000000000003</v>
      </c>
      <c r="H18">
        <f t="shared" si="2"/>
        <v>-10.979999999999997</v>
      </c>
      <c r="I18">
        <f t="shared" ref="I18" si="5">$C$20*D18</f>
        <v>1574.1113068461045</v>
      </c>
      <c r="J18">
        <f t="shared" si="4"/>
        <v>476.30685119861192</v>
      </c>
    </row>
    <row r="19" spans="2:11" x14ac:dyDescent="0.3">
      <c r="K19">
        <f>SUM(K3:K9)</f>
        <v>7355.9027860734068</v>
      </c>
    </row>
    <row r="20" spans="2:11" x14ac:dyDescent="0.3">
      <c r="B20" t="s">
        <v>23</v>
      </c>
      <c r="C20">
        <v>1.8475484822137376</v>
      </c>
    </row>
    <row r="21" spans="2:11" x14ac:dyDescent="0.3">
      <c r="B21" t="s">
        <v>24</v>
      </c>
      <c r="C21">
        <v>48.82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Ajuste 14-15 dec</vt:lpstr>
      <vt:lpstr>Ajuste 8-13 dec</vt:lpstr>
      <vt:lpstr>Total_fix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Matías Rojas Sepúlveda</dc:creator>
  <cp:lastModifiedBy>Matias Rojas Sepulveda</cp:lastModifiedBy>
  <dcterms:created xsi:type="dcterms:W3CDTF">2015-06-05T18:19:34Z</dcterms:created>
  <dcterms:modified xsi:type="dcterms:W3CDTF">2025-02-17T18:31:20Z</dcterms:modified>
</cp:coreProperties>
</file>