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ro\Documents\AIUC\PythonScripts\CamCalib\results\"/>
    </mc:Choice>
  </mc:AlternateContent>
  <xr:revisionPtr revIDLastSave="0" documentId="13_ncr:1_{5210DD0F-2DC2-4CAE-8E8D-089BE8709FA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ll" sheetId="1" r:id="rId1"/>
    <sheet name="Filter by video" sheetId="4" r:id="rId2"/>
    <sheet name="Filter by time" sheetId="2" r:id="rId3"/>
    <sheet name="Filter by distance" sheetId="3" r:id="rId4"/>
    <sheet name="Filter by points" sheetId="5" r:id="rId5"/>
  </sheets>
  <definedNames>
    <definedName name="_xlchart.v1.0" hidden="1">'Filter by video'!$B$1</definedName>
    <definedName name="_xlchart.v1.1" hidden="1">'Filter by video'!$B$2:$B$15</definedName>
    <definedName name="_xlchart.v1.2" hidden="1">'Filter by video'!$B$1</definedName>
    <definedName name="_xlchart.v1.3" hidden="1">'Filter by video'!$B$2:$B$7</definedName>
    <definedName name="_xlchart.v1.4" hidden="1">'Filter by video'!$B$1</definedName>
    <definedName name="_xlchart.v1.5" hidden="1">'Filter by video'!$B$2:$B$7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4" l="1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C81" i="3"/>
  <c r="D81" i="3"/>
  <c r="E81" i="3"/>
  <c r="F81" i="3"/>
  <c r="G81" i="3"/>
  <c r="H81" i="3"/>
  <c r="I81" i="3"/>
  <c r="J81" i="3"/>
  <c r="C82" i="3"/>
  <c r="C83" i="3" s="1"/>
  <c r="D82" i="3"/>
  <c r="D83" i="3" s="1"/>
  <c r="E82" i="3"/>
  <c r="E83" i="3" s="1"/>
  <c r="F82" i="3"/>
  <c r="F83" i="3" s="1"/>
  <c r="G82" i="3"/>
  <c r="H82" i="3"/>
  <c r="I82" i="3"/>
  <c r="J82" i="3"/>
  <c r="G83" i="3"/>
  <c r="H83" i="3"/>
  <c r="I83" i="3"/>
  <c r="J83" i="3"/>
  <c r="C84" i="3"/>
  <c r="D84" i="3"/>
  <c r="E84" i="3"/>
  <c r="F84" i="3"/>
  <c r="G84" i="3"/>
  <c r="H84" i="3"/>
  <c r="I84" i="3"/>
  <c r="J84" i="3"/>
  <c r="C85" i="3"/>
  <c r="D85" i="3"/>
  <c r="E85" i="3"/>
  <c r="F85" i="3"/>
  <c r="G85" i="3"/>
  <c r="H85" i="3"/>
  <c r="I85" i="3"/>
  <c r="J85" i="3"/>
  <c r="C86" i="3"/>
  <c r="D86" i="3"/>
  <c r="E86" i="3"/>
  <c r="F86" i="3"/>
  <c r="G86" i="3"/>
  <c r="H86" i="3"/>
  <c r="I86" i="3"/>
  <c r="J86" i="3"/>
  <c r="C87" i="3"/>
  <c r="D87" i="3"/>
  <c r="E87" i="3"/>
  <c r="F87" i="3"/>
  <c r="G87" i="3"/>
  <c r="H87" i="3"/>
  <c r="I87" i="3"/>
  <c r="J87" i="3"/>
  <c r="C88" i="3"/>
  <c r="D88" i="3"/>
  <c r="E88" i="3"/>
  <c r="F88" i="3"/>
  <c r="G88" i="3"/>
  <c r="H88" i="3"/>
  <c r="I88" i="3"/>
  <c r="J88" i="3"/>
  <c r="C66" i="3"/>
  <c r="D66" i="3"/>
  <c r="E66" i="3"/>
  <c r="F66" i="3"/>
  <c r="G66" i="3"/>
  <c r="H66" i="3"/>
  <c r="I66" i="3"/>
  <c r="I68" i="3" s="1"/>
  <c r="J66" i="3"/>
  <c r="C67" i="3"/>
  <c r="C68" i="3" s="1"/>
  <c r="D67" i="3"/>
  <c r="D68" i="3" s="1"/>
  <c r="E67" i="3"/>
  <c r="F67" i="3"/>
  <c r="F68" i="3" s="1"/>
  <c r="G67" i="3"/>
  <c r="G68" i="3" s="1"/>
  <c r="H67" i="3"/>
  <c r="I67" i="3"/>
  <c r="J67" i="3"/>
  <c r="E68" i="3"/>
  <c r="H68" i="3"/>
  <c r="J68" i="3"/>
  <c r="C69" i="3"/>
  <c r="D69" i="3"/>
  <c r="E69" i="3"/>
  <c r="F69" i="3"/>
  <c r="G69" i="3"/>
  <c r="H69" i="3"/>
  <c r="I69" i="3"/>
  <c r="J69" i="3"/>
  <c r="C70" i="3"/>
  <c r="D70" i="3"/>
  <c r="E70" i="3"/>
  <c r="F70" i="3"/>
  <c r="G70" i="3"/>
  <c r="H70" i="3"/>
  <c r="I70" i="3"/>
  <c r="J70" i="3"/>
  <c r="C71" i="3"/>
  <c r="D71" i="3"/>
  <c r="E71" i="3"/>
  <c r="F71" i="3"/>
  <c r="G71" i="3"/>
  <c r="H71" i="3"/>
  <c r="I71" i="3"/>
  <c r="J71" i="3"/>
  <c r="C72" i="3"/>
  <c r="D72" i="3"/>
  <c r="E72" i="3"/>
  <c r="F72" i="3"/>
  <c r="G72" i="3"/>
  <c r="H72" i="3"/>
  <c r="I72" i="3"/>
  <c r="J72" i="3"/>
  <c r="C73" i="3"/>
  <c r="D73" i="3"/>
  <c r="E73" i="3"/>
  <c r="F73" i="3"/>
  <c r="G73" i="3"/>
  <c r="H73" i="3"/>
  <c r="I73" i="3"/>
  <c r="J73" i="3"/>
  <c r="C51" i="3"/>
  <c r="D51" i="3"/>
  <c r="E51" i="3"/>
  <c r="F51" i="3"/>
  <c r="G51" i="3"/>
  <c r="H51" i="3"/>
  <c r="I51" i="3"/>
  <c r="J51" i="3"/>
  <c r="C52" i="3"/>
  <c r="C53" i="3" s="1"/>
  <c r="D52" i="3"/>
  <c r="E52" i="3"/>
  <c r="E53" i="3" s="1"/>
  <c r="F52" i="3"/>
  <c r="F53" i="3" s="1"/>
  <c r="G52" i="3"/>
  <c r="H52" i="3"/>
  <c r="I52" i="3"/>
  <c r="J52" i="3"/>
  <c r="D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36" i="3"/>
  <c r="D36" i="3"/>
  <c r="E36" i="3"/>
  <c r="F36" i="3"/>
  <c r="G36" i="3"/>
  <c r="H36" i="3"/>
  <c r="I36" i="3"/>
  <c r="I38" i="3" s="1"/>
  <c r="J36" i="3"/>
  <c r="C37" i="3"/>
  <c r="C38" i="3" s="1"/>
  <c r="D37" i="3"/>
  <c r="E37" i="3"/>
  <c r="F37" i="3"/>
  <c r="F38" i="3" s="1"/>
  <c r="G37" i="3"/>
  <c r="G38" i="3" s="1"/>
  <c r="H37" i="3"/>
  <c r="H38" i="3" s="1"/>
  <c r="I37" i="3"/>
  <c r="J37" i="3"/>
  <c r="D38" i="3"/>
  <c r="E38" i="3"/>
  <c r="J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C41" i="3"/>
  <c r="D41" i="3"/>
  <c r="E41" i="3"/>
  <c r="F41" i="3"/>
  <c r="G41" i="3"/>
  <c r="H41" i="3"/>
  <c r="I41" i="3"/>
  <c r="J41" i="3"/>
  <c r="C42" i="3"/>
  <c r="D42" i="3"/>
  <c r="E42" i="3"/>
  <c r="F42" i="3"/>
  <c r="G42" i="3"/>
  <c r="H42" i="3"/>
  <c r="I42" i="3"/>
  <c r="J42" i="3"/>
  <c r="C43" i="3"/>
  <c r="D43" i="3"/>
  <c r="E43" i="3"/>
  <c r="F43" i="3"/>
  <c r="G43" i="3"/>
  <c r="H43" i="3"/>
  <c r="I43" i="3"/>
  <c r="J43" i="3"/>
  <c r="C21" i="3"/>
  <c r="D21" i="3"/>
  <c r="E21" i="3"/>
  <c r="F21" i="3"/>
  <c r="G21" i="3"/>
  <c r="H21" i="3"/>
  <c r="H23" i="3" s="1"/>
  <c r="I21" i="3"/>
  <c r="J21" i="3"/>
  <c r="C22" i="3"/>
  <c r="C23" i="3" s="1"/>
  <c r="D22" i="3"/>
  <c r="E22" i="3"/>
  <c r="E23" i="3" s="1"/>
  <c r="F22" i="3"/>
  <c r="F23" i="3" s="1"/>
  <c r="G22" i="3"/>
  <c r="H22" i="3"/>
  <c r="I22" i="3"/>
  <c r="J22" i="3"/>
  <c r="D23" i="3"/>
  <c r="G23" i="3"/>
  <c r="I23" i="3"/>
  <c r="J23" i="3"/>
  <c r="C24" i="3"/>
  <c r="D24" i="3"/>
  <c r="E24" i="3"/>
  <c r="F24" i="3"/>
  <c r="G24" i="3"/>
  <c r="H24" i="3"/>
  <c r="I24" i="3"/>
  <c r="J24" i="3"/>
  <c r="C25" i="3"/>
  <c r="D25" i="3"/>
  <c r="E25" i="3"/>
  <c r="F25" i="3"/>
  <c r="G25" i="3"/>
  <c r="H25" i="3"/>
  <c r="I25" i="3"/>
  <c r="J25" i="3"/>
  <c r="C26" i="3"/>
  <c r="D26" i="3"/>
  <c r="E26" i="3"/>
  <c r="F26" i="3"/>
  <c r="G26" i="3"/>
  <c r="H26" i="3"/>
  <c r="I26" i="3"/>
  <c r="J26" i="3"/>
  <c r="C27" i="3"/>
  <c r="D27" i="3"/>
  <c r="E27" i="3"/>
  <c r="F27" i="3"/>
  <c r="G27" i="3"/>
  <c r="H27" i="3"/>
  <c r="I27" i="3"/>
  <c r="J27" i="3"/>
  <c r="C28" i="3"/>
  <c r="D28" i="3"/>
  <c r="E28" i="3"/>
  <c r="F28" i="3"/>
  <c r="G28" i="3"/>
  <c r="H28" i="3"/>
  <c r="I28" i="3"/>
  <c r="J28" i="3"/>
  <c r="B88" i="3"/>
  <c r="B87" i="3"/>
  <c r="B86" i="3"/>
  <c r="B85" i="3"/>
  <c r="B84" i="3"/>
  <c r="B82" i="3"/>
  <c r="B83" i="3" s="1"/>
  <c r="B81" i="3"/>
  <c r="B73" i="3"/>
  <c r="B72" i="3"/>
  <c r="B71" i="3"/>
  <c r="B70" i="3"/>
  <c r="B69" i="3"/>
  <c r="B67" i="3"/>
  <c r="B68" i="3" s="1"/>
  <c r="B66" i="3"/>
  <c r="B58" i="3"/>
  <c r="B57" i="3"/>
  <c r="B56" i="3"/>
  <c r="B55" i="3"/>
  <c r="B54" i="3"/>
  <c r="B52" i="3"/>
  <c r="B53" i="3" s="1"/>
  <c r="B51" i="3"/>
  <c r="B43" i="3"/>
  <c r="B42" i="3"/>
  <c r="B41" i="3"/>
  <c r="B40" i="3"/>
  <c r="B39" i="3"/>
  <c r="B37" i="3"/>
  <c r="B38" i="3" s="1"/>
  <c r="B36" i="3"/>
  <c r="B28" i="3"/>
  <c r="B27" i="3"/>
  <c r="B26" i="3"/>
  <c r="B25" i="3"/>
  <c r="B24" i="3"/>
  <c r="B22" i="3"/>
  <c r="B23" i="3" s="1"/>
  <c r="B21" i="3"/>
  <c r="C6" i="3"/>
  <c r="D6" i="3"/>
  <c r="E6" i="3"/>
  <c r="F6" i="3"/>
  <c r="G6" i="3"/>
  <c r="H6" i="3"/>
  <c r="I6" i="3"/>
  <c r="I8" i="3" s="1"/>
  <c r="J6" i="3"/>
  <c r="J8" i="3" s="1"/>
  <c r="C7" i="3"/>
  <c r="C8" i="3" s="1"/>
  <c r="D7" i="3"/>
  <c r="D8" i="3" s="1"/>
  <c r="E7" i="3"/>
  <c r="F7" i="3"/>
  <c r="G7" i="3"/>
  <c r="H7" i="3"/>
  <c r="I7" i="3"/>
  <c r="J7" i="3"/>
  <c r="E8" i="3"/>
  <c r="F8" i="3"/>
  <c r="G8" i="3"/>
  <c r="H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B13" i="3"/>
  <c r="B12" i="3"/>
  <c r="B11" i="3"/>
  <c r="B10" i="3"/>
  <c r="B9" i="3"/>
  <c r="B7" i="3"/>
  <c r="B6" i="3"/>
  <c r="B8" i="3"/>
  <c r="C117" i="5"/>
  <c r="D117" i="5"/>
  <c r="E117" i="5"/>
  <c r="F117" i="5"/>
  <c r="G117" i="5"/>
  <c r="H117" i="5"/>
  <c r="I117" i="5"/>
  <c r="J117" i="5"/>
  <c r="C118" i="5"/>
  <c r="D118" i="5"/>
  <c r="D119" i="5" s="1"/>
  <c r="E118" i="5"/>
  <c r="E119" i="5" s="1"/>
  <c r="F118" i="5"/>
  <c r="F119" i="5" s="1"/>
  <c r="G118" i="5"/>
  <c r="G119" i="5" s="1"/>
  <c r="H118" i="5"/>
  <c r="I118" i="5"/>
  <c r="J118" i="5"/>
  <c r="C119" i="5"/>
  <c r="H119" i="5"/>
  <c r="I119" i="5"/>
  <c r="J119" i="5"/>
  <c r="C120" i="5"/>
  <c r="D120" i="5"/>
  <c r="E120" i="5"/>
  <c r="F120" i="5"/>
  <c r="G120" i="5"/>
  <c r="H120" i="5"/>
  <c r="I120" i="5"/>
  <c r="J120" i="5"/>
  <c r="C121" i="5"/>
  <c r="D121" i="5"/>
  <c r="E121" i="5"/>
  <c r="F121" i="5"/>
  <c r="G121" i="5"/>
  <c r="H121" i="5"/>
  <c r="I121" i="5"/>
  <c r="J121" i="5"/>
  <c r="C122" i="5"/>
  <c r="D122" i="5"/>
  <c r="E122" i="5"/>
  <c r="F122" i="5"/>
  <c r="G122" i="5"/>
  <c r="H122" i="5"/>
  <c r="I122" i="5"/>
  <c r="J122" i="5"/>
  <c r="C123" i="5"/>
  <c r="D123" i="5"/>
  <c r="E123" i="5"/>
  <c r="F123" i="5"/>
  <c r="G123" i="5"/>
  <c r="H123" i="5"/>
  <c r="I123" i="5"/>
  <c r="J123" i="5"/>
  <c r="C124" i="5"/>
  <c r="D124" i="5"/>
  <c r="E124" i="5"/>
  <c r="F124" i="5"/>
  <c r="G124" i="5"/>
  <c r="H124" i="5"/>
  <c r="I124" i="5"/>
  <c r="J124" i="5"/>
  <c r="B124" i="5"/>
  <c r="B123" i="5"/>
  <c r="B122" i="5"/>
  <c r="B121" i="5"/>
  <c r="B120" i="5"/>
  <c r="B118" i="5"/>
  <c r="B119" i="5" s="1"/>
  <c r="B117" i="5"/>
  <c r="C96" i="5"/>
  <c r="D96" i="5"/>
  <c r="E96" i="5"/>
  <c r="F96" i="5"/>
  <c r="G96" i="5"/>
  <c r="H96" i="5"/>
  <c r="I96" i="5"/>
  <c r="J96" i="5"/>
  <c r="C97" i="5"/>
  <c r="C98" i="5" s="1"/>
  <c r="D97" i="5"/>
  <c r="D98" i="5" s="1"/>
  <c r="E97" i="5"/>
  <c r="E98" i="5" s="1"/>
  <c r="F97" i="5"/>
  <c r="F98" i="5" s="1"/>
  <c r="G97" i="5"/>
  <c r="H97" i="5"/>
  <c r="I97" i="5"/>
  <c r="J97" i="5"/>
  <c r="G98" i="5"/>
  <c r="H98" i="5"/>
  <c r="I98" i="5"/>
  <c r="J98" i="5"/>
  <c r="C99" i="5"/>
  <c r="D99" i="5"/>
  <c r="E99" i="5"/>
  <c r="F99" i="5"/>
  <c r="G99" i="5"/>
  <c r="H99" i="5"/>
  <c r="I99" i="5"/>
  <c r="J99" i="5"/>
  <c r="C100" i="5"/>
  <c r="D100" i="5"/>
  <c r="E100" i="5"/>
  <c r="F100" i="5"/>
  <c r="G100" i="5"/>
  <c r="H100" i="5"/>
  <c r="I100" i="5"/>
  <c r="J100" i="5"/>
  <c r="C101" i="5"/>
  <c r="D101" i="5"/>
  <c r="E101" i="5"/>
  <c r="F101" i="5"/>
  <c r="G101" i="5"/>
  <c r="H101" i="5"/>
  <c r="I101" i="5"/>
  <c r="J101" i="5"/>
  <c r="C102" i="5"/>
  <c r="D102" i="5"/>
  <c r="E102" i="5"/>
  <c r="F102" i="5"/>
  <c r="G102" i="5"/>
  <c r="H102" i="5"/>
  <c r="I102" i="5"/>
  <c r="J102" i="5"/>
  <c r="C103" i="5"/>
  <c r="D103" i="5"/>
  <c r="E103" i="5"/>
  <c r="F103" i="5"/>
  <c r="G103" i="5"/>
  <c r="H103" i="5"/>
  <c r="I103" i="5"/>
  <c r="J103" i="5"/>
  <c r="B103" i="5"/>
  <c r="B102" i="5"/>
  <c r="B101" i="5"/>
  <c r="B100" i="5"/>
  <c r="B99" i="5"/>
  <c r="B97" i="5"/>
  <c r="B98" i="5" s="1"/>
  <c r="B96" i="5"/>
  <c r="C75" i="5"/>
  <c r="D75" i="5"/>
  <c r="E75" i="5"/>
  <c r="F75" i="5"/>
  <c r="G75" i="5"/>
  <c r="H75" i="5"/>
  <c r="I75" i="5"/>
  <c r="J75" i="5"/>
  <c r="C76" i="5"/>
  <c r="C77" i="5" s="1"/>
  <c r="D76" i="5"/>
  <c r="D77" i="5" s="1"/>
  <c r="E76" i="5"/>
  <c r="E77" i="5" s="1"/>
  <c r="F76" i="5"/>
  <c r="F77" i="5" s="1"/>
  <c r="G76" i="5"/>
  <c r="H76" i="5"/>
  <c r="I76" i="5"/>
  <c r="J76" i="5"/>
  <c r="G77" i="5"/>
  <c r="H77" i="5"/>
  <c r="I77" i="5"/>
  <c r="J77" i="5"/>
  <c r="C78" i="5"/>
  <c r="D78" i="5"/>
  <c r="E78" i="5"/>
  <c r="F78" i="5"/>
  <c r="G78" i="5"/>
  <c r="H78" i="5"/>
  <c r="I78" i="5"/>
  <c r="J78" i="5"/>
  <c r="C79" i="5"/>
  <c r="D79" i="5"/>
  <c r="E79" i="5"/>
  <c r="F79" i="5"/>
  <c r="G79" i="5"/>
  <c r="H79" i="5"/>
  <c r="I79" i="5"/>
  <c r="J79" i="5"/>
  <c r="C80" i="5"/>
  <c r="D80" i="5"/>
  <c r="E80" i="5"/>
  <c r="F80" i="5"/>
  <c r="G80" i="5"/>
  <c r="H80" i="5"/>
  <c r="I80" i="5"/>
  <c r="J80" i="5"/>
  <c r="C81" i="5"/>
  <c r="D81" i="5"/>
  <c r="E81" i="5"/>
  <c r="F81" i="5"/>
  <c r="G81" i="5"/>
  <c r="H81" i="5"/>
  <c r="I81" i="5"/>
  <c r="J81" i="5"/>
  <c r="C82" i="5"/>
  <c r="D82" i="5"/>
  <c r="E82" i="5"/>
  <c r="F82" i="5"/>
  <c r="G82" i="5"/>
  <c r="H82" i="5"/>
  <c r="I82" i="5"/>
  <c r="J82" i="5"/>
  <c r="B82" i="5"/>
  <c r="B81" i="5"/>
  <c r="B80" i="5"/>
  <c r="B79" i="5"/>
  <c r="B78" i="5"/>
  <c r="B76" i="5"/>
  <c r="B75" i="5"/>
  <c r="B77" i="5" s="1"/>
  <c r="C54" i="5"/>
  <c r="D54" i="5"/>
  <c r="E54" i="5"/>
  <c r="F54" i="5"/>
  <c r="G54" i="5"/>
  <c r="H54" i="5"/>
  <c r="I54" i="5"/>
  <c r="J54" i="5"/>
  <c r="C55" i="5"/>
  <c r="C56" i="5" s="1"/>
  <c r="D55" i="5"/>
  <c r="D56" i="5" s="1"/>
  <c r="E55" i="5"/>
  <c r="E56" i="5" s="1"/>
  <c r="F55" i="5"/>
  <c r="F56" i="5" s="1"/>
  <c r="G55" i="5"/>
  <c r="H55" i="5"/>
  <c r="I55" i="5"/>
  <c r="J55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B61" i="5"/>
  <c r="B60" i="5"/>
  <c r="B59" i="5"/>
  <c r="B58" i="5"/>
  <c r="B57" i="5"/>
  <c r="B55" i="5"/>
  <c r="B56" i="5" s="1"/>
  <c r="B54" i="5"/>
  <c r="C33" i="5"/>
  <c r="D33" i="5"/>
  <c r="E33" i="5"/>
  <c r="F33" i="5"/>
  <c r="G33" i="5"/>
  <c r="H33" i="5"/>
  <c r="H35" i="5" s="1"/>
  <c r="I33" i="5"/>
  <c r="J33" i="5"/>
  <c r="C34" i="5"/>
  <c r="C35" i="5" s="1"/>
  <c r="D34" i="5"/>
  <c r="D35" i="5" s="1"/>
  <c r="E34" i="5"/>
  <c r="E35" i="5" s="1"/>
  <c r="F34" i="5"/>
  <c r="F35" i="5" s="1"/>
  <c r="G34" i="5"/>
  <c r="H34" i="5"/>
  <c r="I34" i="5"/>
  <c r="J34" i="5"/>
  <c r="G35" i="5"/>
  <c r="I35" i="5"/>
  <c r="J35" i="5"/>
  <c r="C36" i="5"/>
  <c r="D36" i="5"/>
  <c r="E36" i="5"/>
  <c r="F36" i="5"/>
  <c r="G36" i="5"/>
  <c r="H36" i="5"/>
  <c r="I36" i="5"/>
  <c r="J36" i="5"/>
  <c r="C37" i="5"/>
  <c r="D37" i="5"/>
  <c r="E37" i="5"/>
  <c r="F37" i="5"/>
  <c r="G37" i="5"/>
  <c r="H37" i="5"/>
  <c r="I37" i="5"/>
  <c r="J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B40" i="5"/>
  <c r="B39" i="5"/>
  <c r="B38" i="5"/>
  <c r="B37" i="5"/>
  <c r="B36" i="5"/>
  <c r="B34" i="5"/>
  <c r="B35" i="5" s="1"/>
  <c r="B33" i="5"/>
  <c r="C12" i="5"/>
  <c r="D12" i="5"/>
  <c r="E12" i="5"/>
  <c r="F12" i="5"/>
  <c r="G12" i="5"/>
  <c r="H12" i="5"/>
  <c r="I12" i="5"/>
  <c r="J12" i="5"/>
  <c r="C13" i="5"/>
  <c r="C14" i="5" s="1"/>
  <c r="D13" i="5"/>
  <c r="D14" i="5" s="1"/>
  <c r="E13" i="5"/>
  <c r="E14" i="5" s="1"/>
  <c r="F13" i="5"/>
  <c r="F14" i="5" s="1"/>
  <c r="G13" i="5"/>
  <c r="H13" i="5"/>
  <c r="I13" i="5"/>
  <c r="I14" i="5" s="1"/>
  <c r="J13" i="5"/>
  <c r="G14" i="5"/>
  <c r="H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B19" i="5"/>
  <c r="B18" i="5"/>
  <c r="B17" i="5"/>
  <c r="B16" i="5"/>
  <c r="B15" i="5"/>
  <c r="B13" i="5"/>
  <c r="B12" i="5"/>
  <c r="C8" i="2"/>
  <c r="D8" i="2"/>
  <c r="E8" i="2"/>
  <c r="F8" i="2"/>
  <c r="G8" i="2"/>
  <c r="H8" i="2"/>
  <c r="I8" i="2"/>
  <c r="J8" i="2"/>
  <c r="C9" i="2"/>
  <c r="C10" i="2" s="1"/>
  <c r="D9" i="2"/>
  <c r="D10" i="2" s="1"/>
  <c r="E9" i="2"/>
  <c r="F9" i="2"/>
  <c r="F10" i="2" s="1"/>
  <c r="G9" i="2"/>
  <c r="G10" i="2" s="1"/>
  <c r="H9" i="2"/>
  <c r="I9" i="2"/>
  <c r="I10" i="2" s="1"/>
  <c r="J9" i="2"/>
  <c r="E10" i="2"/>
  <c r="H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25" i="2"/>
  <c r="D25" i="2"/>
  <c r="E25" i="2"/>
  <c r="F25" i="2"/>
  <c r="G25" i="2"/>
  <c r="H25" i="2"/>
  <c r="I25" i="2"/>
  <c r="J25" i="2"/>
  <c r="C26" i="2"/>
  <c r="C27" i="2" s="1"/>
  <c r="D26" i="2"/>
  <c r="D27" i="2" s="1"/>
  <c r="E26" i="2"/>
  <c r="E27" i="2" s="1"/>
  <c r="F26" i="2"/>
  <c r="F27" i="2" s="1"/>
  <c r="G26" i="2"/>
  <c r="H26" i="2"/>
  <c r="H27" i="2" s="1"/>
  <c r="I26" i="2"/>
  <c r="J26" i="2"/>
  <c r="G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42" i="2"/>
  <c r="D42" i="2"/>
  <c r="E42" i="2"/>
  <c r="F42" i="2"/>
  <c r="G42" i="2"/>
  <c r="H42" i="2"/>
  <c r="I42" i="2"/>
  <c r="J42" i="2"/>
  <c r="C43" i="2"/>
  <c r="C44" i="2" s="1"/>
  <c r="D43" i="2"/>
  <c r="D44" i="2" s="1"/>
  <c r="E43" i="2"/>
  <c r="E44" i="2" s="1"/>
  <c r="F43" i="2"/>
  <c r="F44" i="2" s="1"/>
  <c r="G43" i="2"/>
  <c r="H43" i="2"/>
  <c r="I43" i="2"/>
  <c r="J43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59" i="2"/>
  <c r="D59" i="2"/>
  <c r="E59" i="2"/>
  <c r="F59" i="2"/>
  <c r="G59" i="2"/>
  <c r="H59" i="2"/>
  <c r="I59" i="2"/>
  <c r="J59" i="2"/>
  <c r="C60" i="2"/>
  <c r="C61" i="2" s="1"/>
  <c r="D60" i="2"/>
  <c r="D61" i="2" s="1"/>
  <c r="E60" i="2"/>
  <c r="E61" i="2" s="1"/>
  <c r="F60" i="2"/>
  <c r="F61" i="2" s="1"/>
  <c r="G60" i="2"/>
  <c r="H60" i="2"/>
  <c r="I60" i="2"/>
  <c r="J60" i="2"/>
  <c r="G61" i="2"/>
  <c r="H61" i="2"/>
  <c r="I61" i="2"/>
  <c r="J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76" i="2"/>
  <c r="D76" i="2"/>
  <c r="E76" i="2"/>
  <c r="F76" i="2"/>
  <c r="G76" i="2"/>
  <c r="H76" i="2"/>
  <c r="I76" i="2"/>
  <c r="J76" i="2"/>
  <c r="C77" i="2"/>
  <c r="D77" i="2"/>
  <c r="D78" i="2" s="1"/>
  <c r="E77" i="2"/>
  <c r="E78" i="2" s="1"/>
  <c r="F77" i="2"/>
  <c r="F78" i="2" s="1"/>
  <c r="G77" i="2"/>
  <c r="H77" i="2"/>
  <c r="I77" i="2"/>
  <c r="J77" i="2"/>
  <c r="C78" i="2"/>
  <c r="G78" i="2"/>
  <c r="H78" i="2"/>
  <c r="I78" i="2"/>
  <c r="J78" i="2"/>
  <c r="C79" i="2"/>
  <c r="D79" i="2"/>
  <c r="E79" i="2"/>
  <c r="F79" i="2"/>
  <c r="G79" i="2"/>
  <c r="H79" i="2"/>
  <c r="I79" i="2"/>
  <c r="J79" i="2"/>
  <c r="C80" i="2"/>
  <c r="D80" i="2"/>
  <c r="E80" i="2"/>
  <c r="F80" i="2"/>
  <c r="G80" i="2"/>
  <c r="H80" i="2"/>
  <c r="I80" i="2"/>
  <c r="J80" i="2"/>
  <c r="C81" i="2"/>
  <c r="D81" i="2"/>
  <c r="E81" i="2"/>
  <c r="F81" i="2"/>
  <c r="G81" i="2"/>
  <c r="H81" i="2"/>
  <c r="I81" i="2"/>
  <c r="J81" i="2"/>
  <c r="C82" i="2"/>
  <c r="D82" i="2"/>
  <c r="E82" i="2"/>
  <c r="F82" i="2"/>
  <c r="G82" i="2"/>
  <c r="H82" i="2"/>
  <c r="I82" i="2"/>
  <c r="J82" i="2"/>
  <c r="C83" i="2"/>
  <c r="D83" i="2"/>
  <c r="E83" i="2"/>
  <c r="F83" i="2"/>
  <c r="G83" i="2"/>
  <c r="H83" i="2"/>
  <c r="I83" i="2"/>
  <c r="J83" i="2"/>
  <c r="C93" i="2"/>
  <c r="D93" i="2"/>
  <c r="E93" i="2"/>
  <c r="F93" i="2"/>
  <c r="G93" i="2"/>
  <c r="H93" i="2"/>
  <c r="I93" i="2"/>
  <c r="J93" i="2"/>
  <c r="C94" i="2"/>
  <c r="C95" i="2" s="1"/>
  <c r="D94" i="2"/>
  <c r="D95" i="2" s="1"/>
  <c r="E94" i="2"/>
  <c r="E95" i="2" s="1"/>
  <c r="F94" i="2"/>
  <c r="F95" i="2" s="1"/>
  <c r="G94" i="2"/>
  <c r="H94" i="2"/>
  <c r="I94" i="2"/>
  <c r="J94" i="2"/>
  <c r="G95" i="2"/>
  <c r="H95" i="2"/>
  <c r="I95" i="2"/>
  <c r="J95" i="2"/>
  <c r="C96" i="2"/>
  <c r="D96" i="2"/>
  <c r="E96" i="2"/>
  <c r="F96" i="2"/>
  <c r="G96" i="2"/>
  <c r="H96" i="2"/>
  <c r="I96" i="2"/>
  <c r="J96" i="2"/>
  <c r="C97" i="2"/>
  <c r="D97" i="2"/>
  <c r="E97" i="2"/>
  <c r="F97" i="2"/>
  <c r="G97" i="2"/>
  <c r="H97" i="2"/>
  <c r="I97" i="2"/>
  <c r="J97" i="2"/>
  <c r="C98" i="2"/>
  <c r="D98" i="2"/>
  <c r="E98" i="2"/>
  <c r="F98" i="2"/>
  <c r="G98" i="2"/>
  <c r="H98" i="2"/>
  <c r="I98" i="2"/>
  <c r="J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  <c r="I100" i="2"/>
  <c r="J100" i="2"/>
  <c r="B100" i="2"/>
  <c r="B99" i="2"/>
  <c r="B98" i="2"/>
  <c r="B97" i="2"/>
  <c r="B96" i="2"/>
  <c r="B94" i="2"/>
  <c r="B95" i="2" s="1"/>
  <c r="B93" i="2"/>
  <c r="B83" i="2"/>
  <c r="B82" i="2"/>
  <c r="B81" i="2"/>
  <c r="B80" i="2"/>
  <c r="B79" i="2"/>
  <c r="B77" i="2"/>
  <c r="B78" i="2" s="1"/>
  <c r="B76" i="2"/>
  <c r="B66" i="2"/>
  <c r="B65" i="2"/>
  <c r="B64" i="2"/>
  <c r="B63" i="2"/>
  <c r="B62" i="2"/>
  <c r="B60" i="2"/>
  <c r="B61" i="2" s="1"/>
  <c r="B59" i="2"/>
  <c r="B49" i="2"/>
  <c r="B48" i="2"/>
  <c r="B47" i="2"/>
  <c r="B46" i="2"/>
  <c r="B45" i="2"/>
  <c r="B43" i="2"/>
  <c r="B44" i="2" s="1"/>
  <c r="B42" i="2"/>
  <c r="B32" i="2"/>
  <c r="B31" i="2"/>
  <c r="B30" i="2"/>
  <c r="B29" i="2"/>
  <c r="B28" i="2"/>
  <c r="B26" i="2"/>
  <c r="B27" i="2" s="1"/>
  <c r="B25" i="2"/>
  <c r="B15" i="2"/>
  <c r="B14" i="2"/>
  <c r="B13" i="2"/>
  <c r="B12" i="2"/>
  <c r="B11" i="2"/>
  <c r="B9" i="2"/>
  <c r="B10" i="2" s="1"/>
  <c r="B8" i="2"/>
  <c r="C76" i="4"/>
  <c r="D76" i="4"/>
  <c r="E76" i="4"/>
  <c r="F76" i="4"/>
  <c r="G76" i="4"/>
  <c r="H76" i="4"/>
  <c r="I76" i="4"/>
  <c r="J76" i="4"/>
  <c r="J78" i="4" s="1"/>
  <c r="C77" i="4"/>
  <c r="C78" i="4" s="1"/>
  <c r="D77" i="4"/>
  <c r="E77" i="4"/>
  <c r="E78" i="4" s="1"/>
  <c r="F77" i="4"/>
  <c r="F78" i="4" s="1"/>
  <c r="G77" i="4"/>
  <c r="G78" i="4" s="1"/>
  <c r="H77" i="4"/>
  <c r="H78" i="4" s="1"/>
  <c r="I77" i="4"/>
  <c r="J77" i="4"/>
  <c r="I78" i="4"/>
  <c r="C79" i="4"/>
  <c r="D79" i="4"/>
  <c r="E79" i="4"/>
  <c r="F79" i="4"/>
  <c r="G79" i="4"/>
  <c r="H79" i="4"/>
  <c r="I79" i="4"/>
  <c r="J79" i="4"/>
  <c r="C80" i="4"/>
  <c r="D80" i="4"/>
  <c r="E80" i="4"/>
  <c r="F80" i="4"/>
  <c r="G80" i="4"/>
  <c r="H80" i="4"/>
  <c r="I80" i="4"/>
  <c r="J80" i="4"/>
  <c r="C81" i="4"/>
  <c r="D81" i="4"/>
  <c r="E81" i="4"/>
  <c r="F81" i="4"/>
  <c r="G81" i="4"/>
  <c r="H81" i="4"/>
  <c r="I81" i="4"/>
  <c r="J81" i="4"/>
  <c r="C82" i="4"/>
  <c r="D82" i="4"/>
  <c r="E82" i="4"/>
  <c r="F82" i="4"/>
  <c r="G82" i="4"/>
  <c r="H82" i="4"/>
  <c r="I82" i="4"/>
  <c r="J82" i="4"/>
  <c r="C83" i="4"/>
  <c r="D83" i="4"/>
  <c r="E83" i="4"/>
  <c r="F83" i="4"/>
  <c r="G83" i="4"/>
  <c r="H83" i="4"/>
  <c r="I83" i="4"/>
  <c r="J83" i="4"/>
  <c r="C59" i="4"/>
  <c r="D59" i="4"/>
  <c r="E59" i="4"/>
  <c r="F59" i="4"/>
  <c r="G59" i="4"/>
  <c r="H59" i="4"/>
  <c r="I59" i="4"/>
  <c r="J59" i="4"/>
  <c r="J61" i="4" s="1"/>
  <c r="C60" i="4"/>
  <c r="C61" i="4" s="1"/>
  <c r="D60" i="4"/>
  <c r="E60" i="4"/>
  <c r="E61" i="4" s="1"/>
  <c r="F60" i="4"/>
  <c r="F61" i="4" s="1"/>
  <c r="G60" i="4"/>
  <c r="G61" i="4" s="1"/>
  <c r="H60" i="4"/>
  <c r="H61" i="4" s="1"/>
  <c r="I60" i="4"/>
  <c r="J60" i="4"/>
  <c r="I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D66" i="4"/>
  <c r="E66" i="4"/>
  <c r="F66" i="4"/>
  <c r="G66" i="4"/>
  <c r="H66" i="4"/>
  <c r="I66" i="4"/>
  <c r="J66" i="4"/>
  <c r="B83" i="4"/>
  <c r="B82" i="4"/>
  <c r="B81" i="4"/>
  <c r="B80" i="4"/>
  <c r="B79" i="4"/>
  <c r="B77" i="4"/>
  <c r="B76" i="4"/>
  <c r="B78" i="4" s="1"/>
  <c r="B66" i="4"/>
  <c r="B65" i="4"/>
  <c r="B64" i="4"/>
  <c r="B63" i="4"/>
  <c r="B62" i="4"/>
  <c r="B60" i="4"/>
  <c r="B61" i="4" s="1"/>
  <c r="B59" i="4"/>
  <c r="C42" i="4"/>
  <c r="D42" i="4"/>
  <c r="E42" i="4"/>
  <c r="F42" i="4"/>
  <c r="G42" i="4"/>
  <c r="H42" i="4"/>
  <c r="H44" i="4" s="1"/>
  <c r="I42" i="4"/>
  <c r="J42" i="4"/>
  <c r="C43" i="4"/>
  <c r="C44" i="4" s="1"/>
  <c r="D43" i="4"/>
  <c r="D44" i="4" s="1"/>
  <c r="E43" i="4"/>
  <c r="E44" i="4" s="1"/>
  <c r="F43" i="4"/>
  <c r="G43" i="4"/>
  <c r="H43" i="4"/>
  <c r="I43" i="4"/>
  <c r="I44" i="4" s="1"/>
  <c r="J43" i="4"/>
  <c r="J44" i="4" s="1"/>
  <c r="G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C49" i="4"/>
  <c r="D49" i="4"/>
  <c r="E49" i="4"/>
  <c r="F49" i="4"/>
  <c r="G49" i="4"/>
  <c r="H49" i="4"/>
  <c r="I49" i="4"/>
  <c r="J49" i="4"/>
  <c r="B49" i="4"/>
  <c r="B48" i="4"/>
  <c r="B47" i="4"/>
  <c r="B46" i="4"/>
  <c r="B45" i="4"/>
  <c r="B43" i="4"/>
  <c r="B44" i="4" s="1"/>
  <c r="B42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B14" i="4"/>
  <c r="B13" i="4"/>
  <c r="B12" i="4"/>
  <c r="B15" i="4"/>
  <c r="B11" i="4"/>
  <c r="C10" i="4"/>
  <c r="D10" i="4"/>
  <c r="C9" i="4"/>
  <c r="D9" i="4"/>
  <c r="E9" i="4"/>
  <c r="E10" i="4" s="1"/>
  <c r="F9" i="4"/>
  <c r="F10" i="4" s="1"/>
  <c r="G9" i="4"/>
  <c r="G10" i="4" s="1"/>
  <c r="H9" i="4"/>
  <c r="I9" i="4"/>
  <c r="J9" i="4"/>
  <c r="J10" i="4" s="1"/>
  <c r="B9" i="4"/>
  <c r="B10" i="4" s="1"/>
  <c r="C8" i="4"/>
  <c r="D8" i="4"/>
  <c r="E8" i="4"/>
  <c r="F8" i="4"/>
  <c r="G8" i="4"/>
  <c r="H8" i="4"/>
  <c r="H10" i="4" s="1"/>
  <c r="I8" i="4"/>
  <c r="I10" i="4" s="1"/>
  <c r="J8" i="4"/>
  <c r="B8" i="4"/>
  <c r="I27" i="4" l="1"/>
  <c r="E27" i="4"/>
  <c r="H27" i="4"/>
  <c r="C27" i="4"/>
  <c r="J27" i="4"/>
  <c r="B27" i="4"/>
  <c r="F27" i="4"/>
  <c r="D27" i="4"/>
  <c r="G27" i="4"/>
  <c r="F44" i="4"/>
  <c r="D61" i="4"/>
  <c r="D78" i="4"/>
  <c r="B14" i="5"/>
</calcChain>
</file>

<file path=xl/sharedStrings.xml><?xml version="1.0" encoding="utf-8"?>
<sst xmlns="http://schemas.openxmlformats.org/spreadsheetml/2006/main" count="975" uniqueCount="161">
  <si>
    <t>fx</t>
  </si>
  <si>
    <t>fy</t>
  </si>
  <si>
    <t>cx</t>
  </si>
  <si>
    <t>cy</t>
  </si>
  <si>
    <t>k1</t>
  </si>
  <si>
    <t>k2</t>
  </si>
  <si>
    <t>p1</t>
  </si>
  <si>
    <t>p2</t>
  </si>
  <si>
    <t>k3</t>
  </si>
  <si>
    <t>summary</t>
  </si>
  <si>
    <t>C42-1018_0</t>
  </si>
  <si>
    <t>Filter by time, rd=20, rs=0.</t>
  </si>
  <si>
    <t>C42-1019_0</t>
  </si>
  <si>
    <t>Filter by time, rd=20, rs=10.</t>
  </si>
  <si>
    <t>C42-1019_1</t>
  </si>
  <si>
    <t>Filter by time, rd=20, rs=5.</t>
  </si>
  <si>
    <t>C42-1019_2</t>
  </si>
  <si>
    <t>Filter by time, rd=20, rs=15.</t>
  </si>
  <si>
    <t>C42-1019_3</t>
  </si>
  <si>
    <t>Filter by time, rd=10, rs=0.</t>
  </si>
  <si>
    <t>C42-1020_0</t>
  </si>
  <si>
    <t>Filter by time, rd=10, rs=5.</t>
  </si>
  <si>
    <t>C42-1020_1</t>
  </si>
  <si>
    <t>Filter by distance, md=150.</t>
  </si>
  <si>
    <t>C42-1020_2</t>
  </si>
  <si>
    <t>Filter by distance, md=200.</t>
  </si>
  <si>
    <t>C42-1020_3</t>
  </si>
  <si>
    <t>Filter by distance, md=250.</t>
  </si>
  <si>
    <t>C42-1021_0</t>
  </si>
  <si>
    <t>Filter by distance, md=100.</t>
  </si>
  <si>
    <t>C42-1021_1</t>
  </si>
  <si>
    <t>Filter by time and points, rd=20, rs=0, sp=5, sf=0.</t>
  </si>
  <si>
    <t>C42-1021_2</t>
  </si>
  <si>
    <t>Filter by time and points, rd=20, rs=0, sp=5, sf=1.</t>
  </si>
  <si>
    <t>C42-1021_3</t>
  </si>
  <si>
    <t>Filter by time and points, rd=20, rs=0, sp=5, sf=2.</t>
  </si>
  <si>
    <t>C42-1021_4</t>
  </si>
  <si>
    <t>Filter by time and points, rd=20, rs=0, sp=5, sf=3.</t>
  </si>
  <si>
    <t>C42-1021_5</t>
  </si>
  <si>
    <t>Filter by time and points, rd=20, rs=0, sp=5, sf=4.</t>
  </si>
  <si>
    <t>C42-1021_6</t>
  </si>
  <si>
    <t>Filter by time and points, rd=20, rs=10, sp=5, sf=0.</t>
  </si>
  <si>
    <t>C42-1021_7</t>
  </si>
  <si>
    <t>Filter by time and points, rd=20, rs=10, sp=5, sf=1.</t>
  </si>
  <si>
    <t>C42-1021_8</t>
  </si>
  <si>
    <t>Filter by time and points, rd=20, rs=10, sp=5, sf=2.</t>
  </si>
  <si>
    <t>C42-1021_9</t>
  </si>
  <si>
    <t>Filter by time and points, rd=20, rs=10, sp=5, sf=3.</t>
  </si>
  <si>
    <t>C42-1021_10</t>
  </si>
  <si>
    <t>Filter by time and points, rd=20, rs=10, sp=5, sf=4.</t>
  </si>
  <si>
    <t>C43-1018_0</t>
  </si>
  <si>
    <t>C43-1019_0</t>
  </si>
  <si>
    <t>C43-1019_1</t>
  </si>
  <si>
    <t>C43-1019_2</t>
  </si>
  <si>
    <t>C43-1019_3</t>
  </si>
  <si>
    <t>C43-1020_0</t>
  </si>
  <si>
    <t>C43-1020_1</t>
  </si>
  <si>
    <t>C43-1020_2</t>
  </si>
  <si>
    <t>C43-1020_3</t>
  </si>
  <si>
    <t>C43-1021_0</t>
  </si>
  <si>
    <t>C43-1021_1</t>
  </si>
  <si>
    <t>C43-1021_2</t>
  </si>
  <si>
    <t>C43-1021_3</t>
  </si>
  <si>
    <t>C43-1021_4</t>
  </si>
  <si>
    <t>C43-1021_5</t>
  </si>
  <si>
    <t>C43-1021_6</t>
  </si>
  <si>
    <t>C43-1021_7</t>
  </si>
  <si>
    <t>C43-1021_8</t>
  </si>
  <si>
    <t>C43-1021_9</t>
  </si>
  <si>
    <t>C43-1021_10</t>
  </si>
  <si>
    <t>C46-1018_0</t>
  </si>
  <si>
    <t>C46-1019_0</t>
  </si>
  <si>
    <t>C46-1019_1</t>
  </si>
  <si>
    <t>C46-1019_2</t>
  </si>
  <si>
    <t>C46-1019_3</t>
  </si>
  <si>
    <t>C46-1020_0</t>
  </si>
  <si>
    <t>C46-1020_1</t>
  </si>
  <si>
    <t>C46-1020_2</t>
  </si>
  <si>
    <t>C46-1020_3</t>
  </si>
  <si>
    <t>C46-1021_0</t>
  </si>
  <si>
    <t>C46-1021_1</t>
  </si>
  <si>
    <t>C46-1021_2</t>
  </si>
  <si>
    <t>C46-1021_3</t>
  </si>
  <si>
    <t>C46-1021_4</t>
  </si>
  <si>
    <t>C46-1021_5</t>
  </si>
  <si>
    <t>C46-1021_6</t>
  </si>
  <si>
    <t>C46-1021_7</t>
  </si>
  <si>
    <t>C46-1021_8</t>
  </si>
  <si>
    <t>C46-1021_9</t>
  </si>
  <si>
    <t>C46-1021_10</t>
  </si>
  <si>
    <t>C50-1018_0</t>
  </si>
  <si>
    <t>C50-1019_0</t>
  </si>
  <si>
    <t>C50-1019_1</t>
  </si>
  <si>
    <t>C50-1019_2</t>
  </si>
  <si>
    <t>C50-1019_3</t>
  </si>
  <si>
    <t>C50-1020_0</t>
  </si>
  <si>
    <t>C50-1020_1</t>
  </si>
  <si>
    <t>C50-1020_2</t>
  </si>
  <si>
    <t>C50-1020_3</t>
  </si>
  <si>
    <t>C50-1021_0</t>
  </si>
  <si>
    <t>C50-1021_1</t>
  </si>
  <si>
    <t>C50-1021_2</t>
  </si>
  <si>
    <t>C50-1021_3</t>
  </si>
  <si>
    <t>C50-1021_4</t>
  </si>
  <si>
    <t>C50-1021_5</t>
  </si>
  <si>
    <t>C50-1021_6</t>
  </si>
  <si>
    <t>C50-1021_7</t>
  </si>
  <si>
    <t>C50-1021_8</t>
  </si>
  <si>
    <t>C50-1021_9</t>
  </si>
  <si>
    <t>C50-1021_10</t>
  </si>
  <si>
    <t>C51-1018_0</t>
  </si>
  <si>
    <t>C51-1019_0</t>
  </si>
  <si>
    <t>C51-1019_1</t>
  </si>
  <si>
    <t>C51-1019_2</t>
  </si>
  <si>
    <t>C51-1019_3</t>
  </si>
  <si>
    <t>C51-1020_0</t>
  </si>
  <si>
    <t>C51-1020_1</t>
  </si>
  <si>
    <t>C51-1020_2</t>
  </si>
  <si>
    <t>C51-1020_3</t>
  </si>
  <si>
    <t>C51-1021_0</t>
  </si>
  <si>
    <t>C51-1021_1</t>
  </si>
  <si>
    <t>C51-1021_2</t>
  </si>
  <si>
    <t>C51-1021_3</t>
  </si>
  <si>
    <t>C51-1021_4</t>
  </si>
  <si>
    <t>C51-1021_5</t>
  </si>
  <si>
    <t>C51-1021_6</t>
  </si>
  <si>
    <t>C51-1021_7</t>
  </si>
  <si>
    <t>C51-1021_8</t>
  </si>
  <si>
    <t>C51-1021_9</t>
  </si>
  <si>
    <t>C51-1021_10</t>
  </si>
  <si>
    <t>C67-1018_0</t>
  </si>
  <si>
    <t>C67-1019_0</t>
  </si>
  <si>
    <t>C67-1019_1</t>
  </si>
  <si>
    <t>C67-1019_2</t>
  </si>
  <si>
    <t>C67-1019_3</t>
  </si>
  <si>
    <t>C67-1020_0</t>
  </si>
  <si>
    <t>C67-1020_1</t>
  </si>
  <si>
    <t>C67-1020_2</t>
  </si>
  <si>
    <t>C67-1020_3</t>
  </si>
  <si>
    <t>C67-1021_0</t>
  </si>
  <si>
    <t>C67-1021_1</t>
  </si>
  <si>
    <t>C67-1021_2</t>
  </si>
  <si>
    <t>C67-1021_3</t>
  </si>
  <si>
    <t>C67-1021_4</t>
  </si>
  <si>
    <t>C67-1021_5</t>
  </si>
  <si>
    <t>C67-1021_6</t>
  </si>
  <si>
    <t>C67-1021_7</t>
  </si>
  <si>
    <t>C67-1021_8</t>
  </si>
  <si>
    <t>C67-1021_9</t>
  </si>
  <si>
    <t>C67-1021_10</t>
  </si>
  <si>
    <t>C99-1010_3p_3</t>
  </si>
  <si>
    <t>New test. No major changes.</t>
  </si>
  <si>
    <t>count</t>
  </si>
  <si>
    <t>mean</t>
  </si>
  <si>
    <t>std</t>
  </si>
  <si>
    <t>min</t>
  </si>
  <si>
    <t>25%</t>
  </si>
  <si>
    <t>50%</t>
  </si>
  <si>
    <t>75%</t>
  </si>
  <si>
    <t>max</t>
  </si>
  <si>
    <t>std/mean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</si>
</sst>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workbookViewId="0"/>
  </sheetViews>
  <sheetFormatPr baseColWidth="10" defaultColWidth="8.88671875" defaultRowHeight="14.4" x14ac:dyDescent="0.3"/>
  <cols>
    <col min="1" max="1" width="13.88671875" bestFit="1" customWidth="1"/>
    <col min="11" max="11" width="43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12</v>
      </c>
      <c r="B3">
        <v>2562.2058720732089</v>
      </c>
      <c r="C3">
        <v>2561.235420761363</v>
      </c>
      <c r="D3">
        <v>1876.6563346687731</v>
      </c>
      <c r="E3">
        <v>1083.954622043582</v>
      </c>
      <c r="F3">
        <v>2.1130118810936401E-2</v>
      </c>
      <c r="G3">
        <v>-5.4775893272421897E-2</v>
      </c>
      <c r="H3">
        <v>-4.7596564715346061E-4</v>
      </c>
      <c r="I3">
        <v>-1.3184764490768929E-3</v>
      </c>
      <c r="J3">
        <v>4.6882333243536738E-2</v>
      </c>
      <c r="K3" t="s">
        <v>13</v>
      </c>
    </row>
    <row r="4" spans="1:11" x14ac:dyDescent="0.3">
      <c r="A4" s="1" t="s">
        <v>14</v>
      </c>
      <c r="B4">
        <v>2562.603536396598</v>
      </c>
      <c r="C4">
        <v>2562.5283920466718</v>
      </c>
      <c r="D4">
        <v>1887.7140068226929</v>
      </c>
      <c r="E4">
        <v>1088.3031120014871</v>
      </c>
      <c r="F4">
        <v>1.507964860054848E-2</v>
      </c>
      <c r="G4">
        <v>-2.7505356600328951E-2</v>
      </c>
      <c r="H4">
        <v>-6.6024688421542719E-4</v>
      </c>
      <c r="I4">
        <v>1.3415312063340599E-4</v>
      </c>
      <c r="J4">
        <v>1.6478723924359711E-2</v>
      </c>
      <c r="K4" t="s">
        <v>15</v>
      </c>
    </row>
    <row r="5" spans="1:11" x14ac:dyDescent="0.3">
      <c r="A5" s="1" t="s">
        <v>16</v>
      </c>
      <c r="B5">
        <v>2567.1962195528649</v>
      </c>
      <c r="C5">
        <v>2563.6746741695201</v>
      </c>
      <c r="D5">
        <v>1869.927680500756</v>
      </c>
      <c r="E5">
        <v>1083.5348204992461</v>
      </c>
      <c r="F5">
        <v>2.9445295854563559E-2</v>
      </c>
      <c r="G5">
        <v>-8.5651741099375817E-2</v>
      </c>
      <c r="H5">
        <v>-2.1986215446196121E-4</v>
      </c>
      <c r="I5">
        <v>-2.526647214643431E-3</v>
      </c>
      <c r="J5">
        <v>7.9889220829620841E-2</v>
      </c>
      <c r="K5" t="s">
        <v>17</v>
      </c>
    </row>
    <row r="6" spans="1:11" x14ac:dyDescent="0.3">
      <c r="A6" s="1" t="s">
        <v>18</v>
      </c>
      <c r="B6">
        <v>2560.9956866809111</v>
      </c>
      <c r="C6">
        <v>2559.246205670031</v>
      </c>
      <c r="D6">
        <v>1877.607886940616</v>
      </c>
      <c r="E6">
        <v>1084.7529801153171</v>
      </c>
      <c r="F6">
        <v>1.7487312664728451E-2</v>
      </c>
      <c r="G6">
        <v>-4.4600573476640697E-2</v>
      </c>
      <c r="H6">
        <v>-6.8107043820834069E-4</v>
      </c>
      <c r="I6">
        <v>-1.3615152535981639E-3</v>
      </c>
      <c r="J6">
        <v>3.8643717555662163E-2</v>
      </c>
      <c r="K6" t="s">
        <v>19</v>
      </c>
    </row>
    <row r="7" spans="1:11" x14ac:dyDescent="0.3">
      <c r="A7" s="1" t="s">
        <v>20</v>
      </c>
      <c r="B7">
        <v>2564.8656599079718</v>
      </c>
      <c r="C7">
        <v>2563.1265960168089</v>
      </c>
      <c r="D7">
        <v>1879.0673632109081</v>
      </c>
      <c r="E7">
        <v>1085.972502340245</v>
      </c>
      <c r="F7">
        <v>2.2166938702422111E-2</v>
      </c>
      <c r="G7">
        <v>-5.6212705311289482E-2</v>
      </c>
      <c r="H7">
        <v>-4.4324012652354372E-4</v>
      </c>
      <c r="I7">
        <v>-1.1685021279735531E-3</v>
      </c>
      <c r="J7">
        <v>4.7770309355818837E-2</v>
      </c>
      <c r="K7" t="s">
        <v>21</v>
      </c>
    </row>
    <row r="8" spans="1:11" x14ac:dyDescent="0.3">
      <c r="A8" s="1" t="s">
        <v>22</v>
      </c>
      <c r="B8">
        <v>2559.2442124498548</v>
      </c>
      <c r="C8">
        <v>2558.2999468310941</v>
      </c>
      <c r="D8">
        <v>1877.0323233168949</v>
      </c>
      <c r="E8">
        <v>1083.9222647102411</v>
      </c>
      <c r="F8">
        <v>1.9691500214117561E-2</v>
      </c>
      <c r="G8">
        <v>-5.2558424170075731E-2</v>
      </c>
      <c r="H8">
        <v>-4.1173609351940398E-4</v>
      </c>
      <c r="I8">
        <v>-1.336453436259702E-3</v>
      </c>
      <c r="J8">
        <v>4.5636271743042578E-2</v>
      </c>
      <c r="K8" t="s">
        <v>23</v>
      </c>
    </row>
    <row r="9" spans="1:11" x14ac:dyDescent="0.3">
      <c r="A9" s="1" t="s">
        <v>24</v>
      </c>
      <c r="B9">
        <v>2563.2551357171451</v>
      </c>
      <c r="C9">
        <v>2562.0951304840828</v>
      </c>
      <c r="D9">
        <v>1878.699240979849</v>
      </c>
      <c r="E9">
        <v>1082.7975452451631</v>
      </c>
      <c r="F9">
        <v>1.7453941897979199E-2</v>
      </c>
      <c r="G9">
        <v>-4.0635804216452132E-2</v>
      </c>
      <c r="H9">
        <v>-5.793191275226203E-4</v>
      </c>
      <c r="I9">
        <v>-1.2886749201244121E-3</v>
      </c>
      <c r="J9">
        <v>3.0814333731407739E-2</v>
      </c>
      <c r="K9" t="s">
        <v>25</v>
      </c>
    </row>
    <row r="10" spans="1:11" x14ac:dyDescent="0.3">
      <c r="A10" s="1" t="s">
        <v>26</v>
      </c>
      <c r="B10">
        <v>2562.0411041949401</v>
      </c>
      <c r="C10">
        <v>2560.6623012780392</v>
      </c>
      <c r="D10">
        <v>1874.928689748253</v>
      </c>
      <c r="E10">
        <v>1081.8406559988221</v>
      </c>
      <c r="F10">
        <v>2.0557415921373719E-2</v>
      </c>
      <c r="G10">
        <v>-5.5257019392604273E-2</v>
      </c>
      <c r="H10">
        <v>-2.4764384921196288E-4</v>
      </c>
      <c r="I10">
        <v>-1.5662241391622739E-3</v>
      </c>
      <c r="J10">
        <v>5.0782711198171709E-2</v>
      </c>
      <c r="K10" t="s">
        <v>27</v>
      </c>
    </row>
    <row r="11" spans="1:11" x14ac:dyDescent="0.3">
      <c r="A11" s="1" t="s">
        <v>28</v>
      </c>
      <c r="B11">
        <v>2560.3250719154689</v>
      </c>
      <c r="C11">
        <v>2559.3114292453388</v>
      </c>
      <c r="D11">
        <v>1877.2108223255871</v>
      </c>
      <c r="E11">
        <v>1082.730592385439</v>
      </c>
      <c r="F11">
        <v>1.642636579096372E-2</v>
      </c>
      <c r="G11">
        <v>-3.6020581785692278E-2</v>
      </c>
      <c r="H11">
        <v>-7.3939347906975357E-4</v>
      </c>
      <c r="I11">
        <v>-1.368150344723345E-3</v>
      </c>
      <c r="J11">
        <v>2.3605487472608051E-2</v>
      </c>
      <c r="K11" t="s">
        <v>29</v>
      </c>
    </row>
    <row r="12" spans="1:11" x14ac:dyDescent="0.3">
      <c r="A12" s="1" t="s">
        <v>30</v>
      </c>
      <c r="B12">
        <v>2559.5238232963552</v>
      </c>
      <c r="C12">
        <v>2556.7606071125342</v>
      </c>
      <c r="D12">
        <v>1877.7777331820221</v>
      </c>
      <c r="E12">
        <v>1083.9150825836589</v>
      </c>
      <c r="F12">
        <v>1.019414563761354E-2</v>
      </c>
      <c r="G12">
        <v>-1.3115686821997499E-2</v>
      </c>
      <c r="H12">
        <v>-8.6667182153231197E-4</v>
      </c>
      <c r="I12">
        <v>-1.413849022417068E-3</v>
      </c>
      <c r="J12">
        <v>6.3393159433972415E-4</v>
      </c>
      <c r="K12" t="s">
        <v>31</v>
      </c>
    </row>
    <row r="13" spans="1:11" x14ac:dyDescent="0.3">
      <c r="A13" s="1" t="s">
        <v>32</v>
      </c>
      <c r="B13">
        <v>2558.7281944891588</v>
      </c>
      <c r="C13">
        <v>2556.090617107026</v>
      </c>
      <c r="D13">
        <v>1879.542959127069</v>
      </c>
      <c r="E13">
        <v>1085.748316211191</v>
      </c>
      <c r="F13">
        <v>1.325626283518205E-2</v>
      </c>
      <c r="G13">
        <v>-3.1820628065947168E-2</v>
      </c>
      <c r="H13">
        <v>-1.0263781276720831E-3</v>
      </c>
      <c r="I13">
        <v>-1.1388030544162511E-3</v>
      </c>
      <c r="J13">
        <v>2.4936259774439761E-2</v>
      </c>
      <c r="K13" t="s">
        <v>33</v>
      </c>
    </row>
    <row r="14" spans="1:11" x14ac:dyDescent="0.3">
      <c r="A14" s="1" t="s">
        <v>34</v>
      </c>
      <c r="B14">
        <v>2559.769084976575</v>
      </c>
      <c r="C14">
        <v>2557.118565591908</v>
      </c>
      <c r="D14">
        <v>1875.246323034022</v>
      </c>
      <c r="E14">
        <v>1083.6371392390499</v>
      </c>
      <c r="F14">
        <v>2.0932646639686268E-2</v>
      </c>
      <c r="G14">
        <v>-6.7552762915614323E-2</v>
      </c>
      <c r="H14">
        <v>-9.7000025037782302E-4</v>
      </c>
      <c r="I14">
        <v>-1.8502379812391581E-3</v>
      </c>
      <c r="J14">
        <v>7.3669867572762532E-2</v>
      </c>
      <c r="K14" t="s">
        <v>35</v>
      </c>
    </row>
    <row r="15" spans="1:11" x14ac:dyDescent="0.3">
      <c r="A15" s="1" t="s">
        <v>36</v>
      </c>
      <c r="B15">
        <v>2561.0371850687152</v>
      </c>
      <c r="C15">
        <v>2558.9405450013619</v>
      </c>
      <c r="D15">
        <v>1883.3913129191631</v>
      </c>
      <c r="E15">
        <v>1085.104252017632</v>
      </c>
      <c r="F15">
        <v>1.898581651047692E-2</v>
      </c>
      <c r="G15">
        <v>-5.5678507829275622E-2</v>
      </c>
      <c r="H15">
        <v>-6.3263979841422563E-4</v>
      </c>
      <c r="I15">
        <v>-8.5067997836847154E-4</v>
      </c>
      <c r="J15">
        <v>5.8832104500513488E-2</v>
      </c>
      <c r="K15" t="s">
        <v>37</v>
      </c>
    </row>
    <row r="16" spans="1:11" x14ac:dyDescent="0.3">
      <c r="A16" s="1" t="s">
        <v>38</v>
      </c>
      <c r="B16">
        <v>2559.3741950326339</v>
      </c>
      <c r="C16">
        <v>2556.5063977000659</v>
      </c>
      <c r="D16">
        <v>1872.978135746715</v>
      </c>
      <c r="E16">
        <v>1088.2978398038881</v>
      </c>
      <c r="F16">
        <v>1.059540033935457E-2</v>
      </c>
      <c r="G16">
        <v>-2.2688284576802331E-2</v>
      </c>
      <c r="H16">
        <v>-9.2876694129039668E-4</v>
      </c>
      <c r="I16">
        <v>-2.2252269096452318E-3</v>
      </c>
      <c r="J16">
        <v>1.5771178765747559E-2</v>
      </c>
      <c r="K16" t="s">
        <v>39</v>
      </c>
    </row>
    <row r="17" spans="1:11" x14ac:dyDescent="0.3">
      <c r="A17" s="1" t="s">
        <v>40</v>
      </c>
      <c r="B17">
        <v>2567.3651441129132</v>
      </c>
      <c r="C17">
        <v>2565.4348646121862</v>
      </c>
      <c r="D17">
        <v>1871.148558365983</v>
      </c>
      <c r="E17">
        <v>1083.2769958682561</v>
      </c>
      <c r="F17">
        <v>3.661766552449968E-2</v>
      </c>
      <c r="G17">
        <v>-0.1200730655490502</v>
      </c>
      <c r="H17">
        <v>-2.2163721306052821E-4</v>
      </c>
      <c r="I17">
        <v>-1.933163038196651E-3</v>
      </c>
      <c r="J17">
        <v>0.12408634181644421</v>
      </c>
      <c r="K17" t="s">
        <v>41</v>
      </c>
    </row>
    <row r="18" spans="1:11" x14ac:dyDescent="0.3">
      <c r="A18" s="1" t="s">
        <v>42</v>
      </c>
      <c r="B18">
        <v>2559.9815633378589</v>
      </c>
      <c r="C18">
        <v>2560.1858033760509</v>
      </c>
      <c r="D18">
        <v>1877.397976600098</v>
      </c>
      <c r="E18">
        <v>1084.5396516963631</v>
      </c>
      <c r="F18">
        <v>1.6206278845510371E-2</v>
      </c>
      <c r="G18">
        <v>-3.1786946597262743E-2</v>
      </c>
      <c r="H18">
        <v>-4.7405342323730262E-4</v>
      </c>
      <c r="I18">
        <v>-1.1385533455554541E-3</v>
      </c>
      <c r="J18">
        <v>1.942411084356508E-2</v>
      </c>
      <c r="K18" t="s">
        <v>43</v>
      </c>
    </row>
    <row r="19" spans="1:11" x14ac:dyDescent="0.3">
      <c r="A19" s="1" t="s">
        <v>44</v>
      </c>
      <c r="B19">
        <v>2563.630028066641</v>
      </c>
      <c r="C19">
        <v>2561.81472509385</v>
      </c>
      <c r="D19">
        <v>1877.115657052864</v>
      </c>
      <c r="E19">
        <v>1081.597007192039</v>
      </c>
      <c r="F19">
        <v>1.6408309453190571E-2</v>
      </c>
      <c r="G19">
        <v>-3.2333710111721953E-2</v>
      </c>
      <c r="H19">
        <v>-9.7211072506972896E-4</v>
      </c>
      <c r="I19">
        <v>-1.427218224882069E-3</v>
      </c>
      <c r="J19">
        <v>1.8240168234034161E-2</v>
      </c>
      <c r="K19" t="s">
        <v>45</v>
      </c>
    </row>
    <row r="20" spans="1:11" x14ac:dyDescent="0.3">
      <c r="A20" s="1" t="s">
        <v>46</v>
      </c>
      <c r="B20">
        <v>2561.3676165648349</v>
      </c>
      <c r="C20">
        <v>2560.4158826554722</v>
      </c>
      <c r="D20">
        <v>1880.220699826167</v>
      </c>
      <c r="E20">
        <v>1083.8778392315719</v>
      </c>
      <c r="F20">
        <v>1.026634839753171E-2</v>
      </c>
      <c r="G20">
        <v>-8.2787250976008326E-3</v>
      </c>
      <c r="H20">
        <v>-7.4841747999733173E-4</v>
      </c>
      <c r="I20">
        <v>-8.9462793354227511E-4</v>
      </c>
      <c r="J20">
        <v>-1.1354329420906291E-2</v>
      </c>
      <c r="K20" t="s">
        <v>47</v>
      </c>
    </row>
    <row r="21" spans="1:11" x14ac:dyDescent="0.3">
      <c r="A21" s="1" t="s">
        <v>48</v>
      </c>
      <c r="B21">
        <v>2559.2144041728352</v>
      </c>
      <c r="C21">
        <v>2558.9506718005932</v>
      </c>
      <c r="D21">
        <v>1878.4482369955319</v>
      </c>
      <c r="E21">
        <v>1086.1555572068851</v>
      </c>
      <c r="F21">
        <v>1.785294180863245E-2</v>
      </c>
      <c r="G21">
        <v>-4.3166899430563718E-2</v>
      </c>
      <c r="H21">
        <v>-2.2949104029530349E-4</v>
      </c>
      <c r="I21">
        <v>-1.101927960087898E-3</v>
      </c>
      <c r="J21">
        <v>3.645765487976281E-2</v>
      </c>
      <c r="K21" t="s">
        <v>49</v>
      </c>
    </row>
    <row r="22" spans="1:11" x14ac:dyDescent="0.3">
      <c r="A22" s="1" t="s">
        <v>50</v>
      </c>
      <c r="B22">
        <v>2568.0261627607092</v>
      </c>
      <c r="C22">
        <v>2566.7974115071102</v>
      </c>
      <c r="D22">
        <v>1874.6731623806729</v>
      </c>
      <c r="E22">
        <v>1087.380628355859</v>
      </c>
      <c r="F22">
        <v>2.235246016291427E-2</v>
      </c>
      <c r="G22">
        <v>-6.0980337241043348E-2</v>
      </c>
      <c r="H22">
        <v>-4.5453365707004032E-4</v>
      </c>
      <c r="I22">
        <v>-1.725346118972651E-3</v>
      </c>
      <c r="J22">
        <v>5.1792242583924411E-2</v>
      </c>
      <c r="K22" t="s">
        <v>11</v>
      </c>
    </row>
    <row r="23" spans="1:11" x14ac:dyDescent="0.3">
      <c r="A23" s="1" t="s">
        <v>51</v>
      </c>
      <c r="B23">
        <v>2561.0356963268341</v>
      </c>
      <c r="C23">
        <v>2560.345607225669</v>
      </c>
      <c r="D23">
        <v>1882.676464568425</v>
      </c>
      <c r="E23">
        <v>1091.024569963231</v>
      </c>
      <c r="F23">
        <v>2.3000033887113708E-2</v>
      </c>
      <c r="G23">
        <v>-6.0885630983606817E-2</v>
      </c>
      <c r="H23">
        <v>3.3534830317128788E-5</v>
      </c>
      <c r="I23">
        <v>-9.9849811443292343E-4</v>
      </c>
      <c r="J23">
        <v>5.6049769890811077E-2</v>
      </c>
      <c r="K23" t="s">
        <v>13</v>
      </c>
    </row>
    <row r="24" spans="1:11" x14ac:dyDescent="0.3">
      <c r="A24" s="1" t="s">
        <v>40</v>
      </c>
      <c r="B24">
        <v>2567.3651441129132</v>
      </c>
      <c r="C24">
        <v>2565.4348646121862</v>
      </c>
      <c r="D24">
        <v>1871.148558365983</v>
      </c>
      <c r="E24">
        <v>1083.2769958682561</v>
      </c>
      <c r="F24">
        <v>3.661766552449968E-2</v>
      </c>
      <c r="G24">
        <v>-0.1200730655490502</v>
      </c>
      <c r="H24">
        <v>-2.2163721306052821E-4</v>
      </c>
      <c r="I24">
        <v>-1.933163038196651E-3</v>
      </c>
      <c r="J24">
        <v>0.12408634181644421</v>
      </c>
      <c r="K24" t="s">
        <v>41</v>
      </c>
    </row>
    <row r="25" spans="1:11" x14ac:dyDescent="0.3">
      <c r="A25" s="1" t="s">
        <v>53</v>
      </c>
      <c r="B25">
        <v>2563.509356914275</v>
      </c>
      <c r="C25">
        <v>2562.086378563065</v>
      </c>
      <c r="D25">
        <v>1884.9460025144119</v>
      </c>
      <c r="E25">
        <v>1088.941064397904</v>
      </c>
      <c r="F25">
        <v>1.9423509860104611E-2</v>
      </c>
      <c r="G25">
        <v>-4.9314855093575527E-2</v>
      </c>
      <c r="H25">
        <v>-4.4691757357770862E-4</v>
      </c>
      <c r="I25">
        <v>-6.1693832682965647E-4</v>
      </c>
      <c r="J25">
        <v>4.2180396890474481E-2</v>
      </c>
      <c r="K25" t="s">
        <v>17</v>
      </c>
    </row>
    <row r="26" spans="1:11" x14ac:dyDescent="0.3">
      <c r="A26" s="1" t="s">
        <v>54</v>
      </c>
      <c r="B26">
        <v>2564.5183164622608</v>
      </c>
      <c r="C26">
        <v>2563.541192153094</v>
      </c>
      <c r="D26">
        <v>1878.459716426097</v>
      </c>
      <c r="E26">
        <v>1089.166267187017</v>
      </c>
      <c r="F26">
        <v>2.2660934667998341E-2</v>
      </c>
      <c r="G26">
        <v>-6.0750128382334921E-2</v>
      </c>
      <c r="H26">
        <v>-2.1719471811276059E-4</v>
      </c>
      <c r="I26">
        <v>-1.3936733359378691E-3</v>
      </c>
      <c r="J26">
        <v>5.3576010935729439E-2</v>
      </c>
      <c r="K26" t="s">
        <v>19</v>
      </c>
    </row>
    <row r="27" spans="1:11" x14ac:dyDescent="0.3">
      <c r="A27" s="1" t="s">
        <v>55</v>
      </c>
      <c r="B27">
        <v>2561.833865495194</v>
      </c>
      <c r="C27">
        <v>2561.1956615981012</v>
      </c>
      <c r="D27">
        <v>1880.5867063081071</v>
      </c>
      <c r="E27">
        <v>1088.8301886452671</v>
      </c>
      <c r="F27">
        <v>1.8635507880431931E-2</v>
      </c>
      <c r="G27">
        <v>-4.8330941567445863E-2</v>
      </c>
      <c r="H27">
        <v>-3.940236973701367E-4</v>
      </c>
      <c r="I27">
        <v>-1.197076825574744E-3</v>
      </c>
      <c r="J27">
        <v>4.3097364368372811E-2</v>
      </c>
      <c r="K27" t="s">
        <v>21</v>
      </c>
    </row>
    <row r="28" spans="1:11" x14ac:dyDescent="0.3">
      <c r="A28" s="1" t="s">
        <v>56</v>
      </c>
      <c r="B28">
        <v>2558.852340022841</v>
      </c>
      <c r="C28">
        <v>2558.3999157119861</v>
      </c>
      <c r="D28">
        <v>1879.915806922769</v>
      </c>
      <c r="E28">
        <v>1087.8392185088051</v>
      </c>
      <c r="F28">
        <v>2.095271470557318E-2</v>
      </c>
      <c r="G28">
        <v>-5.8661253735819478E-2</v>
      </c>
      <c r="H28">
        <v>-3.0480829635362209E-4</v>
      </c>
      <c r="I28">
        <v>-1.058977627611558E-3</v>
      </c>
      <c r="J28">
        <v>5.3885162407392537E-2</v>
      </c>
      <c r="K28" t="s">
        <v>23</v>
      </c>
    </row>
    <row r="29" spans="1:11" x14ac:dyDescent="0.3">
      <c r="A29" s="1" t="s">
        <v>57</v>
      </c>
      <c r="B29">
        <v>2561.4594788054351</v>
      </c>
      <c r="C29">
        <v>2562.357394605383</v>
      </c>
      <c r="D29">
        <v>1874.8935431940149</v>
      </c>
      <c r="E29">
        <v>1087.5482441516251</v>
      </c>
      <c r="F29">
        <v>2.2468202627074659E-2</v>
      </c>
      <c r="G29">
        <v>-6.1897323422254201E-2</v>
      </c>
      <c r="H29">
        <v>8.4262331312621368E-5</v>
      </c>
      <c r="I29">
        <v>-1.6924079978567991E-3</v>
      </c>
      <c r="J29">
        <v>5.7086638694148872E-2</v>
      </c>
      <c r="K29" t="s">
        <v>25</v>
      </c>
    </row>
    <row r="30" spans="1:11" x14ac:dyDescent="0.3">
      <c r="A30" s="1" t="s">
        <v>58</v>
      </c>
      <c r="B30">
        <v>2561.9545429756522</v>
      </c>
      <c r="C30">
        <v>2561.1847921229519</v>
      </c>
      <c r="D30">
        <v>1874.6012743219071</v>
      </c>
      <c r="E30">
        <v>1084.4214044625021</v>
      </c>
      <c r="F30">
        <v>2.3598102699086101E-2</v>
      </c>
      <c r="G30">
        <v>-6.8002630529503089E-2</v>
      </c>
      <c r="H30">
        <v>-3.9622712044383879E-4</v>
      </c>
      <c r="I30">
        <v>-1.4987965222322821E-3</v>
      </c>
      <c r="J30">
        <v>6.3139826211871031E-2</v>
      </c>
      <c r="K30" t="s">
        <v>27</v>
      </c>
    </row>
    <row r="31" spans="1:11" x14ac:dyDescent="0.3">
      <c r="A31" s="1" t="s">
        <v>59</v>
      </c>
      <c r="B31">
        <v>2561.9390760952328</v>
      </c>
      <c r="C31">
        <v>2561.8573955773172</v>
      </c>
      <c r="D31">
        <v>1880.8799796626049</v>
      </c>
      <c r="E31">
        <v>1087.0082155207899</v>
      </c>
      <c r="F31">
        <v>2.151060995556843E-2</v>
      </c>
      <c r="G31">
        <v>-5.8741674895947497E-2</v>
      </c>
      <c r="H31">
        <v>-2.2567231273935389E-4</v>
      </c>
      <c r="I31">
        <v>-9.2518295508375642E-4</v>
      </c>
      <c r="J31">
        <v>5.3927154532103318E-2</v>
      </c>
      <c r="K31" t="s">
        <v>29</v>
      </c>
    </row>
    <row r="32" spans="1:11" x14ac:dyDescent="0.3">
      <c r="A32" s="1" t="s">
        <v>60</v>
      </c>
      <c r="B32">
        <v>2567.482264812179</v>
      </c>
      <c r="C32">
        <v>2565.9161709910309</v>
      </c>
      <c r="D32">
        <v>1871.67110360015</v>
      </c>
      <c r="E32">
        <v>1087.7511373742791</v>
      </c>
      <c r="F32">
        <v>2.2243761738991421E-2</v>
      </c>
      <c r="G32">
        <v>-6.2466349758499781E-2</v>
      </c>
      <c r="H32">
        <v>-4.4554619202551361E-4</v>
      </c>
      <c r="I32">
        <v>-2.2061823006800682E-3</v>
      </c>
      <c r="J32">
        <v>5.5984945669417828E-2</v>
      </c>
      <c r="K32" t="s">
        <v>31</v>
      </c>
    </row>
    <row r="33" spans="1:11" x14ac:dyDescent="0.3">
      <c r="A33" s="1" t="s">
        <v>61</v>
      </c>
      <c r="B33">
        <v>2568.423715050897</v>
      </c>
      <c r="C33">
        <v>2567.4723406244452</v>
      </c>
      <c r="D33">
        <v>1872.4512531425571</v>
      </c>
      <c r="E33">
        <v>1087.3805509194269</v>
      </c>
      <c r="F33">
        <v>2.450382801824505E-2</v>
      </c>
      <c r="G33">
        <v>-6.9370337540512195E-2</v>
      </c>
      <c r="H33">
        <v>-2.3588682748356909E-4</v>
      </c>
      <c r="I33">
        <v>-1.9650533395829711E-3</v>
      </c>
      <c r="J33">
        <v>6.0882313703552522E-2</v>
      </c>
      <c r="K33" t="s">
        <v>33</v>
      </c>
    </row>
    <row r="34" spans="1:11" x14ac:dyDescent="0.3">
      <c r="A34" s="1" t="s">
        <v>62</v>
      </c>
      <c r="B34">
        <v>2570.2281658792049</v>
      </c>
      <c r="C34">
        <v>2569.208234620628</v>
      </c>
      <c r="D34">
        <v>1874.8280021069411</v>
      </c>
      <c r="E34">
        <v>1086.3839810532961</v>
      </c>
      <c r="F34">
        <v>2.60831888278172E-2</v>
      </c>
      <c r="G34">
        <v>-7.1948811536214144E-2</v>
      </c>
      <c r="H34">
        <v>-3.6533428736349951E-4</v>
      </c>
      <c r="I34">
        <v>-1.6373616530450401E-3</v>
      </c>
      <c r="J34">
        <v>6.1302959017033053E-2</v>
      </c>
      <c r="K34" t="s">
        <v>35</v>
      </c>
    </row>
    <row r="35" spans="1:11" x14ac:dyDescent="0.3">
      <c r="A35" s="1" t="s">
        <v>63</v>
      </c>
      <c r="B35">
        <v>2567.938323882363</v>
      </c>
      <c r="C35">
        <v>2566.631102896064</v>
      </c>
      <c r="D35">
        <v>1876.4603731072309</v>
      </c>
      <c r="E35">
        <v>1089.095545316836</v>
      </c>
      <c r="F35">
        <v>1.7651536313222041E-2</v>
      </c>
      <c r="G35">
        <v>-4.1569520982941879E-2</v>
      </c>
      <c r="H35">
        <v>-4.843798750141087E-4</v>
      </c>
      <c r="I35">
        <v>-1.67086123568056E-3</v>
      </c>
      <c r="J35">
        <v>3.1551697027961283E-2</v>
      </c>
      <c r="K35" t="s">
        <v>37</v>
      </c>
    </row>
    <row r="36" spans="1:11" x14ac:dyDescent="0.3">
      <c r="A36" s="1" t="s">
        <v>64</v>
      </c>
      <c r="B36">
        <v>2568.0237161242089</v>
      </c>
      <c r="C36">
        <v>2566.3842563449989</v>
      </c>
      <c r="D36">
        <v>1873.4350001187281</v>
      </c>
      <c r="E36">
        <v>1085.449458333218</v>
      </c>
      <c r="F36">
        <v>2.2865665149433591E-2</v>
      </c>
      <c r="G36">
        <v>-6.7479841390786541E-2</v>
      </c>
      <c r="H36">
        <v>-6.6903403390007447E-4</v>
      </c>
      <c r="I36">
        <v>-1.6318322798829919E-3</v>
      </c>
      <c r="J36">
        <v>5.8819489309235508E-2</v>
      </c>
      <c r="K36" t="s">
        <v>39</v>
      </c>
    </row>
    <row r="37" spans="1:11" x14ac:dyDescent="0.3">
      <c r="A37" s="1" t="s">
        <v>65</v>
      </c>
      <c r="B37">
        <v>2563.510948372626</v>
      </c>
      <c r="C37">
        <v>2562.5358212979718</v>
      </c>
      <c r="D37">
        <v>1886.8023537740539</v>
      </c>
      <c r="E37">
        <v>1091.710343620703</v>
      </c>
      <c r="F37">
        <v>2.4570602422784731E-2</v>
      </c>
      <c r="G37">
        <v>-6.5696226996249912E-2</v>
      </c>
      <c r="H37">
        <v>1.9100970230904991E-4</v>
      </c>
      <c r="I37">
        <v>-6.181653487073223E-4</v>
      </c>
      <c r="J37">
        <v>6.0915953140156527E-2</v>
      </c>
      <c r="K37" t="s">
        <v>41</v>
      </c>
    </row>
    <row r="38" spans="1:11" x14ac:dyDescent="0.3">
      <c r="A38" s="1" t="s">
        <v>66</v>
      </c>
      <c r="B38">
        <v>2560.1747355557632</v>
      </c>
      <c r="C38">
        <v>2559.8792157788812</v>
      </c>
      <c r="D38">
        <v>1879.3206321549631</v>
      </c>
      <c r="E38">
        <v>1090.723785578389</v>
      </c>
      <c r="F38">
        <v>2.2032694520456111E-2</v>
      </c>
      <c r="G38">
        <v>-5.6811238421557567E-2</v>
      </c>
      <c r="H38">
        <v>1.7792990401924641E-4</v>
      </c>
      <c r="I38">
        <v>-1.385520142638272E-3</v>
      </c>
      <c r="J38">
        <v>5.3636445510273453E-2</v>
      </c>
      <c r="K38" t="s">
        <v>43</v>
      </c>
    </row>
    <row r="39" spans="1:11" x14ac:dyDescent="0.3">
      <c r="A39" s="1" t="s">
        <v>67</v>
      </c>
      <c r="B39">
        <v>2559.6303912424792</v>
      </c>
      <c r="C39">
        <v>2558.8233934230861</v>
      </c>
      <c r="D39">
        <v>1880.303046509506</v>
      </c>
      <c r="E39">
        <v>1089.32360409067</v>
      </c>
      <c r="F39">
        <v>2.3189573292026141E-2</v>
      </c>
      <c r="G39">
        <v>-6.4566545414513704E-2</v>
      </c>
      <c r="H39">
        <v>-1.8256261759309219E-4</v>
      </c>
      <c r="I39">
        <v>-1.2066036830693521E-3</v>
      </c>
      <c r="J39">
        <v>6.1541371966733267E-2</v>
      </c>
      <c r="K39" t="s">
        <v>45</v>
      </c>
    </row>
    <row r="40" spans="1:11" x14ac:dyDescent="0.3">
      <c r="A40" s="1" t="s">
        <v>68</v>
      </c>
      <c r="B40">
        <v>2561.0108196142628</v>
      </c>
      <c r="C40">
        <v>2559.8446798495479</v>
      </c>
      <c r="D40">
        <v>1885.8462030417611</v>
      </c>
      <c r="E40">
        <v>1090.965244896614</v>
      </c>
      <c r="F40">
        <v>2.1315472498633709E-2</v>
      </c>
      <c r="G40">
        <v>-5.4546416977075948E-2</v>
      </c>
      <c r="H40">
        <v>-2.1872660551798651E-4</v>
      </c>
      <c r="I40">
        <v>-5.056081288635837E-4</v>
      </c>
      <c r="J40">
        <v>4.7783443494358271E-2</v>
      </c>
      <c r="K40" t="s">
        <v>47</v>
      </c>
    </row>
    <row r="41" spans="1:11" x14ac:dyDescent="0.3">
      <c r="A41" s="1" t="s">
        <v>69</v>
      </c>
      <c r="B41">
        <v>2561.093711921847</v>
      </c>
      <c r="C41">
        <v>2560.587444395811</v>
      </c>
      <c r="D41">
        <v>1880.666404053067</v>
      </c>
      <c r="E41">
        <v>1092.7675580336411</v>
      </c>
      <c r="F41">
        <v>2.3247595227820252E-2</v>
      </c>
      <c r="G41">
        <v>-6.4858157979945028E-2</v>
      </c>
      <c r="H41">
        <v>1.8204716622544171E-4</v>
      </c>
      <c r="I41">
        <v>-1.176462648159589E-3</v>
      </c>
      <c r="J41">
        <v>6.0404238768225697E-2</v>
      </c>
      <c r="K41" t="s">
        <v>49</v>
      </c>
    </row>
    <row r="42" spans="1:11" x14ac:dyDescent="0.3">
      <c r="A42" s="1" t="s">
        <v>70</v>
      </c>
      <c r="B42">
        <v>2565.1967123988888</v>
      </c>
      <c r="C42">
        <v>2564.9469379329648</v>
      </c>
      <c r="D42">
        <v>1874.80219407913</v>
      </c>
      <c r="E42">
        <v>1084.248728768182</v>
      </c>
      <c r="F42">
        <v>1.593563211220704E-2</v>
      </c>
      <c r="G42">
        <v>-2.2391415368077719E-2</v>
      </c>
      <c r="H42">
        <v>-7.4606801751569854E-4</v>
      </c>
      <c r="I42">
        <v>-1.632090758278771E-3</v>
      </c>
      <c r="J42">
        <v>4.7882115437307346E-3</v>
      </c>
      <c r="K42" t="s">
        <v>11</v>
      </c>
    </row>
    <row r="43" spans="1:11" x14ac:dyDescent="0.3">
      <c r="A43" s="1" t="s">
        <v>71</v>
      </c>
      <c r="B43">
        <v>2568.5151046165279</v>
      </c>
      <c r="C43">
        <v>2567.7668711979859</v>
      </c>
      <c r="D43">
        <v>1890.600734446653</v>
      </c>
      <c r="E43">
        <v>1087.31371282539</v>
      </c>
      <c r="F43">
        <v>1.372481517957088E-2</v>
      </c>
      <c r="G43">
        <v>-1.0999307067406049E-2</v>
      </c>
      <c r="H43">
        <v>-2.9325917297462782E-4</v>
      </c>
      <c r="I43">
        <v>-4.4794240358797869E-4</v>
      </c>
      <c r="J43">
        <v>-4.7319518519594803E-3</v>
      </c>
      <c r="K43" t="s">
        <v>13</v>
      </c>
    </row>
    <row r="44" spans="1:11" x14ac:dyDescent="0.3">
      <c r="A44" s="1" t="s">
        <v>72</v>
      </c>
      <c r="B44">
        <v>2568.8477399788671</v>
      </c>
      <c r="C44">
        <v>2568.229680369177</v>
      </c>
      <c r="D44">
        <v>1887.4573790140321</v>
      </c>
      <c r="E44">
        <v>1089.0905737734649</v>
      </c>
      <c r="F44">
        <v>1.8640679211118439E-2</v>
      </c>
      <c r="G44">
        <v>-3.0483454963539981E-2</v>
      </c>
      <c r="H44">
        <v>-2.8711749807741962E-4</v>
      </c>
      <c r="I44">
        <v>-5.6993713936556679E-4</v>
      </c>
      <c r="J44">
        <v>1.3733928883097589E-2</v>
      </c>
      <c r="K44" t="s">
        <v>15</v>
      </c>
    </row>
    <row r="45" spans="1:11" x14ac:dyDescent="0.3">
      <c r="A45" s="1" t="s">
        <v>73</v>
      </c>
      <c r="B45">
        <v>2559.6130228152902</v>
      </c>
      <c r="C45">
        <v>2559.211740337777</v>
      </c>
      <c r="D45">
        <v>1877.5885213978449</v>
      </c>
      <c r="E45">
        <v>1090.424563612424</v>
      </c>
      <c r="F45">
        <v>2.0275037723317488E-2</v>
      </c>
      <c r="G45">
        <v>-3.5393523092123701E-2</v>
      </c>
      <c r="H45">
        <v>2.6194678292268669E-4</v>
      </c>
      <c r="I45">
        <v>-9.9318490087856775E-4</v>
      </c>
      <c r="J45">
        <v>2.001292436804699E-2</v>
      </c>
      <c r="K45" t="s">
        <v>17</v>
      </c>
    </row>
    <row r="46" spans="1:11" x14ac:dyDescent="0.3">
      <c r="A46" s="1" t="s">
        <v>74</v>
      </c>
      <c r="B46">
        <v>2566.868074179924</v>
      </c>
      <c r="C46">
        <v>2566.3633349795691</v>
      </c>
      <c r="D46">
        <v>1882.693465388822</v>
      </c>
      <c r="E46">
        <v>1085.73375776025</v>
      </c>
      <c r="F46">
        <v>1.4993968272823869E-2</v>
      </c>
      <c r="G46">
        <v>-1.7467276665650899E-2</v>
      </c>
      <c r="H46">
        <v>-5.2799416310968716E-4</v>
      </c>
      <c r="I46">
        <v>-1.0469810839746109E-3</v>
      </c>
      <c r="J46">
        <v>1.002900925638263E-3</v>
      </c>
      <c r="K46" t="s">
        <v>19</v>
      </c>
    </row>
    <row r="47" spans="1:11" x14ac:dyDescent="0.3">
      <c r="A47" s="1" t="s">
        <v>75</v>
      </c>
      <c r="B47">
        <v>2564.2505655701511</v>
      </c>
      <c r="C47">
        <v>2563.7308180404711</v>
      </c>
      <c r="D47">
        <v>1882.472294050116</v>
      </c>
      <c r="E47">
        <v>1089.75695773947</v>
      </c>
      <c r="F47">
        <v>1.9431304366281842E-2</v>
      </c>
      <c r="G47">
        <v>-3.2807948369636207E-2</v>
      </c>
      <c r="H47">
        <v>-9.0084075397743045E-6</v>
      </c>
      <c r="I47">
        <v>-7.8778645877229235E-4</v>
      </c>
      <c r="J47">
        <v>1.6715384970239239E-2</v>
      </c>
      <c r="K47" t="s">
        <v>21</v>
      </c>
    </row>
    <row r="48" spans="1:11" x14ac:dyDescent="0.3">
      <c r="A48" s="1" t="s">
        <v>76</v>
      </c>
      <c r="B48">
        <v>2570.604921219975</v>
      </c>
      <c r="C48">
        <v>2572.168287420116</v>
      </c>
      <c r="D48">
        <v>1897.993050368689</v>
      </c>
      <c r="E48">
        <v>1087.4882938880351</v>
      </c>
      <c r="F48">
        <v>1.849083100453015E-2</v>
      </c>
      <c r="G48">
        <v>-1.8471996593352521E-2</v>
      </c>
      <c r="H48">
        <v>3.0688550540806958E-4</v>
      </c>
      <c r="I48">
        <v>5.99330386648107E-4</v>
      </c>
      <c r="J48">
        <v>-2.1931469931149509E-3</v>
      </c>
      <c r="K48" t="s">
        <v>23</v>
      </c>
    </row>
    <row r="49" spans="1:11" x14ac:dyDescent="0.3">
      <c r="A49" s="1" t="s">
        <v>77</v>
      </c>
      <c r="B49">
        <v>2572.4077456049631</v>
      </c>
      <c r="C49">
        <v>2572.5810738240252</v>
      </c>
      <c r="D49">
        <v>1895.791188922258</v>
      </c>
      <c r="E49">
        <v>1090.372882715096</v>
      </c>
      <c r="F49">
        <v>2.2375180744352529E-2</v>
      </c>
      <c r="G49">
        <v>-2.6582139521768001E-2</v>
      </c>
      <c r="H49">
        <v>8.2343191365559444E-4</v>
      </c>
      <c r="I49">
        <v>7.9796067088938889E-5</v>
      </c>
      <c r="J49">
        <v>4.1843812909683363E-3</v>
      </c>
      <c r="K49" t="s">
        <v>25</v>
      </c>
    </row>
    <row r="50" spans="1:11" x14ac:dyDescent="0.3">
      <c r="A50" s="1" t="s">
        <v>78</v>
      </c>
      <c r="B50">
        <v>2578.1717818326829</v>
      </c>
      <c r="C50">
        <v>2578.5895456057378</v>
      </c>
      <c r="D50">
        <v>1895.9258254086919</v>
      </c>
      <c r="E50">
        <v>1089.093577079447</v>
      </c>
      <c r="F50">
        <v>1.9529457365514102E-2</v>
      </c>
      <c r="G50">
        <v>-1.7960377659254349E-2</v>
      </c>
      <c r="H50">
        <v>9.1644115884555654E-4</v>
      </c>
      <c r="I50">
        <v>1.4584747129475431E-4</v>
      </c>
      <c r="J50">
        <v>-1.9529285952916029E-3</v>
      </c>
      <c r="K50" t="s">
        <v>27</v>
      </c>
    </row>
    <row r="51" spans="1:11" x14ac:dyDescent="0.3">
      <c r="A51" s="1" t="s">
        <v>79</v>
      </c>
      <c r="B51">
        <v>2570.1307710440151</v>
      </c>
      <c r="C51">
        <v>2569.9681336346171</v>
      </c>
      <c r="D51">
        <v>1889.869771679734</v>
      </c>
      <c r="E51">
        <v>1088.682978883186</v>
      </c>
      <c r="F51">
        <v>1.954668321895504E-2</v>
      </c>
      <c r="G51">
        <v>-2.4830503412579159E-2</v>
      </c>
      <c r="H51">
        <v>2.4280750115948709E-4</v>
      </c>
      <c r="I51">
        <v>-4.7610584336747931E-4</v>
      </c>
      <c r="J51">
        <v>4.9033896521162553E-3</v>
      </c>
      <c r="K51" t="s">
        <v>29</v>
      </c>
    </row>
    <row r="52" spans="1:11" x14ac:dyDescent="0.3">
      <c r="A52" s="1" t="s">
        <v>80</v>
      </c>
      <c r="B52">
        <v>2566.6904873292092</v>
      </c>
      <c r="C52">
        <v>2566.75743449435</v>
      </c>
      <c r="D52">
        <v>1873.621298360257</v>
      </c>
      <c r="E52">
        <v>1084.812141476908</v>
      </c>
      <c r="F52">
        <v>1.922229271141352E-2</v>
      </c>
      <c r="G52">
        <v>-4.3005505895678378E-2</v>
      </c>
      <c r="H52">
        <v>-9.4137133184642912E-4</v>
      </c>
      <c r="I52">
        <v>-1.9471141248641941E-3</v>
      </c>
      <c r="J52">
        <v>3.2981811219431077E-2</v>
      </c>
      <c r="K52" t="s">
        <v>31</v>
      </c>
    </row>
    <row r="53" spans="1:11" x14ac:dyDescent="0.3">
      <c r="A53" s="1" t="s">
        <v>81</v>
      </c>
      <c r="B53">
        <v>2566.7034068317521</v>
      </c>
      <c r="C53">
        <v>2567.2514723574018</v>
      </c>
      <c r="D53">
        <v>1871.9006247150371</v>
      </c>
      <c r="E53">
        <v>1084.611899959802</v>
      </c>
      <c r="F53">
        <v>1.501169896305588E-2</v>
      </c>
      <c r="G53">
        <v>-1.135176287015412E-2</v>
      </c>
      <c r="H53">
        <v>-5.9217849250886871E-4</v>
      </c>
      <c r="I53">
        <v>-1.8241127706470179E-3</v>
      </c>
      <c r="J53">
        <v>-1.455705859044399E-2</v>
      </c>
      <c r="K53" t="s">
        <v>33</v>
      </c>
    </row>
    <row r="54" spans="1:11" x14ac:dyDescent="0.3">
      <c r="A54" s="1" t="s">
        <v>82</v>
      </c>
      <c r="B54">
        <v>2564.5517230859618</v>
      </c>
      <c r="C54">
        <v>2564.7688718978229</v>
      </c>
      <c r="D54">
        <v>1872.560260789827</v>
      </c>
      <c r="E54">
        <v>1084.3541836297791</v>
      </c>
      <c r="F54">
        <v>1.2764213328241691E-2</v>
      </c>
      <c r="G54">
        <v>-1.2837049587805139E-2</v>
      </c>
      <c r="H54">
        <v>-6.6214023579693382E-4</v>
      </c>
      <c r="I54">
        <v>-1.8867355245003391E-3</v>
      </c>
      <c r="J54">
        <v>-2.7897249310779729E-3</v>
      </c>
      <c r="K54" t="s">
        <v>35</v>
      </c>
    </row>
    <row r="55" spans="1:11" x14ac:dyDescent="0.3">
      <c r="A55" s="1" t="s">
        <v>83</v>
      </c>
      <c r="B55">
        <v>2564.9397799787489</v>
      </c>
      <c r="C55">
        <v>2563.808580040542</v>
      </c>
      <c r="D55">
        <v>1880.0770231937711</v>
      </c>
      <c r="E55">
        <v>1084.125134584039</v>
      </c>
      <c r="F55">
        <v>7.1326996579466522E-3</v>
      </c>
      <c r="G55">
        <v>1.076390868746438E-2</v>
      </c>
      <c r="H55">
        <v>-8.0850498575427458E-4</v>
      </c>
      <c r="I55">
        <v>-9.8674159762971955E-4</v>
      </c>
      <c r="J55">
        <v>-2.7660097238231238E-2</v>
      </c>
      <c r="K55" t="s">
        <v>37</v>
      </c>
    </row>
    <row r="56" spans="1:11" x14ac:dyDescent="0.3">
      <c r="A56" s="1" t="s">
        <v>84</v>
      </c>
      <c r="B56">
        <v>2567.754159206519</v>
      </c>
      <c r="C56">
        <v>2565.9597352098408</v>
      </c>
      <c r="D56">
        <v>1877.722188804715</v>
      </c>
      <c r="E56">
        <v>1080.8950590344209</v>
      </c>
      <c r="F56">
        <v>1.650953860878808E-2</v>
      </c>
      <c r="G56">
        <v>-2.2050958369090101E-2</v>
      </c>
      <c r="H56">
        <v>-1.1098072973325019E-3</v>
      </c>
      <c r="I56">
        <v>-1.4679636207393029E-3</v>
      </c>
      <c r="J56">
        <v>-1.874201951283128E-3</v>
      </c>
      <c r="K56" t="s">
        <v>39</v>
      </c>
    </row>
    <row r="57" spans="1:11" x14ac:dyDescent="0.3">
      <c r="A57" s="1" t="s">
        <v>85</v>
      </c>
      <c r="B57">
        <v>2566.1020034961898</v>
      </c>
      <c r="C57">
        <v>2565.587122168678</v>
      </c>
      <c r="D57">
        <v>1893.2248531354969</v>
      </c>
      <c r="E57">
        <v>1084.6050868199441</v>
      </c>
      <c r="F57">
        <v>1.9669246837441218E-2</v>
      </c>
      <c r="G57">
        <v>-3.7828175368365309E-2</v>
      </c>
      <c r="H57">
        <v>-7.4707560857665471E-4</v>
      </c>
      <c r="I57">
        <v>-1.186632519862425E-4</v>
      </c>
      <c r="J57">
        <v>2.706010841875214E-2</v>
      </c>
      <c r="K57" t="s">
        <v>41</v>
      </c>
    </row>
    <row r="58" spans="1:11" x14ac:dyDescent="0.3">
      <c r="A58" s="1" t="s">
        <v>86</v>
      </c>
      <c r="B58">
        <v>2568.036220485003</v>
      </c>
      <c r="C58">
        <v>2568.7015926310951</v>
      </c>
      <c r="D58">
        <v>1900.0557244596801</v>
      </c>
      <c r="E58">
        <v>1087.7087124852401</v>
      </c>
      <c r="F58">
        <v>1.1570807048480991E-2</v>
      </c>
      <c r="G58">
        <v>-7.8678212331664507E-4</v>
      </c>
      <c r="H58">
        <v>-3.5597118104196198E-4</v>
      </c>
      <c r="I58">
        <v>7.6236900003494182E-4</v>
      </c>
      <c r="J58">
        <v>-1.7762332555599461E-2</v>
      </c>
      <c r="K58" t="s">
        <v>43</v>
      </c>
    </row>
    <row r="59" spans="1:11" x14ac:dyDescent="0.3">
      <c r="A59" s="1" t="s">
        <v>87</v>
      </c>
      <c r="B59">
        <v>2567.2118466420538</v>
      </c>
      <c r="C59">
        <v>2566.0657014506228</v>
      </c>
      <c r="D59">
        <v>1888.96650140775</v>
      </c>
      <c r="E59">
        <v>1087.486340899093</v>
      </c>
      <c r="F59">
        <v>9.1604786119665674E-3</v>
      </c>
      <c r="G59">
        <v>8.3967338515928223E-3</v>
      </c>
      <c r="H59">
        <v>-1.061364768522139E-4</v>
      </c>
      <c r="I59">
        <v>-3.8825516110640469E-4</v>
      </c>
      <c r="J59">
        <v>-2.8180382564583401E-2</v>
      </c>
      <c r="K59" t="s">
        <v>45</v>
      </c>
    </row>
    <row r="60" spans="1:11" x14ac:dyDescent="0.3">
      <c r="A60" s="1" t="s">
        <v>88</v>
      </c>
      <c r="B60">
        <v>2571.4064533011542</v>
      </c>
      <c r="C60">
        <v>2570.3780467993929</v>
      </c>
      <c r="D60">
        <v>1890.432082257005</v>
      </c>
      <c r="E60">
        <v>1086.3932912946341</v>
      </c>
      <c r="F60">
        <v>1.3895251248945461E-2</v>
      </c>
      <c r="G60">
        <v>-1.258815784625269E-2</v>
      </c>
      <c r="H60">
        <v>-3.9516692957109151E-4</v>
      </c>
      <c r="I60">
        <v>-5.7097051088249881E-4</v>
      </c>
      <c r="J60">
        <v>-5.4726580890157063E-3</v>
      </c>
      <c r="K60" t="s">
        <v>47</v>
      </c>
    </row>
    <row r="61" spans="1:11" x14ac:dyDescent="0.3">
      <c r="A61" s="1" t="s">
        <v>89</v>
      </c>
      <c r="B61">
        <v>2570.5824654078142</v>
      </c>
      <c r="C61">
        <v>2569.522997464217</v>
      </c>
      <c r="D61">
        <v>1886.073744729689</v>
      </c>
      <c r="E61">
        <v>1087.503517362718</v>
      </c>
      <c r="F61">
        <v>2.8442282111819789E-3</v>
      </c>
      <c r="G61">
        <v>3.8545035000844483E-2</v>
      </c>
      <c r="H61">
        <v>-1.00645555006764E-4</v>
      </c>
      <c r="I61">
        <v>-1.1149343736701889E-3</v>
      </c>
      <c r="J61">
        <v>-6.5348958441110036E-2</v>
      </c>
      <c r="K61" t="s">
        <v>49</v>
      </c>
    </row>
    <row r="62" spans="1:11" x14ac:dyDescent="0.3">
      <c r="A62" s="1" t="s">
        <v>90</v>
      </c>
      <c r="B62">
        <v>2554.310662565978</v>
      </c>
      <c r="C62">
        <v>2555.2938600054349</v>
      </c>
      <c r="D62">
        <v>1876.1072946968859</v>
      </c>
      <c r="E62">
        <v>1086.386394413094</v>
      </c>
      <c r="F62">
        <v>3.0262810413980219E-2</v>
      </c>
      <c r="G62">
        <v>-7.4941654230298776E-2</v>
      </c>
      <c r="H62">
        <v>-1.0000101993035851E-3</v>
      </c>
      <c r="I62">
        <v>-1.007965140348294E-3</v>
      </c>
      <c r="J62">
        <v>6.0243827654305519E-2</v>
      </c>
      <c r="K62" t="s">
        <v>11</v>
      </c>
    </row>
    <row r="63" spans="1:11" x14ac:dyDescent="0.3">
      <c r="A63" s="1" t="s">
        <v>91</v>
      </c>
      <c r="B63">
        <v>2582.4161491647001</v>
      </c>
      <c r="C63">
        <v>2574.4141084121752</v>
      </c>
      <c r="D63">
        <v>1887.6621824808981</v>
      </c>
      <c r="E63">
        <v>1081.6843541583839</v>
      </c>
      <c r="F63">
        <v>1.8421599905162241E-2</v>
      </c>
      <c r="G63">
        <v>-3.8710763146317911E-2</v>
      </c>
      <c r="H63">
        <v>-4.8730738394313838E-4</v>
      </c>
      <c r="I63">
        <v>-4.8347928245445629E-4</v>
      </c>
      <c r="J63">
        <v>2.5723447065227872E-2</v>
      </c>
      <c r="K63" t="s">
        <v>13</v>
      </c>
    </row>
    <row r="64" spans="1:11" x14ac:dyDescent="0.3">
      <c r="A64" s="1" t="s">
        <v>92</v>
      </c>
      <c r="B64">
        <v>2585.1257140547041</v>
      </c>
      <c r="C64">
        <v>2580.9352017085171</v>
      </c>
      <c r="D64">
        <v>1874.4877562699171</v>
      </c>
      <c r="E64">
        <v>1085.674666938806</v>
      </c>
      <c r="F64">
        <v>1.992080733686941E-2</v>
      </c>
      <c r="G64">
        <v>-3.023174407026627E-2</v>
      </c>
      <c r="H64">
        <v>5.3669159764240329E-4</v>
      </c>
      <c r="I64">
        <v>-2.816839629262091E-3</v>
      </c>
      <c r="J64">
        <v>1.372572347247617E-2</v>
      </c>
      <c r="K64" t="s">
        <v>15</v>
      </c>
    </row>
    <row r="65" spans="1:11" x14ac:dyDescent="0.3">
      <c r="A65" s="1" t="s">
        <v>93</v>
      </c>
      <c r="B65">
        <v>2570.5405384195201</v>
      </c>
      <c r="C65">
        <v>2567.2553835055151</v>
      </c>
      <c r="D65">
        <v>1876.801698334943</v>
      </c>
      <c r="E65">
        <v>1080.419998854484</v>
      </c>
      <c r="F65">
        <v>2.475364897013373E-2</v>
      </c>
      <c r="G65">
        <v>-6.387936755075134E-2</v>
      </c>
      <c r="H65">
        <v>-3.5332153054823162E-4</v>
      </c>
      <c r="I65">
        <v>-1.455336538559127E-3</v>
      </c>
      <c r="J65">
        <v>5.1899132683576113E-2</v>
      </c>
      <c r="K65" t="s">
        <v>17</v>
      </c>
    </row>
    <row r="66" spans="1:11" x14ac:dyDescent="0.3">
      <c r="A66" s="1" t="s">
        <v>94</v>
      </c>
      <c r="B66">
        <v>2568.0239079606481</v>
      </c>
      <c r="C66">
        <v>2564.58827129065</v>
      </c>
      <c r="D66">
        <v>1881.8602839479211</v>
      </c>
      <c r="E66">
        <v>1084.1008209834581</v>
      </c>
      <c r="F66">
        <v>2.430578027335608E-2</v>
      </c>
      <c r="G66">
        <v>-5.6719432964175913E-2</v>
      </c>
      <c r="H66">
        <v>-7.2880439578101842E-4</v>
      </c>
      <c r="I66">
        <v>-7.5234907669651202E-4</v>
      </c>
      <c r="J66">
        <v>4.3058763202481573E-2</v>
      </c>
      <c r="K66" t="s">
        <v>19</v>
      </c>
    </row>
    <row r="67" spans="1:11" x14ac:dyDescent="0.3">
      <c r="A67" s="1" t="s">
        <v>95</v>
      </c>
      <c r="B67">
        <v>2577.7409923212258</v>
      </c>
      <c r="C67">
        <v>2574.0420439214859</v>
      </c>
      <c r="D67">
        <v>1875.573579653257</v>
      </c>
      <c r="E67">
        <v>1083.0877684564421</v>
      </c>
      <c r="F67">
        <v>2.2340529417268939E-2</v>
      </c>
      <c r="G67">
        <v>-4.6983514630983311E-2</v>
      </c>
      <c r="H67">
        <v>9.7396565808828163E-5</v>
      </c>
      <c r="I67">
        <v>-2.1394432081289589E-3</v>
      </c>
      <c r="J67">
        <v>3.2470895429835847E-2</v>
      </c>
      <c r="K67" t="s">
        <v>21</v>
      </c>
    </row>
    <row r="68" spans="1:11" x14ac:dyDescent="0.3">
      <c r="A68" s="1" t="s">
        <v>96</v>
      </c>
      <c r="B68">
        <v>2581.5729577097891</v>
      </c>
      <c r="C68">
        <v>2581.640907297266</v>
      </c>
      <c r="D68">
        <v>1883.8981022475771</v>
      </c>
      <c r="E68">
        <v>1086.4472896738009</v>
      </c>
      <c r="F68">
        <v>1.152933523327911E-2</v>
      </c>
      <c r="G68">
        <v>-1.4218693123919809E-2</v>
      </c>
      <c r="H68">
        <v>3.2612009118551482E-4</v>
      </c>
      <c r="I68">
        <v>-1.4984230959278831E-3</v>
      </c>
      <c r="J68">
        <v>3.9994181720845214E-3</v>
      </c>
      <c r="K68" t="s">
        <v>23</v>
      </c>
    </row>
    <row r="69" spans="1:11" x14ac:dyDescent="0.3">
      <c r="A69" s="1" t="s">
        <v>97</v>
      </c>
      <c r="B69">
        <v>2582.8926223914518</v>
      </c>
      <c r="C69">
        <v>2584.157948034288</v>
      </c>
      <c r="D69">
        <v>1870.9465742593791</v>
      </c>
      <c r="E69">
        <v>1087.505032081242</v>
      </c>
      <c r="F69">
        <v>9.3635146963813292E-3</v>
      </c>
      <c r="G69">
        <v>-7.2252382809146008E-3</v>
      </c>
      <c r="H69">
        <v>3.2104360412325069E-4</v>
      </c>
      <c r="I69">
        <v>-3.3604732940524869E-3</v>
      </c>
      <c r="J69">
        <v>-2.3321883422033258E-3</v>
      </c>
      <c r="K69" t="s">
        <v>25</v>
      </c>
    </row>
    <row r="70" spans="1:11" x14ac:dyDescent="0.3">
      <c r="A70" s="1" t="s">
        <v>98</v>
      </c>
      <c r="B70">
        <v>2571.3618330756231</v>
      </c>
      <c r="C70">
        <v>2578.335691852626</v>
      </c>
      <c r="D70">
        <v>1855.351024477857</v>
      </c>
      <c r="E70">
        <v>1085.306903892513</v>
      </c>
      <c r="F70">
        <v>8.3143982492586439E-3</v>
      </c>
      <c r="G70">
        <v>-1.813417130943988E-3</v>
      </c>
      <c r="H70">
        <v>4.458819204584392E-4</v>
      </c>
      <c r="I70">
        <v>-4.9396516321453992E-3</v>
      </c>
      <c r="J70">
        <v>-1.0475588955250279E-2</v>
      </c>
      <c r="K70" t="s">
        <v>27</v>
      </c>
    </row>
    <row r="71" spans="1:11" x14ac:dyDescent="0.3">
      <c r="A71" s="1" t="s">
        <v>99</v>
      </c>
      <c r="B71">
        <v>2571.0325455113179</v>
      </c>
      <c r="C71">
        <v>2571.7624727761481</v>
      </c>
      <c r="D71">
        <v>1874.729160159324</v>
      </c>
      <c r="E71">
        <v>1088.5422419637939</v>
      </c>
      <c r="F71">
        <v>1.306506353774544E-2</v>
      </c>
      <c r="G71">
        <v>-2.0599002943287242E-2</v>
      </c>
      <c r="H71">
        <v>3.3883554666267263E-5</v>
      </c>
      <c r="I71">
        <v>-2.508399120275155E-3</v>
      </c>
      <c r="J71">
        <v>1.207968725475048E-2</v>
      </c>
      <c r="K71" t="s">
        <v>29</v>
      </c>
    </row>
    <row r="72" spans="1:11" x14ac:dyDescent="0.3">
      <c r="A72" s="1" t="s">
        <v>100</v>
      </c>
      <c r="B72">
        <v>2546.5544076347419</v>
      </c>
      <c r="C72">
        <v>2547.9060234336139</v>
      </c>
      <c r="D72">
        <v>1883.280839017968</v>
      </c>
      <c r="E72">
        <v>1089.9319397226491</v>
      </c>
      <c r="F72">
        <v>1.7714767748010101E-2</v>
      </c>
      <c r="G72">
        <v>-2.3754019579065439E-2</v>
      </c>
      <c r="H72">
        <v>-1.2209664001327199E-3</v>
      </c>
      <c r="I72">
        <v>-1.8306880510922889E-4</v>
      </c>
      <c r="J72">
        <v>3.9392147905308638E-3</v>
      </c>
      <c r="K72" t="s">
        <v>31</v>
      </c>
    </row>
    <row r="73" spans="1:11" x14ac:dyDescent="0.3">
      <c r="A73" s="1" t="s">
        <v>101</v>
      </c>
      <c r="B73">
        <v>2552.1207946204981</v>
      </c>
      <c r="C73">
        <v>2553.3026097643669</v>
      </c>
      <c r="D73">
        <v>1879.3957833798011</v>
      </c>
      <c r="E73">
        <v>1088.640523176138</v>
      </c>
      <c r="F73">
        <v>2.9619826059037561E-2</v>
      </c>
      <c r="G73">
        <v>-7.9625808437671891E-2</v>
      </c>
      <c r="H73">
        <v>-7.9490189527629655E-4</v>
      </c>
      <c r="I73">
        <v>-5.8733965407621852E-4</v>
      </c>
      <c r="J73">
        <v>7.1217649064963001E-2</v>
      </c>
      <c r="K73" t="s">
        <v>33</v>
      </c>
    </row>
    <row r="74" spans="1:11" x14ac:dyDescent="0.3">
      <c r="A74" s="1" t="s">
        <v>102</v>
      </c>
      <c r="B74">
        <v>2561.9716398353462</v>
      </c>
      <c r="C74">
        <v>2561.8969039100002</v>
      </c>
      <c r="D74">
        <v>1869.6811191457821</v>
      </c>
      <c r="E74">
        <v>1080.4113944622909</v>
      </c>
      <c r="F74">
        <v>4.0939152107611912E-2</v>
      </c>
      <c r="G74">
        <v>-0.1101669279666208</v>
      </c>
      <c r="H74">
        <v>-1.1878764400486319E-3</v>
      </c>
      <c r="I74">
        <v>-1.493781540919962E-3</v>
      </c>
      <c r="J74">
        <v>9.148017378446939E-2</v>
      </c>
      <c r="K74" t="s">
        <v>35</v>
      </c>
    </row>
    <row r="75" spans="1:11" x14ac:dyDescent="0.3">
      <c r="A75" s="1" t="s">
        <v>103</v>
      </c>
      <c r="B75">
        <v>2551.8723062695958</v>
      </c>
      <c r="C75">
        <v>2553.5983055826832</v>
      </c>
      <c r="D75">
        <v>1873.7948744265229</v>
      </c>
      <c r="E75">
        <v>1088.336493224931</v>
      </c>
      <c r="F75">
        <v>2.9073886764977248E-2</v>
      </c>
      <c r="G75">
        <v>-7.3544424908444997E-2</v>
      </c>
      <c r="H75">
        <v>-6.7515058243842834E-4</v>
      </c>
      <c r="I75">
        <v>-1.5114484899777371E-3</v>
      </c>
      <c r="J75">
        <v>6.5064011699408467E-2</v>
      </c>
      <c r="K75" t="s">
        <v>37</v>
      </c>
    </row>
    <row r="76" spans="1:11" x14ac:dyDescent="0.3">
      <c r="A76" s="1" t="s">
        <v>104</v>
      </c>
      <c r="B76">
        <v>2557.0632754435342</v>
      </c>
      <c r="C76">
        <v>2558.5499677207622</v>
      </c>
      <c r="D76">
        <v>1876.8955805812391</v>
      </c>
      <c r="E76">
        <v>1083.3445787179289</v>
      </c>
      <c r="F76">
        <v>2.8306548049789E-2</v>
      </c>
      <c r="G76">
        <v>-6.3286548671977985E-2</v>
      </c>
      <c r="H76">
        <v>-1.3162788637828919E-3</v>
      </c>
      <c r="I76">
        <v>-7.7384165561520703E-4</v>
      </c>
      <c r="J76">
        <v>3.8434872552398608E-2</v>
      </c>
      <c r="K76" t="s">
        <v>39</v>
      </c>
    </row>
    <row r="77" spans="1:11" x14ac:dyDescent="0.3">
      <c r="A77" s="1" t="s">
        <v>105</v>
      </c>
      <c r="B77">
        <v>2585.4859927926441</v>
      </c>
      <c r="C77">
        <v>2576.8744714457348</v>
      </c>
      <c r="D77">
        <v>1886.812030023249</v>
      </c>
      <c r="E77">
        <v>1080.2425910693321</v>
      </c>
      <c r="F77">
        <v>1.6119774244054658E-2</v>
      </c>
      <c r="G77">
        <v>-2.948443578468379E-2</v>
      </c>
      <c r="H77">
        <v>-4.8327561902392952E-4</v>
      </c>
      <c r="I77">
        <v>-5.1660400928691124E-4</v>
      </c>
      <c r="J77">
        <v>1.213237399902089E-2</v>
      </c>
      <c r="K77" t="s">
        <v>41</v>
      </c>
    </row>
    <row r="78" spans="1:11" x14ac:dyDescent="0.3">
      <c r="A78" s="1" t="s">
        <v>106</v>
      </c>
      <c r="B78">
        <v>2579.3469673053442</v>
      </c>
      <c r="C78">
        <v>2571.4542769861291</v>
      </c>
      <c r="D78">
        <v>1887.4427365158051</v>
      </c>
      <c r="E78">
        <v>1082.893198719988</v>
      </c>
      <c r="F78">
        <v>2.4058611253065122E-2</v>
      </c>
      <c r="G78">
        <v>-5.7369211758107441E-2</v>
      </c>
      <c r="H78">
        <v>-3.1162372089875272E-4</v>
      </c>
      <c r="I78">
        <v>-7.5678549796577229E-4</v>
      </c>
      <c r="J78">
        <v>4.5799159133659603E-2</v>
      </c>
      <c r="K78" t="s">
        <v>43</v>
      </c>
    </row>
    <row r="79" spans="1:11" x14ac:dyDescent="0.3">
      <c r="A79" s="1" t="s">
        <v>107</v>
      </c>
      <c r="B79">
        <v>2579.02417947197</v>
      </c>
      <c r="C79">
        <v>2571.8826026928168</v>
      </c>
      <c r="D79">
        <v>1892.0671112872419</v>
      </c>
      <c r="E79">
        <v>1083.8151788700829</v>
      </c>
      <c r="F79">
        <v>1.9699618802428969E-2</v>
      </c>
      <c r="G79">
        <v>-4.3873007976912043E-2</v>
      </c>
      <c r="H79">
        <v>-6.1755202602319266E-4</v>
      </c>
      <c r="I79">
        <v>8.3461590466960326E-5</v>
      </c>
      <c r="J79">
        <v>3.126244083083534E-2</v>
      </c>
      <c r="K79" t="s">
        <v>45</v>
      </c>
    </row>
    <row r="80" spans="1:11" x14ac:dyDescent="0.3">
      <c r="A80" s="1" t="s">
        <v>108</v>
      </c>
      <c r="B80">
        <v>2584.8602774557571</v>
      </c>
      <c r="C80">
        <v>2576.7261701740522</v>
      </c>
      <c r="D80">
        <v>1883.8199560721571</v>
      </c>
      <c r="E80">
        <v>1081.2477364756719</v>
      </c>
      <c r="F80">
        <v>2.3768579075020651E-2</v>
      </c>
      <c r="G80">
        <v>-5.8439434021618608E-2</v>
      </c>
      <c r="H80">
        <v>-2.6973044744340409E-4</v>
      </c>
      <c r="I80">
        <v>-7.9850212214853411E-4</v>
      </c>
      <c r="J80">
        <v>4.5444500244001589E-2</v>
      </c>
      <c r="K80" t="s">
        <v>47</v>
      </c>
    </row>
    <row r="81" spans="1:11" x14ac:dyDescent="0.3">
      <c r="A81" s="1" t="s">
        <v>109</v>
      </c>
      <c r="B81">
        <v>2580.3388226530078</v>
      </c>
      <c r="C81">
        <v>2572.7380557661249</v>
      </c>
      <c r="D81">
        <v>1890.5075660134121</v>
      </c>
      <c r="E81">
        <v>1079.607538940091</v>
      </c>
      <c r="F81">
        <v>1.7059340887166239E-2</v>
      </c>
      <c r="G81">
        <v>-3.6286018775171153E-2</v>
      </c>
      <c r="H81">
        <v>-7.9132995320800755E-4</v>
      </c>
      <c r="I81">
        <v>2.1104674867115181E-5</v>
      </c>
      <c r="J81">
        <v>2.588405797476747E-2</v>
      </c>
      <c r="K81" t="s">
        <v>49</v>
      </c>
    </row>
    <row r="82" spans="1:11" x14ac:dyDescent="0.3">
      <c r="A82" s="1" t="s">
        <v>110</v>
      </c>
      <c r="B82">
        <v>2574.0561736436262</v>
      </c>
      <c r="C82">
        <v>2568.011311246491</v>
      </c>
      <c r="D82">
        <v>1883.7021445623659</v>
      </c>
      <c r="E82">
        <v>1085.932016007253</v>
      </c>
      <c r="F82">
        <v>1.6127584649991349E-2</v>
      </c>
      <c r="G82">
        <v>-3.2553992016328033E-2</v>
      </c>
      <c r="H82">
        <v>-8.2141124475396793E-4</v>
      </c>
      <c r="I82">
        <v>-1.474763542157637E-3</v>
      </c>
      <c r="J82">
        <v>2.4047553086739969E-2</v>
      </c>
      <c r="K82" t="s">
        <v>11</v>
      </c>
    </row>
    <row r="83" spans="1:11" x14ac:dyDescent="0.3">
      <c r="A83" s="1" t="s">
        <v>111</v>
      </c>
      <c r="B83">
        <v>2570.988814266605</v>
      </c>
      <c r="C83">
        <v>2572.7774008054712</v>
      </c>
      <c r="D83">
        <v>1866.2401118372941</v>
      </c>
      <c r="E83">
        <v>1085.170489716518</v>
      </c>
      <c r="F83">
        <v>1.7806900962534459E-2</v>
      </c>
      <c r="G83">
        <v>-2.8251160190952661E-2</v>
      </c>
      <c r="H83">
        <v>-8.4567513501052831E-4</v>
      </c>
      <c r="I83">
        <v>-2.5771771445094551E-3</v>
      </c>
      <c r="J83">
        <v>1.492412740462732E-2</v>
      </c>
      <c r="K83" t="s">
        <v>13</v>
      </c>
    </row>
    <row r="84" spans="1:11" x14ac:dyDescent="0.3">
      <c r="A84" s="1" t="s">
        <v>112</v>
      </c>
      <c r="B84">
        <v>2565.2578118403599</v>
      </c>
      <c r="C84">
        <v>2564.2608621803602</v>
      </c>
      <c r="D84">
        <v>1884.9127690589989</v>
      </c>
      <c r="E84">
        <v>1086.2313380370349</v>
      </c>
      <c r="F84">
        <v>1.7450883591152981E-2</v>
      </c>
      <c r="G84">
        <v>-3.742540489417482E-2</v>
      </c>
      <c r="H84">
        <v>-7.7243969708356707E-4</v>
      </c>
      <c r="I84">
        <v>-7.0490467479041334E-4</v>
      </c>
      <c r="J84">
        <v>2.3976743604227441E-2</v>
      </c>
      <c r="K84" t="s">
        <v>15</v>
      </c>
    </row>
    <row r="85" spans="1:11" x14ac:dyDescent="0.3">
      <c r="A85" s="1" t="s">
        <v>113</v>
      </c>
      <c r="B85">
        <v>2576.1436030208101</v>
      </c>
      <c r="C85">
        <v>2578.494552511786</v>
      </c>
      <c r="D85">
        <v>1877.149236896696</v>
      </c>
      <c r="E85">
        <v>1087.4494406153351</v>
      </c>
      <c r="F85">
        <v>2.5329586483403641E-2</v>
      </c>
      <c r="G85">
        <v>-4.8989628433960153E-2</v>
      </c>
      <c r="H85">
        <v>2.2453634490820939E-4</v>
      </c>
      <c r="I85">
        <v>-1.3226900058494601E-3</v>
      </c>
      <c r="J85">
        <v>3.0838747347371121E-2</v>
      </c>
      <c r="K85" t="s">
        <v>17</v>
      </c>
    </row>
    <row r="86" spans="1:11" x14ac:dyDescent="0.3">
      <c r="A86" s="1" t="s">
        <v>114</v>
      </c>
      <c r="B86">
        <v>2572.6329201903709</v>
      </c>
      <c r="C86">
        <v>2570.4856339469161</v>
      </c>
      <c r="D86">
        <v>1874.8848462878</v>
      </c>
      <c r="E86">
        <v>1085.452069202244</v>
      </c>
      <c r="F86">
        <v>1.6658465377725241E-2</v>
      </c>
      <c r="G86">
        <v>-2.9077960142051669E-2</v>
      </c>
      <c r="H86">
        <v>-8.5038748012698589E-4</v>
      </c>
      <c r="I86">
        <v>-2.0407986804434888E-3</v>
      </c>
      <c r="J86">
        <v>1.794840374428926E-2</v>
      </c>
      <c r="K86" t="s">
        <v>19</v>
      </c>
    </row>
    <row r="87" spans="1:11" x14ac:dyDescent="0.3">
      <c r="A87" s="1" t="s">
        <v>115</v>
      </c>
      <c r="B87">
        <v>2570.7238415286702</v>
      </c>
      <c r="C87">
        <v>2571.3929582554501</v>
      </c>
      <c r="D87">
        <v>1881.120711908346</v>
      </c>
      <c r="E87">
        <v>1086.799083901841</v>
      </c>
      <c r="F87">
        <v>2.142667001966991E-2</v>
      </c>
      <c r="G87">
        <v>-4.3163945348750947E-2</v>
      </c>
      <c r="H87">
        <v>-2.6730535856458153E-4</v>
      </c>
      <c r="I87">
        <v>-1.0036405652023069E-3</v>
      </c>
      <c r="J87">
        <v>2.724065844451741E-2</v>
      </c>
      <c r="K87" t="s">
        <v>21</v>
      </c>
    </row>
    <row r="88" spans="1:11" x14ac:dyDescent="0.3">
      <c r="A88" s="1" t="s">
        <v>116</v>
      </c>
      <c r="B88">
        <v>2566.7492118088348</v>
      </c>
      <c r="C88">
        <v>2569.5528517037601</v>
      </c>
      <c r="D88">
        <v>1875.6056983834289</v>
      </c>
      <c r="E88">
        <v>1084.1244959513881</v>
      </c>
      <c r="F88">
        <v>1.3813562988418489E-2</v>
      </c>
      <c r="G88">
        <v>-1.6876256570330019E-2</v>
      </c>
      <c r="H88">
        <v>-2.0695308578054121E-4</v>
      </c>
      <c r="I88">
        <v>-1.6005373078817561E-3</v>
      </c>
      <c r="J88">
        <v>5.3024528570795228E-3</v>
      </c>
      <c r="K88" t="s">
        <v>23</v>
      </c>
    </row>
    <row r="89" spans="1:11" x14ac:dyDescent="0.3">
      <c r="A89" s="1" t="s">
        <v>117</v>
      </c>
      <c r="B89">
        <v>2568.0344075624689</v>
      </c>
      <c r="C89">
        <v>2570.8708740231959</v>
      </c>
      <c r="D89">
        <v>1877.1250832666319</v>
      </c>
      <c r="E89">
        <v>1084.40754164294</v>
      </c>
      <c r="F89">
        <v>1.4048319361308631E-2</v>
      </c>
      <c r="G89">
        <v>-2.164510767563842E-2</v>
      </c>
      <c r="H89">
        <v>3.3863781997560847E-5</v>
      </c>
      <c r="I89">
        <v>-1.3720493586073901E-3</v>
      </c>
      <c r="J89">
        <v>1.2992418683867749E-2</v>
      </c>
      <c r="K89" t="s">
        <v>25</v>
      </c>
    </row>
    <row r="90" spans="1:11" x14ac:dyDescent="0.3">
      <c r="A90" s="1" t="s">
        <v>118</v>
      </c>
      <c r="B90">
        <v>2564.1955712197901</v>
      </c>
      <c r="C90">
        <v>2568.7664013288158</v>
      </c>
      <c r="D90">
        <v>1867.1418303516371</v>
      </c>
      <c r="E90">
        <v>1083.020687740152</v>
      </c>
      <c r="F90">
        <v>1.410687429310873E-2</v>
      </c>
      <c r="G90">
        <v>-1.6885467457431871E-2</v>
      </c>
      <c r="H90">
        <v>3.032473163793443E-4</v>
      </c>
      <c r="I90">
        <v>-1.904714631467947E-3</v>
      </c>
      <c r="J90">
        <v>5.2964237118043904E-3</v>
      </c>
      <c r="K90" t="s">
        <v>27</v>
      </c>
    </row>
    <row r="91" spans="1:11" x14ac:dyDescent="0.3">
      <c r="A91" s="1" t="s">
        <v>119</v>
      </c>
      <c r="B91">
        <v>2568.2933046448761</v>
      </c>
      <c r="C91">
        <v>2569.6769269056949</v>
      </c>
      <c r="D91">
        <v>1878.0286843551639</v>
      </c>
      <c r="E91">
        <v>1085.4401025410509</v>
      </c>
      <c r="F91">
        <v>1.629727248857887E-2</v>
      </c>
      <c r="G91">
        <v>-2.6144216076450899E-2</v>
      </c>
      <c r="H91">
        <v>-7.463362249673038E-5</v>
      </c>
      <c r="I91">
        <v>-1.3928233719025991E-3</v>
      </c>
      <c r="J91">
        <v>1.454282828038716E-2</v>
      </c>
      <c r="K91" t="s">
        <v>29</v>
      </c>
    </row>
    <row r="92" spans="1:11" x14ac:dyDescent="0.3">
      <c r="A92" s="1" t="s">
        <v>120</v>
      </c>
      <c r="B92">
        <v>2576.8615529927638</v>
      </c>
      <c r="C92">
        <v>2570.7509565680639</v>
      </c>
      <c r="D92">
        <v>1886.3058682323101</v>
      </c>
      <c r="E92">
        <v>1086.6180392692411</v>
      </c>
      <c r="F92">
        <v>2.4876141305054871E-2</v>
      </c>
      <c r="G92">
        <v>-5.3409411451816838E-2</v>
      </c>
      <c r="H92">
        <v>-7.8052100371094166E-4</v>
      </c>
      <c r="I92">
        <v>-1.2738151109421599E-3</v>
      </c>
      <c r="J92">
        <v>3.9160789849454591E-2</v>
      </c>
      <c r="K92" t="s">
        <v>31</v>
      </c>
    </row>
    <row r="93" spans="1:11" x14ac:dyDescent="0.3">
      <c r="A93" s="1" t="s">
        <v>121</v>
      </c>
      <c r="B93">
        <v>2575.4179475279352</v>
      </c>
      <c r="C93">
        <v>2568.532698484466</v>
      </c>
      <c r="D93">
        <v>1875.959344434292</v>
      </c>
      <c r="E93">
        <v>1086.883650193472</v>
      </c>
      <c r="F93">
        <v>1.0868213533097641E-2</v>
      </c>
      <c r="G93">
        <v>-1.4606536998898941E-2</v>
      </c>
      <c r="H93">
        <v>-1.567203359007543E-3</v>
      </c>
      <c r="I93">
        <v>-2.684198912252207E-3</v>
      </c>
      <c r="J93">
        <v>4.6743364806852072E-3</v>
      </c>
      <c r="K93" t="s">
        <v>33</v>
      </c>
    </row>
    <row r="94" spans="1:11" x14ac:dyDescent="0.3">
      <c r="A94" s="1" t="s">
        <v>122</v>
      </c>
      <c r="B94">
        <v>2560.150225310234</v>
      </c>
      <c r="C94">
        <v>2556.4660427647282</v>
      </c>
      <c r="D94">
        <v>1870.904321392788</v>
      </c>
      <c r="E94">
        <v>1083.1694686025619</v>
      </c>
      <c r="F94">
        <v>-0.13302411586763749</v>
      </c>
      <c r="G94">
        <v>4.7606033459168902E-3</v>
      </c>
      <c r="H94">
        <v>-3.456792763520458E-3</v>
      </c>
      <c r="I94">
        <v>-8.3775960111981962E-3</v>
      </c>
      <c r="J94">
        <v>-4.3186265125604348E-5</v>
      </c>
      <c r="K94" t="s">
        <v>35</v>
      </c>
    </row>
    <row r="95" spans="1:11" x14ac:dyDescent="0.3">
      <c r="A95" s="1" t="s">
        <v>123</v>
      </c>
      <c r="B95">
        <v>2572.223722698724</v>
      </c>
      <c r="C95">
        <v>2566.7751979756199</v>
      </c>
      <c r="D95">
        <v>1884.082689477601</v>
      </c>
      <c r="E95">
        <v>1085.1577430982079</v>
      </c>
      <c r="F95">
        <v>1.687187601172049E-2</v>
      </c>
      <c r="G95">
        <v>-3.4675189212245931E-2</v>
      </c>
      <c r="H95">
        <v>-7.1848096731510342E-4</v>
      </c>
      <c r="I95">
        <v>-1.381599344935539E-3</v>
      </c>
      <c r="J95">
        <v>2.8107765665438541E-2</v>
      </c>
      <c r="K95" t="s">
        <v>37</v>
      </c>
    </row>
    <row r="96" spans="1:11" x14ac:dyDescent="0.3">
      <c r="A96" s="1" t="s">
        <v>124</v>
      </c>
      <c r="B96">
        <v>2576.4244328355858</v>
      </c>
      <c r="C96">
        <v>2569.5672606237522</v>
      </c>
      <c r="D96">
        <v>1888.3265727650501</v>
      </c>
      <c r="E96">
        <v>1082.0153026392491</v>
      </c>
      <c r="F96">
        <v>2.0929885299601669E-2</v>
      </c>
      <c r="G96">
        <v>-4.7552242750548868E-2</v>
      </c>
      <c r="H96">
        <v>-1.060434217627685E-3</v>
      </c>
      <c r="I96">
        <v>-1.0740946432764239E-3</v>
      </c>
      <c r="J96">
        <v>3.6846861522411747E-2</v>
      </c>
      <c r="K96" t="s">
        <v>39</v>
      </c>
    </row>
    <row r="97" spans="1:11" x14ac:dyDescent="0.3">
      <c r="A97" s="1" t="s">
        <v>125</v>
      </c>
      <c r="B97">
        <v>2572.357133832083</v>
      </c>
      <c r="C97">
        <v>2575.551425755003</v>
      </c>
      <c r="D97">
        <v>1877.008471421783</v>
      </c>
      <c r="E97">
        <v>1088.9314050002181</v>
      </c>
      <c r="F97">
        <v>2.8069463113705201E-2</v>
      </c>
      <c r="G97">
        <v>-4.7766371798567207E-2</v>
      </c>
      <c r="H97">
        <v>-9.1128635949680849E-4</v>
      </c>
      <c r="I97">
        <v>-1.624854420463912E-3</v>
      </c>
      <c r="J97">
        <v>2.281302901263477E-2</v>
      </c>
      <c r="K97" t="s">
        <v>41</v>
      </c>
    </row>
    <row r="98" spans="1:11" x14ac:dyDescent="0.3">
      <c r="A98" s="1" t="s">
        <v>126</v>
      </c>
      <c r="B98">
        <v>2561.2475479304662</v>
      </c>
      <c r="C98">
        <v>2555.1542520725388</v>
      </c>
      <c r="D98">
        <v>1870.917239490765</v>
      </c>
      <c r="E98">
        <v>1083.154540781745</v>
      </c>
      <c r="F98">
        <v>-0.2041713913671577</v>
      </c>
      <c r="G98">
        <v>1.057624244444595E-2</v>
      </c>
      <c r="H98">
        <v>1.1155952260210481E-3</v>
      </c>
      <c r="I98">
        <v>-7.2679803718519089E-3</v>
      </c>
      <c r="J98">
        <v>-1.3802143564674231E-4</v>
      </c>
      <c r="K98" t="s">
        <v>43</v>
      </c>
    </row>
    <row r="99" spans="1:11" x14ac:dyDescent="0.3">
      <c r="A99" s="1" t="s">
        <v>127</v>
      </c>
      <c r="B99">
        <v>2569.5120845625311</v>
      </c>
      <c r="C99">
        <v>2571.35864528409</v>
      </c>
      <c r="D99">
        <v>1871.687952610665</v>
      </c>
      <c r="E99">
        <v>1083.016555599994</v>
      </c>
      <c r="F99">
        <v>1.2108073748833541E-2</v>
      </c>
      <c r="G99">
        <v>-1.0774196863717059E-2</v>
      </c>
      <c r="H99">
        <v>-1.3286424158886871E-3</v>
      </c>
      <c r="I99">
        <v>-2.0306874149127159E-3</v>
      </c>
      <c r="J99">
        <v>1.806945158108957E-3</v>
      </c>
      <c r="K99" t="s">
        <v>45</v>
      </c>
    </row>
    <row r="100" spans="1:11" x14ac:dyDescent="0.3">
      <c r="A100" s="1" t="s">
        <v>128</v>
      </c>
      <c r="B100">
        <v>2573.209061729347</v>
      </c>
      <c r="C100">
        <v>2575.1006619529139</v>
      </c>
      <c r="D100">
        <v>1860.698461996971</v>
      </c>
      <c r="E100">
        <v>1085.6127730983389</v>
      </c>
      <c r="F100">
        <v>1.384131539508608E-2</v>
      </c>
      <c r="G100">
        <v>-1.901192205115235E-2</v>
      </c>
      <c r="H100">
        <v>-7.2319879806817934E-4</v>
      </c>
      <c r="I100">
        <v>-2.9879143465448648E-3</v>
      </c>
      <c r="J100">
        <v>9.5278376236853854E-3</v>
      </c>
      <c r="K100" t="s">
        <v>47</v>
      </c>
    </row>
    <row r="101" spans="1:11" x14ac:dyDescent="0.3">
      <c r="A101" s="1" t="s">
        <v>129</v>
      </c>
      <c r="B101">
        <v>2571.5397652134461</v>
      </c>
      <c r="C101">
        <v>2574.8380231088308</v>
      </c>
      <c r="D101">
        <v>1869.294046370374</v>
      </c>
      <c r="E101">
        <v>1084.741113643159</v>
      </c>
      <c r="F101">
        <v>2.4479384736134702E-2</v>
      </c>
      <c r="G101">
        <v>-4.1367613596169632E-2</v>
      </c>
      <c r="H101">
        <v>-7.3683196349155885E-4</v>
      </c>
      <c r="I101">
        <v>-1.9804664421889948E-3</v>
      </c>
      <c r="J101">
        <v>2.4054169140325481E-2</v>
      </c>
      <c r="K101" t="s">
        <v>49</v>
      </c>
    </row>
    <row r="102" spans="1:11" x14ac:dyDescent="0.3">
      <c r="A102" s="1" t="s">
        <v>130</v>
      </c>
      <c r="B102">
        <v>2580.7594413138431</v>
      </c>
      <c r="C102">
        <v>2574.992557534611</v>
      </c>
      <c r="D102">
        <v>1887.2689000262881</v>
      </c>
      <c r="E102">
        <v>1087.061513096013</v>
      </c>
      <c r="F102">
        <v>2.4497845469115959E-2</v>
      </c>
      <c r="G102">
        <v>-5.7191712942197041E-2</v>
      </c>
      <c r="H102">
        <v>-5.3795240178748855E-4</v>
      </c>
      <c r="I102">
        <v>-3.0482813452718132E-4</v>
      </c>
      <c r="J102">
        <v>4.2815186992196518E-2</v>
      </c>
      <c r="K102" t="s">
        <v>11</v>
      </c>
    </row>
    <row r="103" spans="1:11" x14ac:dyDescent="0.3">
      <c r="A103" s="1" t="s">
        <v>131</v>
      </c>
      <c r="B103">
        <v>2583.9208633957678</v>
      </c>
      <c r="C103">
        <v>2581.7813119246612</v>
      </c>
      <c r="D103">
        <v>1879.5244034728851</v>
      </c>
      <c r="E103">
        <v>1089.986790978453</v>
      </c>
      <c r="F103">
        <v>2.0138105504998071E-2</v>
      </c>
      <c r="G103">
        <v>-4.4110445629502587E-2</v>
      </c>
      <c r="H103">
        <v>-2.8141997454441211E-4</v>
      </c>
      <c r="I103">
        <v>-1.6212773570959159E-3</v>
      </c>
      <c r="J103">
        <v>3.173283478335491E-2</v>
      </c>
      <c r="K103" t="s">
        <v>13</v>
      </c>
    </row>
    <row r="104" spans="1:11" x14ac:dyDescent="0.3">
      <c r="A104" s="1" t="s">
        <v>132</v>
      </c>
      <c r="B104">
        <v>2574.4630137159979</v>
      </c>
      <c r="C104">
        <v>2575.368631701911</v>
      </c>
      <c r="D104">
        <v>1886.701874622586</v>
      </c>
      <c r="E104">
        <v>1087.720530155206</v>
      </c>
      <c r="F104">
        <v>1.0953067113164509E-2</v>
      </c>
      <c r="G104">
        <v>-1.155284436316445E-2</v>
      </c>
      <c r="H104">
        <v>-1.2056732717548311E-3</v>
      </c>
      <c r="I104">
        <v>-1.037405768938408E-4</v>
      </c>
      <c r="J104">
        <v>-5.5721252945466222E-3</v>
      </c>
      <c r="K104" t="s">
        <v>15</v>
      </c>
    </row>
    <row r="105" spans="1:11" x14ac:dyDescent="0.3">
      <c r="A105" s="1" t="s">
        <v>133</v>
      </c>
      <c r="B105">
        <v>2578.6841747747071</v>
      </c>
      <c r="C105">
        <v>2580.2954848345639</v>
      </c>
      <c r="D105">
        <v>1890.4170930517621</v>
      </c>
      <c r="E105">
        <v>1093.2442438699979</v>
      </c>
      <c r="F105">
        <v>1.612699289118041E-2</v>
      </c>
      <c r="G105">
        <v>-2.811368012883754E-2</v>
      </c>
      <c r="H105">
        <v>-4.0969240620078711E-4</v>
      </c>
      <c r="I105">
        <v>2.0709058458207469E-4</v>
      </c>
      <c r="J105">
        <v>1.3053518815455051E-2</v>
      </c>
      <c r="K105" t="s">
        <v>17</v>
      </c>
    </row>
    <row r="106" spans="1:11" x14ac:dyDescent="0.3">
      <c r="A106" s="1" t="s">
        <v>134</v>
      </c>
      <c r="B106">
        <v>2582.3636582871181</v>
      </c>
      <c r="C106">
        <v>2578.4337964387619</v>
      </c>
      <c r="D106">
        <v>1883.184626567969</v>
      </c>
      <c r="E106">
        <v>1088.577432397768</v>
      </c>
      <c r="F106">
        <v>2.2403448575093899E-2</v>
      </c>
      <c r="G106">
        <v>-5.0914422210198138E-2</v>
      </c>
      <c r="H106">
        <v>-3.9698626759959488E-4</v>
      </c>
      <c r="I106">
        <v>-9.9039732724551808E-4</v>
      </c>
      <c r="J106">
        <v>3.7569904174690777E-2</v>
      </c>
      <c r="K106" t="s">
        <v>19</v>
      </c>
    </row>
    <row r="107" spans="1:11" x14ac:dyDescent="0.3">
      <c r="A107" s="1" t="s">
        <v>135</v>
      </c>
      <c r="B107">
        <v>2576.6012545173048</v>
      </c>
      <c r="C107">
        <v>2577.855871973069</v>
      </c>
      <c r="D107">
        <v>1888.2785112135859</v>
      </c>
      <c r="E107">
        <v>1090.4193830059289</v>
      </c>
      <c r="F107">
        <v>1.3406736305894149E-2</v>
      </c>
      <c r="G107">
        <v>-1.9187373219107962E-2</v>
      </c>
      <c r="H107">
        <v>-8.1452088740527654E-4</v>
      </c>
      <c r="I107">
        <v>1.8200885997306709E-5</v>
      </c>
      <c r="J107">
        <v>2.8914827308988548E-3</v>
      </c>
      <c r="K107" t="s">
        <v>21</v>
      </c>
    </row>
    <row r="108" spans="1:11" x14ac:dyDescent="0.3">
      <c r="A108" s="1" t="s">
        <v>136</v>
      </c>
      <c r="B108">
        <v>2581.2145762639111</v>
      </c>
      <c r="C108">
        <v>2582.4542418645228</v>
      </c>
      <c r="D108">
        <v>1894.1226952189179</v>
      </c>
      <c r="E108">
        <v>1094.723856549783</v>
      </c>
      <c r="F108">
        <v>1.551785320926225E-2</v>
      </c>
      <c r="G108">
        <v>-3.3727051801960277E-2</v>
      </c>
      <c r="H108">
        <v>-2.5724811813221138E-4</v>
      </c>
      <c r="I108">
        <v>2.8021775510879609E-5</v>
      </c>
      <c r="J108">
        <v>2.5588329394231571E-2</v>
      </c>
      <c r="K108" t="s">
        <v>23</v>
      </c>
    </row>
    <row r="109" spans="1:11" x14ac:dyDescent="0.3">
      <c r="A109" s="1" t="s">
        <v>137</v>
      </c>
      <c r="B109">
        <v>2580.7220959268002</v>
      </c>
      <c r="C109">
        <v>2580.7468647159808</v>
      </c>
      <c r="D109">
        <v>1897.194863119759</v>
      </c>
      <c r="E109">
        <v>1093.699917035269</v>
      </c>
      <c r="F109">
        <v>1.3481967380420149E-2</v>
      </c>
      <c r="G109">
        <v>-2.5096903483066469E-2</v>
      </c>
      <c r="H109">
        <v>-3.8076869580209289E-4</v>
      </c>
      <c r="I109">
        <v>3.0742726562833881E-4</v>
      </c>
      <c r="J109">
        <v>1.5758328517423731E-2</v>
      </c>
      <c r="K109" t="s">
        <v>25</v>
      </c>
    </row>
    <row r="110" spans="1:11" x14ac:dyDescent="0.3">
      <c r="A110" s="1" t="s">
        <v>138</v>
      </c>
      <c r="B110">
        <v>2578.8262672562792</v>
      </c>
      <c r="C110">
        <v>2580.194797090151</v>
      </c>
      <c r="D110">
        <v>1877.851406324321</v>
      </c>
      <c r="E110">
        <v>1094.846149868047</v>
      </c>
      <c r="F110">
        <v>1.7853189913417451E-2</v>
      </c>
      <c r="G110">
        <v>-4.4274845763057173E-2</v>
      </c>
      <c r="H110">
        <v>-1.7460931153926289E-4</v>
      </c>
      <c r="I110">
        <v>-1.5152405567428781E-3</v>
      </c>
      <c r="J110">
        <v>3.826953150794845E-2</v>
      </c>
      <c r="K110" t="s">
        <v>27</v>
      </c>
    </row>
    <row r="111" spans="1:11" x14ac:dyDescent="0.3">
      <c r="A111" s="1" t="s">
        <v>139</v>
      </c>
      <c r="B111">
        <v>2579.4013590156319</v>
      </c>
      <c r="C111">
        <v>2578.9996635405118</v>
      </c>
      <c r="D111">
        <v>1887.3422848543689</v>
      </c>
      <c r="E111">
        <v>1092.5812726373861</v>
      </c>
      <c r="F111">
        <v>1.78229546692261E-2</v>
      </c>
      <c r="G111">
        <v>-4.172265447310225E-2</v>
      </c>
      <c r="H111">
        <v>-4.7190270640959852E-4</v>
      </c>
      <c r="I111">
        <v>-4.7688958298811978E-4</v>
      </c>
      <c r="J111">
        <v>3.272997461606416E-2</v>
      </c>
      <c r="K111" t="s">
        <v>29</v>
      </c>
    </row>
    <row r="112" spans="1:11" x14ac:dyDescent="0.3">
      <c r="A112" s="1" t="s">
        <v>140</v>
      </c>
      <c r="B112">
        <v>2577.7584300359599</v>
      </c>
      <c r="C112">
        <v>2571.8679115424438</v>
      </c>
      <c r="D112">
        <v>1893.7776842659059</v>
      </c>
      <c r="E112">
        <v>1085.748403198887</v>
      </c>
      <c r="F112">
        <v>2.0577174941943971E-2</v>
      </c>
      <c r="G112">
        <v>-4.2623944500703927E-2</v>
      </c>
      <c r="H112">
        <v>-8.1587042519018168E-4</v>
      </c>
      <c r="I112">
        <v>1.138284005104315E-4</v>
      </c>
      <c r="J112">
        <v>2.6224146819842208E-2</v>
      </c>
      <c r="K112" t="s">
        <v>31</v>
      </c>
    </row>
    <row r="113" spans="1:11" x14ac:dyDescent="0.3">
      <c r="A113" s="1" t="s">
        <v>141</v>
      </c>
      <c r="B113">
        <v>2576.943990938461</v>
      </c>
      <c r="C113">
        <v>2571.7428407121688</v>
      </c>
      <c r="D113">
        <v>1886.059816766669</v>
      </c>
      <c r="E113">
        <v>1084.8989914824349</v>
      </c>
      <c r="F113">
        <v>1.6092215732849809E-2</v>
      </c>
      <c r="G113">
        <v>-2.5526944380045598E-2</v>
      </c>
      <c r="H113">
        <v>-7.9654973745793198E-4</v>
      </c>
      <c r="I113">
        <v>-4.0131003931614988E-4</v>
      </c>
      <c r="J113">
        <v>2.78244339978523E-3</v>
      </c>
      <c r="K113" t="s">
        <v>33</v>
      </c>
    </row>
    <row r="114" spans="1:11" x14ac:dyDescent="0.3">
      <c r="A114" s="1" t="s">
        <v>142</v>
      </c>
      <c r="B114">
        <v>2583.7382352386539</v>
      </c>
      <c r="C114">
        <v>2577.6205640993749</v>
      </c>
      <c r="D114">
        <v>1888.0708700131181</v>
      </c>
      <c r="E114">
        <v>1088.4553800501351</v>
      </c>
      <c r="F114">
        <v>2.431805047856439E-2</v>
      </c>
      <c r="G114">
        <v>-5.9752111099183262E-2</v>
      </c>
      <c r="H114">
        <v>-5.6756564094132759E-4</v>
      </c>
      <c r="I114">
        <v>-1.012298125707487E-4</v>
      </c>
      <c r="J114">
        <v>4.8015665631849967E-2</v>
      </c>
      <c r="K114" t="s">
        <v>35</v>
      </c>
    </row>
    <row r="115" spans="1:11" x14ac:dyDescent="0.3">
      <c r="A115" s="1" t="s">
        <v>143</v>
      </c>
      <c r="B115">
        <v>2582.270678830499</v>
      </c>
      <c r="C115">
        <v>2576.4691219140232</v>
      </c>
      <c r="D115">
        <v>1885.0507507970649</v>
      </c>
      <c r="E115">
        <v>1090.607945974612</v>
      </c>
      <c r="F115">
        <v>2.289189914936874E-2</v>
      </c>
      <c r="G115">
        <v>-4.9597190457702438E-2</v>
      </c>
      <c r="H115">
        <v>-4.729349481478662E-4</v>
      </c>
      <c r="I115">
        <v>-7.6073806395864801E-4</v>
      </c>
      <c r="J115">
        <v>3.4767804912934699E-2</v>
      </c>
      <c r="K115" t="s">
        <v>37</v>
      </c>
    </row>
    <row r="116" spans="1:11" x14ac:dyDescent="0.3">
      <c r="A116" s="1" t="s">
        <v>144</v>
      </c>
      <c r="B116">
        <v>2583.3934902828651</v>
      </c>
      <c r="C116">
        <v>2577.109057098161</v>
      </c>
      <c r="D116">
        <v>1885.391926306909</v>
      </c>
      <c r="E116">
        <v>1090.0815982749809</v>
      </c>
      <c r="F116">
        <v>2.864470236920803E-2</v>
      </c>
      <c r="G116">
        <v>-7.226828692256855E-2</v>
      </c>
      <c r="H116">
        <v>1.4653140067368711E-4</v>
      </c>
      <c r="I116">
        <v>-6.2590254132061714E-4</v>
      </c>
      <c r="J116">
        <v>6.2902405957905805E-2</v>
      </c>
      <c r="K116" t="s">
        <v>39</v>
      </c>
    </row>
    <row r="117" spans="1:11" x14ac:dyDescent="0.3">
      <c r="A117" s="1" t="s">
        <v>145</v>
      </c>
      <c r="B117">
        <v>2585.0544931171871</v>
      </c>
      <c r="C117">
        <v>2583.1238396399858</v>
      </c>
      <c r="D117">
        <v>1875.918598108801</v>
      </c>
      <c r="E117">
        <v>1090.091590642654</v>
      </c>
      <c r="F117">
        <v>1.8319181843033161E-2</v>
      </c>
      <c r="G117">
        <v>-3.2042944723034789E-2</v>
      </c>
      <c r="H117">
        <v>-1.4830026313100611E-4</v>
      </c>
      <c r="I117">
        <v>-2.085216574772843E-3</v>
      </c>
      <c r="J117">
        <v>1.4842713413354211E-2</v>
      </c>
      <c r="K117" t="s">
        <v>41</v>
      </c>
    </row>
    <row r="118" spans="1:11" x14ac:dyDescent="0.3">
      <c r="A118" s="1" t="s">
        <v>146</v>
      </c>
      <c r="B118">
        <v>2584.5626763255591</v>
      </c>
      <c r="C118">
        <v>2581.7398579924238</v>
      </c>
      <c r="D118">
        <v>1880.977597429677</v>
      </c>
      <c r="E118">
        <v>1086.232311597176</v>
      </c>
      <c r="F118">
        <v>1.9620183771705279E-2</v>
      </c>
      <c r="G118">
        <v>-3.1621016572839417E-2</v>
      </c>
      <c r="H118">
        <v>-4.1888666623516538E-4</v>
      </c>
      <c r="I118">
        <v>-1.517148912072203E-3</v>
      </c>
      <c r="J118">
        <v>1.2508134577187181E-2</v>
      </c>
      <c r="K118" t="s">
        <v>43</v>
      </c>
    </row>
    <row r="119" spans="1:11" x14ac:dyDescent="0.3">
      <c r="A119" s="1" t="s">
        <v>147</v>
      </c>
      <c r="B119">
        <v>2583.3356286534922</v>
      </c>
      <c r="C119">
        <v>2581.328756365308</v>
      </c>
      <c r="D119">
        <v>1879.501427935897</v>
      </c>
      <c r="E119">
        <v>1090.047127398474</v>
      </c>
      <c r="F119">
        <v>1.6658024133167589E-2</v>
      </c>
      <c r="G119">
        <v>-3.7872617006993681E-2</v>
      </c>
      <c r="H119">
        <v>-6.1499635711484955E-4</v>
      </c>
      <c r="I119">
        <v>-1.7782592536042361E-3</v>
      </c>
      <c r="J119">
        <v>2.911013570070663E-2</v>
      </c>
      <c r="K119" t="s">
        <v>45</v>
      </c>
    </row>
    <row r="120" spans="1:11" x14ac:dyDescent="0.3">
      <c r="A120" s="1" t="s">
        <v>148</v>
      </c>
      <c r="B120">
        <v>2587.139497776092</v>
      </c>
      <c r="C120">
        <v>2585.7589757272681</v>
      </c>
      <c r="D120">
        <v>1875.481748256213</v>
      </c>
      <c r="E120">
        <v>1092.223296916253</v>
      </c>
      <c r="F120">
        <v>2.1292033366327651E-2</v>
      </c>
      <c r="G120">
        <v>-4.7994287279754799E-2</v>
      </c>
      <c r="H120">
        <v>2.5134936433309169E-4</v>
      </c>
      <c r="I120">
        <v>-2.0961448048369791E-3</v>
      </c>
      <c r="J120">
        <v>4.0668274971479623E-2</v>
      </c>
      <c r="K120" t="s">
        <v>47</v>
      </c>
    </row>
    <row r="121" spans="1:11" x14ac:dyDescent="0.3">
      <c r="A121" s="1" t="s">
        <v>149</v>
      </c>
      <c r="B121">
        <v>2582.5486755670281</v>
      </c>
      <c r="C121">
        <v>2579.3908080643309</v>
      </c>
      <c r="D121">
        <v>1883.5033910763141</v>
      </c>
      <c r="E121">
        <v>1090.6018332319061</v>
      </c>
      <c r="F121">
        <v>2.0280631723980071E-2</v>
      </c>
      <c r="G121">
        <v>-5.2538638537479122E-2</v>
      </c>
      <c r="H121">
        <v>-7.1843365787353905E-4</v>
      </c>
      <c r="I121">
        <v>-1.2946707191887981E-3</v>
      </c>
      <c r="J121">
        <v>4.1624171648777707E-2</v>
      </c>
      <c r="K121" t="s">
        <v>49</v>
      </c>
    </row>
    <row r="122" spans="1:11" x14ac:dyDescent="0.3">
      <c r="A122" s="1" t="s">
        <v>150</v>
      </c>
      <c r="B122">
        <v>2560.81879657018</v>
      </c>
      <c r="C122">
        <v>2556.8255656857118</v>
      </c>
      <c r="D122">
        <v>1870.8899168540231</v>
      </c>
      <c r="E122">
        <v>1083.164268984108</v>
      </c>
      <c r="F122">
        <v>2.182527335799243E-2</v>
      </c>
      <c r="G122">
        <v>-5.0228969463862197E-2</v>
      </c>
      <c r="H122">
        <v>-6.919793179519559E-4</v>
      </c>
      <c r="I122">
        <v>-2.2422765037603491E-3</v>
      </c>
      <c r="J122">
        <v>3.7520896960747063E-2</v>
      </c>
      <c r="K122" t="s">
        <v>151</v>
      </c>
    </row>
    <row r="123" spans="1:11" x14ac:dyDescent="0.3">
      <c r="A123" s="1" t="s">
        <v>152</v>
      </c>
      <c r="B123">
        <v>121</v>
      </c>
      <c r="C123">
        <v>121</v>
      </c>
      <c r="D123">
        <v>121</v>
      </c>
      <c r="E123">
        <v>121</v>
      </c>
      <c r="F123">
        <v>121</v>
      </c>
      <c r="G123">
        <v>121</v>
      </c>
      <c r="H123">
        <v>121</v>
      </c>
      <c r="I123">
        <v>121</v>
      </c>
      <c r="J123">
        <v>121</v>
      </c>
    </row>
    <row r="124" spans="1:11" x14ac:dyDescent="0.3">
      <c r="A124" s="1" t="s">
        <v>153</v>
      </c>
      <c r="B124">
        <v>2569.2236342668102</v>
      </c>
      <c r="C124">
        <v>2567.8277609554561</v>
      </c>
      <c r="D124">
        <v>1880.2371773903039</v>
      </c>
      <c r="E124">
        <v>1086.5511842617029</v>
      </c>
      <c r="F124">
        <v>1.5990065635696288E-2</v>
      </c>
      <c r="G124">
        <v>-3.9441321520968971E-2</v>
      </c>
      <c r="H124">
        <v>-4.4585812038840111E-4</v>
      </c>
      <c r="I124">
        <v>-1.318645529876354E-3</v>
      </c>
      <c r="J124">
        <v>2.798841747364594E-2</v>
      </c>
    </row>
    <row r="125" spans="1:11" x14ac:dyDescent="0.3">
      <c r="A125" s="1" t="s">
        <v>154</v>
      </c>
      <c r="B125">
        <v>8.7973222234941506</v>
      </c>
      <c r="C125">
        <v>8.1641479445387724</v>
      </c>
      <c r="D125">
        <v>7.6339092184711728</v>
      </c>
      <c r="E125">
        <v>3.2264149117959628</v>
      </c>
      <c r="F125">
        <v>2.51190946794119E-2</v>
      </c>
      <c r="G125">
        <v>2.3870118232520561E-2</v>
      </c>
      <c r="H125">
        <v>5.4425772173723587E-4</v>
      </c>
      <c r="I125">
        <v>1.197069625626306E-3</v>
      </c>
      <c r="J125">
        <v>2.6832258341848939E-2</v>
      </c>
    </row>
    <row r="126" spans="1:11" x14ac:dyDescent="0.3">
      <c r="A126" s="1" t="s">
        <v>155</v>
      </c>
      <c r="B126">
        <v>2546.5544076347419</v>
      </c>
      <c r="C126">
        <v>2547.9060234336139</v>
      </c>
      <c r="D126">
        <v>1855.351024477857</v>
      </c>
      <c r="E126">
        <v>1079.607538940091</v>
      </c>
      <c r="F126">
        <v>-0.2041713913671577</v>
      </c>
      <c r="G126">
        <v>-0.1200730655490502</v>
      </c>
      <c r="H126">
        <v>-3.456792763520458E-3</v>
      </c>
      <c r="I126">
        <v>-8.3775960111981962E-3</v>
      </c>
      <c r="J126">
        <v>-6.5348958441110036E-2</v>
      </c>
    </row>
    <row r="127" spans="1:11" x14ac:dyDescent="0.3">
      <c r="A127" s="1" t="s">
        <v>156</v>
      </c>
      <c r="B127">
        <v>2561.9390760952328</v>
      </c>
      <c r="C127">
        <v>2561.1956615981012</v>
      </c>
      <c r="D127">
        <v>1875.246323034022</v>
      </c>
      <c r="E127">
        <v>1084.125134584039</v>
      </c>
      <c r="F127">
        <v>1.551785320926225E-2</v>
      </c>
      <c r="G127">
        <v>-5.6212705311289482E-2</v>
      </c>
      <c r="H127">
        <v>-7.4707560857665471E-4</v>
      </c>
      <c r="I127">
        <v>-1.67086123568056E-3</v>
      </c>
      <c r="J127">
        <v>9.5278376236853854E-3</v>
      </c>
    </row>
    <row r="128" spans="1:11" x14ac:dyDescent="0.3">
      <c r="A128" s="1" t="s">
        <v>157</v>
      </c>
      <c r="B128">
        <v>2568.0239079606481</v>
      </c>
      <c r="C128">
        <v>2567.2514723574018</v>
      </c>
      <c r="D128">
        <v>1879.3206321549631</v>
      </c>
      <c r="E128">
        <v>1086.3839810532961</v>
      </c>
      <c r="F128">
        <v>1.898581651047692E-2</v>
      </c>
      <c r="G128">
        <v>-4.0635804216452132E-2</v>
      </c>
      <c r="H128">
        <v>-4.4691757357770862E-4</v>
      </c>
      <c r="I128">
        <v>-1.2946707191887981E-3</v>
      </c>
      <c r="J128">
        <v>2.724065844451741E-2</v>
      </c>
    </row>
    <row r="129" spans="1:10" x14ac:dyDescent="0.3">
      <c r="A129" s="1" t="s">
        <v>158</v>
      </c>
      <c r="B129">
        <v>2576.6012545173048</v>
      </c>
      <c r="C129">
        <v>2574.0420439214859</v>
      </c>
      <c r="D129">
        <v>1885.8462030417611</v>
      </c>
      <c r="E129">
        <v>1088.808063712444</v>
      </c>
      <c r="F129">
        <v>2.2375180744352529E-2</v>
      </c>
      <c r="G129">
        <v>-2.3754019579065439E-2</v>
      </c>
      <c r="H129">
        <v>-2.1719471811276059E-4</v>
      </c>
      <c r="I129">
        <v>-6.2590254132061714E-4</v>
      </c>
      <c r="J129">
        <v>4.5799159133659603E-2</v>
      </c>
    </row>
    <row r="130" spans="1:10" x14ac:dyDescent="0.3">
      <c r="A130" s="1" t="s">
        <v>159</v>
      </c>
      <c r="B130">
        <v>2587.139497776092</v>
      </c>
      <c r="C130">
        <v>2585.7589757272681</v>
      </c>
      <c r="D130">
        <v>1900.0557244596801</v>
      </c>
      <c r="E130">
        <v>1094.846149868047</v>
      </c>
      <c r="F130">
        <v>4.0939152107611912E-2</v>
      </c>
      <c r="G130">
        <v>3.8545035000844483E-2</v>
      </c>
      <c r="H130">
        <v>1.1155952260210481E-3</v>
      </c>
      <c r="I130">
        <v>7.6236900003494182E-4</v>
      </c>
      <c r="J130">
        <v>0.12408634181644421</v>
      </c>
    </row>
    <row r="131" spans="1:10" x14ac:dyDescent="0.3">
      <c r="A131" s="1" t="s">
        <v>160</v>
      </c>
      <c r="B131">
        <v>3.42411696131103E-3</v>
      </c>
      <c r="C131">
        <v>3.1793985829879018E-3</v>
      </c>
      <c r="D131">
        <v>4.0600777977737581E-3</v>
      </c>
      <c r="E131">
        <v>2.969409042601403E-3</v>
      </c>
      <c r="F131">
        <v>1.5709187974398251</v>
      </c>
      <c r="G131">
        <v>-0.60520584280701706</v>
      </c>
      <c r="H131">
        <v>-1.2206971160761091</v>
      </c>
      <c r="I131">
        <v>-0.90780243704959263</v>
      </c>
      <c r="J131">
        <v>0.95869151469940561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EB44-D59D-4C01-AE69-F59E2FE568CF}">
  <dimension ref="A1:K83"/>
  <sheetViews>
    <sheetView workbookViewId="0">
      <selection activeCell="Q9" sqref="Q9"/>
    </sheetView>
  </sheetViews>
  <sheetFormatPr baseColWidth="10" defaultRowHeight="14.4" x14ac:dyDescent="0.3"/>
  <cols>
    <col min="11" max="11" width="43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50</v>
      </c>
      <c r="B3">
        <v>2568.0261627607092</v>
      </c>
      <c r="C3">
        <v>2566.7974115071102</v>
      </c>
      <c r="D3">
        <v>1874.6731623806729</v>
      </c>
      <c r="E3">
        <v>1087.380628355859</v>
      </c>
      <c r="F3">
        <v>2.235246016291427E-2</v>
      </c>
      <c r="G3">
        <v>-6.0980337241043348E-2</v>
      </c>
      <c r="H3">
        <v>-4.5453365707004032E-4</v>
      </c>
      <c r="I3">
        <v>-1.725346118972651E-3</v>
      </c>
      <c r="J3">
        <v>5.1792242583924411E-2</v>
      </c>
      <c r="K3" t="s">
        <v>11</v>
      </c>
    </row>
    <row r="4" spans="1:11" x14ac:dyDescent="0.3">
      <c r="A4" s="1" t="s">
        <v>70</v>
      </c>
      <c r="B4">
        <v>2565.1967123988888</v>
      </c>
      <c r="C4">
        <v>2564.9469379329648</v>
      </c>
      <c r="D4">
        <v>1874.80219407913</v>
      </c>
      <c r="E4">
        <v>1084.248728768182</v>
      </c>
      <c r="F4">
        <v>1.593563211220704E-2</v>
      </c>
      <c r="G4">
        <v>-2.2391415368077719E-2</v>
      </c>
      <c r="H4">
        <v>-7.4606801751569854E-4</v>
      </c>
      <c r="I4">
        <v>-1.632090758278771E-3</v>
      </c>
      <c r="J4">
        <v>4.7882115437307346E-3</v>
      </c>
      <c r="K4" t="s">
        <v>11</v>
      </c>
    </row>
    <row r="5" spans="1:11" x14ac:dyDescent="0.3">
      <c r="A5" s="1" t="s">
        <v>90</v>
      </c>
      <c r="B5">
        <v>2554.310662565978</v>
      </c>
      <c r="C5">
        <v>2555.2938600054349</v>
      </c>
      <c r="D5">
        <v>1876.1072946968859</v>
      </c>
      <c r="E5">
        <v>1086.386394413094</v>
      </c>
      <c r="F5">
        <v>3.0262810413980219E-2</v>
      </c>
      <c r="G5">
        <v>-7.4941654230298776E-2</v>
      </c>
      <c r="H5">
        <v>-1.0000101993035851E-3</v>
      </c>
      <c r="I5">
        <v>-1.007965140348294E-3</v>
      </c>
      <c r="J5">
        <v>6.0243827654305519E-2</v>
      </c>
      <c r="K5" t="s">
        <v>11</v>
      </c>
    </row>
    <row r="6" spans="1:11" x14ac:dyDescent="0.3">
      <c r="A6" s="1" t="s">
        <v>110</v>
      </c>
      <c r="B6">
        <v>2574.0561736436262</v>
      </c>
      <c r="C6">
        <v>2568.011311246491</v>
      </c>
      <c r="D6">
        <v>1883.7021445623659</v>
      </c>
      <c r="E6">
        <v>1085.932016007253</v>
      </c>
      <c r="F6">
        <v>1.6127584649991349E-2</v>
      </c>
      <c r="G6">
        <v>-3.2553992016328033E-2</v>
      </c>
      <c r="H6">
        <v>-8.2141124475396793E-4</v>
      </c>
      <c r="I6">
        <v>-1.474763542157637E-3</v>
      </c>
      <c r="J6">
        <v>2.4047553086739969E-2</v>
      </c>
      <c r="K6" t="s">
        <v>11</v>
      </c>
    </row>
    <row r="7" spans="1:11" x14ac:dyDescent="0.3">
      <c r="A7" s="1" t="s">
        <v>130</v>
      </c>
      <c r="B7">
        <v>2580.7594413138431</v>
      </c>
      <c r="C7">
        <v>2574.992557534611</v>
      </c>
      <c r="D7">
        <v>1887.2689000262881</v>
      </c>
      <c r="E7">
        <v>1087.061513096013</v>
      </c>
      <c r="F7">
        <v>2.4497845469115959E-2</v>
      </c>
      <c r="G7">
        <v>-5.7191712942197041E-2</v>
      </c>
      <c r="H7">
        <v>-5.3795240178748855E-4</v>
      </c>
      <c r="I7">
        <v>-3.0482813452718132E-4</v>
      </c>
      <c r="J7">
        <v>4.2815186992196518E-2</v>
      </c>
      <c r="K7" t="s">
        <v>11</v>
      </c>
    </row>
    <row r="8" spans="1:11" x14ac:dyDescent="0.3">
      <c r="A8" s="1" t="s">
        <v>153</v>
      </c>
      <c r="B8">
        <f>AVERAGE(B2:B7)</f>
        <v>2567.0166310979662</v>
      </c>
      <c r="C8">
        <f t="shared" ref="C8:J8" si="0">AVERAGE(C2:C7)</f>
        <v>2564.5452095892215</v>
      </c>
      <c r="D8">
        <f t="shared" si="0"/>
        <v>1879.1500859124287</v>
      </c>
      <c r="E8">
        <f t="shared" si="0"/>
        <v>1086.0924986299649</v>
      </c>
      <c r="F8">
        <f t="shared" si="0"/>
        <v>2.0519762313024832E-2</v>
      </c>
      <c r="G8">
        <f t="shared" si="0"/>
        <v>-4.7122545496699884E-2</v>
      </c>
      <c r="H8">
        <f t="shared" si="0"/>
        <v>-7.4087129262225113E-4</v>
      </c>
      <c r="I8">
        <f t="shared" si="0"/>
        <v>-1.2620249217744953E-3</v>
      </c>
      <c r="J8">
        <f t="shared" si="0"/>
        <v>3.5717374556359524E-2</v>
      </c>
    </row>
    <row r="9" spans="1:11" x14ac:dyDescent="0.3">
      <c r="A9" s="1" t="s">
        <v>154</v>
      </c>
      <c r="B9">
        <f>_xlfn.STDEV.S(B2:B7)</f>
        <v>9.5602050362824453</v>
      </c>
      <c r="C9">
        <f t="shared" ref="C9:J9" si="1">_xlfn.STDEV.S(C2:C7)</f>
        <v>7.2870639782886002</v>
      </c>
      <c r="D9">
        <f t="shared" si="1"/>
        <v>5.2055202086550532</v>
      </c>
      <c r="E9">
        <f t="shared" si="1"/>
        <v>1.1321537433358027</v>
      </c>
      <c r="F9">
        <f t="shared" si="1"/>
        <v>6.2877686555442847E-3</v>
      </c>
      <c r="G9">
        <f t="shared" si="1"/>
        <v>2.0229252908889262E-2</v>
      </c>
      <c r="H9">
        <f t="shared" si="1"/>
        <v>2.0865178513280837E-4</v>
      </c>
      <c r="I9">
        <f t="shared" si="1"/>
        <v>5.300779672332785E-4</v>
      </c>
      <c r="J9">
        <f t="shared" si="1"/>
        <v>2.0145156258849387E-2</v>
      </c>
    </row>
    <row r="10" spans="1:11" x14ac:dyDescent="0.3">
      <c r="A10" s="1" t="s">
        <v>160</v>
      </c>
      <c r="B10">
        <f>B9/B8</f>
        <v>3.7242474086322331E-3</v>
      </c>
      <c r="C10">
        <f t="shared" ref="C10:J10" si="2">C9/C8</f>
        <v>2.8414644245853683E-3</v>
      </c>
      <c r="D10">
        <f t="shared" si="2"/>
        <v>2.7701460610728666E-3</v>
      </c>
      <c r="E10">
        <f t="shared" si="2"/>
        <v>1.0424100569370849E-3</v>
      </c>
      <c r="F10">
        <f t="shared" si="2"/>
        <v>0.30642502381975206</v>
      </c>
      <c r="G10">
        <f t="shared" si="2"/>
        <v>-0.42929032580181753</v>
      </c>
      <c r="H10">
        <f t="shared" si="2"/>
        <v>-0.28163027399037566</v>
      </c>
      <c r="I10">
        <f t="shared" si="2"/>
        <v>-0.42002179044764965</v>
      </c>
      <c r="J10">
        <f t="shared" si="2"/>
        <v>0.56401559490498765</v>
      </c>
    </row>
    <row r="11" spans="1:11" x14ac:dyDescent="0.3">
      <c r="A11" s="1" t="s">
        <v>155</v>
      </c>
      <c r="B11">
        <f>MIN(B2:B7)</f>
        <v>2554.310662565978</v>
      </c>
      <c r="C11">
        <f t="shared" ref="C11:J11" si="3">MIN(C2:C7)</f>
        <v>2555.2938600054349</v>
      </c>
      <c r="D11">
        <f t="shared" si="3"/>
        <v>1874.6731623806729</v>
      </c>
      <c r="E11">
        <f t="shared" si="3"/>
        <v>1084.248728768182</v>
      </c>
      <c r="F11">
        <f t="shared" si="3"/>
        <v>1.394224106994015E-2</v>
      </c>
      <c r="G11">
        <f t="shared" si="3"/>
        <v>-7.4941654230298776E-2</v>
      </c>
      <c r="H11">
        <f t="shared" si="3"/>
        <v>-1.0000101993035851E-3</v>
      </c>
      <c r="I11">
        <f t="shared" si="3"/>
        <v>-1.725346118972651E-3</v>
      </c>
      <c r="J11">
        <f t="shared" si="3"/>
        <v>4.7882115437307346E-3</v>
      </c>
    </row>
    <row r="12" spans="1:11" x14ac:dyDescent="0.3">
      <c r="A12" s="1" t="s">
        <v>156</v>
      </c>
      <c r="B12">
        <f>_xlfn.PERCENTILE.INC(B2:B7,0.25)</f>
        <v>2561.1121535282846</v>
      </c>
      <c r="C12">
        <f t="shared" ref="C12:J12" si="4">_xlfn.PERCENTILE.INC(C2:C7,0.25)</f>
        <v>2559.1586189647787</v>
      </c>
      <c r="D12">
        <f t="shared" si="4"/>
        <v>1875.1284692335689</v>
      </c>
      <c r="E12">
        <f t="shared" si="4"/>
        <v>1085.6422873563542</v>
      </c>
      <c r="F12">
        <f t="shared" si="4"/>
        <v>1.5983620246653119E-2</v>
      </c>
      <c r="G12">
        <f t="shared" si="4"/>
        <v>-6.0033181166331773E-2</v>
      </c>
      <c r="H12">
        <f t="shared" si="4"/>
        <v>-8.6929198766553671E-4</v>
      </c>
      <c r="I12">
        <f t="shared" si="4"/>
        <v>-1.5927589542484876E-3</v>
      </c>
      <c r="J12">
        <f t="shared" si="4"/>
        <v>2.568997118436997E-2</v>
      </c>
    </row>
    <row r="13" spans="1:11" x14ac:dyDescent="0.3">
      <c r="A13" s="1" t="s">
        <v>157</v>
      </c>
      <c r="B13">
        <f>_xlfn.PERCENTILE.INC(B2:B7,0.5)</f>
        <v>2566.6114375797988</v>
      </c>
      <c r="C13">
        <f t="shared" ref="C13:J13" si="5">_xlfn.PERCENTILE.INC(C2:C7,0.5)</f>
        <v>2565.8721747200375</v>
      </c>
      <c r="D13">
        <f t="shared" si="5"/>
        <v>1877.2270572130574</v>
      </c>
      <c r="E13">
        <f t="shared" si="5"/>
        <v>1086.1592052101735</v>
      </c>
      <c r="F13">
        <f t="shared" si="5"/>
        <v>1.9240022406452811E-2</v>
      </c>
      <c r="G13">
        <f t="shared" si="5"/>
        <v>-4.5933937062225705E-2</v>
      </c>
      <c r="H13">
        <f t="shared" si="5"/>
        <v>-7.8373963113483329E-4</v>
      </c>
      <c r="I13">
        <f t="shared" si="5"/>
        <v>-1.4509596892600374E-3</v>
      </c>
      <c r="J13">
        <f t="shared" si="5"/>
        <v>3.6716206234728252E-2</v>
      </c>
    </row>
    <row r="14" spans="1:11" x14ac:dyDescent="0.3">
      <c r="A14" s="1" t="s">
        <v>158</v>
      </c>
      <c r="B14">
        <f>_xlfn.PERCENTILE.INC(B2:B7,0.75)</f>
        <v>2572.5486709228971</v>
      </c>
      <c r="C14">
        <f t="shared" ref="C14:J14" si="6">_xlfn.PERCENTILE.INC(C2:C7,0.75)</f>
        <v>2567.7078363116457</v>
      </c>
      <c r="D14">
        <f t="shared" si="6"/>
        <v>1882.3633133540816</v>
      </c>
      <c r="E14">
        <f t="shared" si="6"/>
        <v>1086.8927334252833</v>
      </c>
      <c r="F14">
        <f t="shared" si="6"/>
        <v>2.3961499142565536E-2</v>
      </c>
      <c r="G14">
        <f t="shared" si="6"/>
        <v>-3.3084534307809617E-2</v>
      </c>
      <c r="H14">
        <f t="shared" si="6"/>
        <v>-5.899813057195411E-4</v>
      </c>
      <c r="I14">
        <f t="shared" si="6"/>
        <v>-1.1127628143518299E-3</v>
      </c>
      <c r="J14">
        <f t="shared" si="6"/>
        <v>4.9547978685992436E-2</v>
      </c>
    </row>
    <row r="15" spans="1:11" x14ac:dyDescent="0.3">
      <c r="A15" s="1" t="s">
        <v>159</v>
      </c>
      <c r="B15">
        <f>MAX(B2:B7)</f>
        <v>2580.7594413138431</v>
      </c>
      <c r="C15">
        <f t="shared" ref="C15:J15" si="7">MAX(C2:C7)</f>
        <v>2574.992557534611</v>
      </c>
      <c r="D15">
        <f t="shared" si="7"/>
        <v>1887.2689000262881</v>
      </c>
      <c r="E15">
        <f t="shared" si="7"/>
        <v>1087.380628355859</v>
      </c>
      <c r="F15">
        <f t="shared" si="7"/>
        <v>3.0262810413980219E-2</v>
      </c>
      <c r="G15">
        <f t="shared" si="7"/>
        <v>-2.2391415368077719E-2</v>
      </c>
      <c r="H15">
        <f t="shared" si="7"/>
        <v>-4.5453365707004032E-4</v>
      </c>
      <c r="I15">
        <f t="shared" si="7"/>
        <v>-3.0482813452718132E-4</v>
      </c>
      <c r="J15">
        <f t="shared" si="7"/>
        <v>6.0243827654305519E-2</v>
      </c>
    </row>
    <row r="16" spans="1:11" x14ac:dyDescent="0.3">
      <c r="A16" s="2"/>
    </row>
    <row r="18" spans="1:11" x14ac:dyDescent="0.3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</row>
    <row r="19" spans="1:11" x14ac:dyDescent="0.3">
      <c r="A19" s="1" t="s">
        <v>12</v>
      </c>
      <c r="B19">
        <v>2562.2058720732089</v>
      </c>
      <c r="C19">
        <v>2561.235420761363</v>
      </c>
      <c r="D19">
        <v>1876.6563346687731</v>
      </c>
      <c r="E19">
        <v>1083.954622043582</v>
      </c>
      <c r="F19">
        <v>2.1130118810936401E-2</v>
      </c>
      <c r="G19">
        <v>-5.4775893272421897E-2</v>
      </c>
      <c r="H19">
        <v>-4.7596564715346061E-4</v>
      </c>
      <c r="I19">
        <v>-1.3184764490768929E-3</v>
      </c>
      <c r="J19">
        <v>4.6882333243536738E-2</v>
      </c>
      <c r="K19" t="s">
        <v>13</v>
      </c>
    </row>
    <row r="20" spans="1:11" x14ac:dyDescent="0.3">
      <c r="A20" s="1" t="s">
        <v>51</v>
      </c>
      <c r="B20">
        <v>2561.0356963268341</v>
      </c>
      <c r="C20">
        <v>2560.345607225669</v>
      </c>
      <c r="D20">
        <v>1882.676464568425</v>
      </c>
      <c r="E20">
        <v>1091.024569963231</v>
      </c>
      <c r="F20">
        <v>2.3000033887113708E-2</v>
      </c>
      <c r="G20">
        <v>-6.0885630983606817E-2</v>
      </c>
      <c r="H20">
        <v>3.3534830317128788E-5</v>
      </c>
      <c r="I20">
        <v>-9.9849811443292343E-4</v>
      </c>
      <c r="J20">
        <v>5.6049769890811077E-2</v>
      </c>
      <c r="K20" t="s">
        <v>13</v>
      </c>
    </row>
    <row r="21" spans="1:11" x14ac:dyDescent="0.3">
      <c r="A21" s="1" t="s">
        <v>71</v>
      </c>
      <c r="B21">
        <v>2568.5151046165279</v>
      </c>
      <c r="C21">
        <v>2567.7668711979859</v>
      </c>
      <c r="D21">
        <v>1890.600734446653</v>
      </c>
      <c r="E21">
        <v>1087.31371282539</v>
      </c>
      <c r="F21">
        <v>1.372481517957088E-2</v>
      </c>
      <c r="G21">
        <v>-1.0999307067406049E-2</v>
      </c>
      <c r="H21">
        <v>-2.9325917297462782E-4</v>
      </c>
      <c r="I21">
        <v>-4.4794240358797869E-4</v>
      </c>
      <c r="J21">
        <v>-4.7319518519594803E-3</v>
      </c>
      <c r="K21" t="s">
        <v>13</v>
      </c>
    </row>
    <row r="22" spans="1:11" x14ac:dyDescent="0.3">
      <c r="A22" s="1" t="s">
        <v>91</v>
      </c>
      <c r="B22">
        <v>2582.4161491647001</v>
      </c>
      <c r="C22">
        <v>2574.4141084121752</v>
      </c>
      <c r="D22">
        <v>1887.6621824808981</v>
      </c>
      <c r="E22">
        <v>1081.6843541583839</v>
      </c>
      <c r="F22">
        <v>1.8421599905162241E-2</v>
      </c>
      <c r="G22">
        <v>-3.8710763146317911E-2</v>
      </c>
      <c r="H22">
        <v>-4.8730738394313838E-4</v>
      </c>
      <c r="I22">
        <v>-4.8347928245445629E-4</v>
      </c>
      <c r="J22">
        <v>2.5723447065227872E-2</v>
      </c>
      <c r="K22" t="s">
        <v>13</v>
      </c>
    </row>
    <row r="23" spans="1:11" x14ac:dyDescent="0.3">
      <c r="A23" s="1" t="s">
        <v>111</v>
      </c>
      <c r="B23">
        <v>2570.988814266605</v>
      </c>
      <c r="C23">
        <v>2572.7774008054712</v>
      </c>
      <c r="D23">
        <v>1866.2401118372941</v>
      </c>
      <c r="E23">
        <v>1085.170489716518</v>
      </c>
      <c r="F23">
        <v>1.7806900962534459E-2</v>
      </c>
      <c r="G23">
        <v>-2.8251160190952661E-2</v>
      </c>
      <c r="H23">
        <v>-8.4567513501052831E-4</v>
      </c>
      <c r="I23">
        <v>-2.5771771445094551E-3</v>
      </c>
      <c r="J23">
        <v>1.492412740462732E-2</v>
      </c>
      <c r="K23" t="s">
        <v>13</v>
      </c>
    </row>
    <row r="24" spans="1:11" x14ac:dyDescent="0.3">
      <c r="A24" s="1" t="s">
        <v>131</v>
      </c>
      <c r="B24">
        <v>2583.9208633957678</v>
      </c>
      <c r="C24">
        <v>2581.7813119246612</v>
      </c>
      <c r="D24">
        <v>1879.5244034728851</v>
      </c>
      <c r="E24">
        <v>1089.986790978453</v>
      </c>
      <c r="F24">
        <v>2.0138105504998071E-2</v>
      </c>
      <c r="G24">
        <v>-4.4110445629502587E-2</v>
      </c>
      <c r="H24">
        <v>-2.8141997454441211E-4</v>
      </c>
      <c r="I24">
        <v>-1.6212773570959159E-3</v>
      </c>
      <c r="J24">
        <v>3.173283478335491E-2</v>
      </c>
      <c r="K24" t="s">
        <v>13</v>
      </c>
    </row>
    <row r="25" spans="1:11" x14ac:dyDescent="0.3">
      <c r="A25" s="1" t="s">
        <v>153</v>
      </c>
      <c r="B25">
        <f>AVERAGE(B19:B24)</f>
        <v>2571.5137499739408</v>
      </c>
      <c r="C25">
        <f t="shared" ref="C25:J25" si="8">AVERAGE(C19:C24)</f>
        <v>2569.7201200545546</v>
      </c>
      <c r="D25">
        <f t="shared" si="8"/>
        <v>1880.5600385791547</v>
      </c>
      <c r="E25">
        <f t="shared" si="8"/>
        <v>1086.5224232809262</v>
      </c>
      <c r="F25">
        <f t="shared" si="8"/>
        <v>1.9036929041719292E-2</v>
      </c>
      <c r="G25">
        <f t="shared" si="8"/>
        <v>-3.9622200048367986E-2</v>
      </c>
      <c r="H25">
        <f t="shared" si="8"/>
        <v>-3.916820805515064E-4</v>
      </c>
      <c r="I25">
        <f t="shared" si="8"/>
        <v>-1.2411417918596038E-3</v>
      </c>
      <c r="J25">
        <f t="shared" si="8"/>
        <v>2.843009342259974E-2</v>
      </c>
    </row>
    <row r="26" spans="1:11" x14ac:dyDescent="0.3">
      <c r="A26" s="1" t="s">
        <v>154</v>
      </c>
      <c r="B26">
        <f>_xlfn.STDEV.S(B19:B24)</f>
        <v>9.7825600156574382</v>
      </c>
      <c r="C26">
        <f t="shared" ref="C26:J26" si="9">_xlfn.STDEV.S(C19:C24)</f>
        <v>8.2527526994263063</v>
      </c>
      <c r="D26">
        <f t="shared" si="9"/>
        <v>8.6845498059283148</v>
      </c>
      <c r="E26">
        <f t="shared" si="9"/>
        <v>3.597931289711052</v>
      </c>
      <c r="F26">
        <f t="shared" si="9"/>
        <v>3.2065678141942212E-3</v>
      </c>
      <c r="G26">
        <f t="shared" si="9"/>
        <v>1.8173131425970213E-2</v>
      </c>
      <c r="H26">
        <f t="shared" si="9"/>
        <v>2.9155165367069741E-4</v>
      </c>
      <c r="I26">
        <f t="shared" si="9"/>
        <v>7.9969592503680888E-4</v>
      </c>
      <c r="J26">
        <f t="shared" si="9"/>
        <v>2.1925775162983396E-2</v>
      </c>
    </row>
    <row r="27" spans="1:11" x14ac:dyDescent="0.3">
      <c r="A27" s="1" t="s">
        <v>160</v>
      </c>
      <c r="B27">
        <f>B26/B25</f>
        <v>3.8042028807960186E-3</v>
      </c>
      <c r="C27">
        <f t="shared" ref="C27:J27" si="10">C26/C25</f>
        <v>3.2115375659085791E-3</v>
      </c>
      <c r="D27">
        <f t="shared" si="10"/>
        <v>4.6180656973280531E-3</v>
      </c>
      <c r="E27">
        <f t="shared" si="10"/>
        <v>3.3114192699737663E-3</v>
      </c>
      <c r="F27">
        <f t="shared" si="10"/>
        <v>0.16843934266745708</v>
      </c>
      <c r="G27">
        <f t="shared" si="10"/>
        <v>-0.45866033192971961</v>
      </c>
      <c r="H27">
        <f t="shared" si="10"/>
        <v>-0.74435790695397464</v>
      </c>
      <c r="I27">
        <f t="shared" si="10"/>
        <v>-0.64432277623866308</v>
      </c>
      <c r="J27">
        <f t="shared" si="10"/>
        <v>0.77121713379788226</v>
      </c>
    </row>
    <row r="28" spans="1:11" x14ac:dyDescent="0.3">
      <c r="A28" s="1" t="s">
        <v>155</v>
      </c>
      <c r="B28">
        <f>MIN(B19:B24)</f>
        <v>2561.0356963268341</v>
      </c>
      <c r="C28">
        <f t="shared" ref="C28:J28" si="11">MIN(C19:C24)</f>
        <v>2560.345607225669</v>
      </c>
      <c r="D28">
        <f t="shared" si="11"/>
        <v>1866.2401118372941</v>
      </c>
      <c r="E28">
        <f t="shared" si="11"/>
        <v>1081.6843541583839</v>
      </c>
      <c r="F28">
        <f t="shared" si="11"/>
        <v>1.372481517957088E-2</v>
      </c>
      <c r="G28">
        <f t="shared" si="11"/>
        <v>-6.0885630983606817E-2</v>
      </c>
      <c r="H28">
        <f t="shared" si="11"/>
        <v>-8.4567513501052831E-4</v>
      </c>
      <c r="I28">
        <f t="shared" si="11"/>
        <v>-2.5771771445094551E-3</v>
      </c>
      <c r="J28">
        <f t="shared" si="11"/>
        <v>-4.7319518519594803E-3</v>
      </c>
    </row>
    <row r="29" spans="1:11" x14ac:dyDescent="0.3">
      <c r="A29" s="1" t="s">
        <v>156</v>
      </c>
      <c r="B29">
        <f>_xlfn.PERCENTILE.INC(B19:B24,0.25)</f>
        <v>2563.7831802090386</v>
      </c>
      <c r="C29">
        <f t="shared" ref="C29:J29" si="12">_xlfn.PERCENTILE.INC(C19:C24,0.25)</f>
        <v>2562.8682833705188</v>
      </c>
      <c r="D29">
        <f t="shared" si="12"/>
        <v>1877.3733518698011</v>
      </c>
      <c r="E29">
        <f t="shared" si="12"/>
        <v>1084.258588961816</v>
      </c>
      <c r="F29">
        <f t="shared" si="12"/>
        <v>1.7960575698191403E-2</v>
      </c>
      <c r="G29">
        <f t="shared" si="12"/>
        <v>-5.2109531361692066E-2</v>
      </c>
      <c r="H29">
        <f t="shared" si="12"/>
        <v>-4.8447194974571891E-4</v>
      </c>
      <c r="I29">
        <f t="shared" si="12"/>
        <v>-1.5455771300911603E-3</v>
      </c>
      <c r="J29">
        <f t="shared" si="12"/>
        <v>1.7623957319777457E-2</v>
      </c>
    </row>
    <row r="30" spans="1:11" x14ac:dyDescent="0.3">
      <c r="A30" s="1" t="s">
        <v>157</v>
      </c>
      <c r="B30">
        <f>_xlfn.PERCENTILE.INC(B19:B24,0.5)</f>
        <v>2569.7519594415662</v>
      </c>
      <c r="C30">
        <f t="shared" ref="C30:J30" si="13">_xlfn.PERCENTILE.INC(C19:C24,0.5)</f>
        <v>2570.2721360017285</v>
      </c>
      <c r="D30">
        <f t="shared" si="13"/>
        <v>1881.100434020655</v>
      </c>
      <c r="E30">
        <f t="shared" si="13"/>
        <v>1086.242101270954</v>
      </c>
      <c r="F30">
        <f t="shared" si="13"/>
        <v>1.9279852705080154E-2</v>
      </c>
      <c r="G30">
        <f t="shared" si="13"/>
        <v>-4.1410604387910249E-2</v>
      </c>
      <c r="H30">
        <f t="shared" si="13"/>
        <v>-3.8461241006404424E-4</v>
      </c>
      <c r="I30">
        <f t="shared" si="13"/>
        <v>-1.1584872817549082E-3</v>
      </c>
      <c r="J30">
        <f t="shared" si="13"/>
        <v>2.8728140924291393E-2</v>
      </c>
    </row>
    <row r="31" spans="1:11" x14ac:dyDescent="0.3">
      <c r="A31" s="1" t="s">
        <v>158</v>
      </c>
      <c r="B31">
        <f>_xlfn.PERCENTILE.INC(B19:B24,0.75)</f>
        <v>2579.5593154401763</v>
      </c>
      <c r="C31">
        <f t="shared" ref="C31:J31" si="14">_xlfn.PERCENTILE.INC(C19:C24,0.75)</f>
        <v>2574.0049315104993</v>
      </c>
      <c r="D31">
        <f t="shared" si="14"/>
        <v>1886.4157530027799</v>
      </c>
      <c r="E31">
        <f t="shared" si="14"/>
        <v>1089.3185214401872</v>
      </c>
      <c r="F31">
        <f t="shared" si="14"/>
        <v>2.0882115484451819E-2</v>
      </c>
      <c r="G31">
        <f t="shared" si="14"/>
        <v>-3.0866060929793972E-2</v>
      </c>
      <c r="H31">
        <f t="shared" si="14"/>
        <v>-2.8437977415196602E-4</v>
      </c>
      <c r="I31">
        <f t="shared" si="14"/>
        <v>-6.1223399044907302E-4</v>
      </c>
      <c r="J31">
        <f t="shared" si="14"/>
        <v>4.3094958628491283E-2</v>
      </c>
    </row>
    <row r="32" spans="1:11" x14ac:dyDescent="0.3">
      <c r="A32" s="1" t="s">
        <v>159</v>
      </c>
      <c r="B32">
        <f>MAX(B19:B24)</f>
        <v>2583.9208633957678</v>
      </c>
      <c r="C32">
        <f t="shared" ref="C32:J32" si="15">MAX(C19:C24)</f>
        <v>2581.7813119246612</v>
      </c>
      <c r="D32">
        <f t="shared" si="15"/>
        <v>1890.600734446653</v>
      </c>
      <c r="E32">
        <f t="shared" si="15"/>
        <v>1091.024569963231</v>
      </c>
      <c r="F32">
        <f t="shared" si="15"/>
        <v>2.3000033887113708E-2</v>
      </c>
      <c r="G32">
        <f t="shared" si="15"/>
        <v>-1.0999307067406049E-2</v>
      </c>
      <c r="H32">
        <f t="shared" si="15"/>
        <v>3.3534830317128788E-5</v>
      </c>
      <c r="I32">
        <f t="shared" si="15"/>
        <v>-4.4794240358797869E-4</v>
      </c>
      <c r="J32">
        <f t="shared" si="15"/>
        <v>5.6049769890811077E-2</v>
      </c>
    </row>
    <row r="33" spans="1:11" x14ac:dyDescent="0.3">
      <c r="A33" s="2"/>
    </row>
    <row r="35" spans="1:11" x14ac:dyDescent="0.3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</row>
    <row r="36" spans="1:11" x14ac:dyDescent="0.3">
      <c r="A36" s="1" t="s">
        <v>18</v>
      </c>
      <c r="B36">
        <v>2560.9956866809111</v>
      </c>
      <c r="C36">
        <v>2559.246205670031</v>
      </c>
      <c r="D36">
        <v>1877.607886940616</v>
      </c>
      <c r="E36">
        <v>1084.7529801153171</v>
      </c>
      <c r="F36">
        <v>1.7487312664728451E-2</v>
      </c>
      <c r="G36">
        <v>-4.4600573476640697E-2</v>
      </c>
      <c r="H36">
        <v>-6.8107043820834069E-4</v>
      </c>
      <c r="I36">
        <v>-1.3615152535981639E-3</v>
      </c>
      <c r="J36">
        <v>3.8643717555662163E-2</v>
      </c>
      <c r="K36" t="s">
        <v>19</v>
      </c>
    </row>
    <row r="37" spans="1:11" x14ac:dyDescent="0.3">
      <c r="A37" s="1" t="s">
        <v>54</v>
      </c>
      <c r="B37">
        <v>2564.5183164622608</v>
      </c>
      <c r="C37">
        <v>2563.541192153094</v>
      </c>
      <c r="D37">
        <v>1878.459716426097</v>
      </c>
      <c r="E37">
        <v>1089.166267187017</v>
      </c>
      <c r="F37">
        <v>2.2660934667998341E-2</v>
      </c>
      <c r="G37">
        <v>-6.0750128382334921E-2</v>
      </c>
      <c r="H37">
        <v>-2.1719471811276059E-4</v>
      </c>
      <c r="I37">
        <v>-1.3936733359378691E-3</v>
      </c>
      <c r="J37">
        <v>5.3576010935729439E-2</v>
      </c>
      <c r="K37" t="s">
        <v>19</v>
      </c>
    </row>
    <row r="38" spans="1:11" x14ac:dyDescent="0.3">
      <c r="A38" s="1" t="s">
        <v>74</v>
      </c>
      <c r="B38">
        <v>2566.868074179924</v>
      </c>
      <c r="C38">
        <v>2566.3633349795691</v>
      </c>
      <c r="D38">
        <v>1882.693465388822</v>
      </c>
      <c r="E38">
        <v>1085.73375776025</v>
      </c>
      <c r="F38">
        <v>1.4993968272823869E-2</v>
      </c>
      <c r="G38">
        <v>-1.7467276665650899E-2</v>
      </c>
      <c r="H38">
        <v>-5.2799416310968716E-4</v>
      </c>
      <c r="I38">
        <v>-1.0469810839746109E-3</v>
      </c>
      <c r="J38">
        <v>1.002900925638263E-3</v>
      </c>
      <c r="K38" t="s">
        <v>19</v>
      </c>
    </row>
    <row r="39" spans="1:11" x14ac:dyDescent="0.3">
      <c r="A39" s="1" t="s">
        <v>94</v>
      </c>
      <c r="B39">
        <v>2568.0239079606481</v>
      </c>
      <c r="C39">
        <v>2564.58827129065</v>
      </c>
      <c r="D39">
        <v>1881.8602839479211</v>
      </c>
      <c r="E39">
        <v>1084.1008209834581</v>
      </c>
      <c r="F39">
        <v>2.430578027335608E-2</v>
      </c>
      <c r="G39">
        <v>-5.6719432964175913E-2</v>
      </c>
      <c r="H39">
        <v>-7.2880439578101842E-4</v>
      </c>
      <c r="I39">
        <v>-7.5234907669651202E-4</v>
      </c>
      <c r="J39">
        <v>4.3058763202481573E-2</v>
      </c>
      <c r="K39" t="s">
        <v>19</v>
      </c>
    </row>
    <row r="40" spans="1:11" x14ac:dyDescent="0.3">
      <c r="A40" s="1" t="s">
        <v>114</v>
      </c>
      <c r="B40">
        <v>2572.6329201903709</v>
      </c>
      <c r="C40">
        <v>2570.4856339469161</v>
      </c>
      <c r="D40">
        <v>1874.8848462878</v>
      </c>
      <c r="E40">
        <v>1085.452069202244</v>
      </c>
      <c r="F40">
        <v>1.6658465377725241E-2</v>
      </c>
      <c r="G40">
        <v>-2.9077960142051669E-2</v>
      </c>
      <c r="H40">
        <v>-8.5038748012698589E-4</v>
      </c>
      <c r="I40">
        <v>-2.0407986804434888E-3</v>
      </c>
      <c r="J40">
        <v>1.794840374428926E-2</v>
      </c>
      <c r="K40" t="s">
        <v>19</v>
      </c>
    </row>
    <row r="41" spans="1:11" x14ac:dyDescent="0.3">
      <c r="A41" s="1" t="s">
        <v>134</v>
      </c>
      <c r="B41">
        <v>2582.3636582871181</v>
      </c>
      <c r="C41">
        <v>2578.4337964387619</v>
      </c>
      <c r="D41">
        <v>1883.184626567969</v>
      </c>
      <c r="E41">
        <v>1088.577432397768</v>
      </c>
      <c r="F41">
        <v>2.2403448575093899E-2</v>
      </c>
      <c r="G41">
        <v>-5.0914422210198138E-2</v>
      </c>
      <c r="H41">
        <v>-3.9698626759959488E-4</v>
      </c>
      <c r="I41">
        <v>-9.9039732724551808E-4</v>
      </c>
      <c r="J41">
        <v>3.7569904174690777E-2</v>
      </c>
      <c r="K41" t="s">
        <v>19</v>
      </c>
    </row>
    <row r="42" spans="1:11" x14ac:dyDescent="0.3">
      <c r="A42" s="1" t="s">
        <v>153</v>
      </c>
      <c r="B42">
        <f>AVERAGE(B36:B41)</f>
        <v>2569.2337606268725</v>
      </c>
      <c r="C42">
        <f t="shared" ref="C42:J42" si="16">AVERAGE(C36:C41)</f>
        <v>2567.1097390798373</v>
      </c>
      <c r="D42">
        <f t="shared" si="16"/>
        <v>1879.7818042598708</v>
      </c>
      <c r="E42">
        <f t="shared" si="16"/>
        <v>1086.2972212743425</v>
      </c>
      <c r="F42">
        <f t="shared" si="16"/>
        <v>1.9751651638620981E-2</v>
      </c>
      <c r="G42">
        <f t="shared" si="16"/>
        <v>-4.325496564017537E-2</v>
      </c>
      <c r="H42">
        <f t="shared" si="16"/>
        <v>-5.6707291048973131E-4</v>
      </c>
      <c r="I42">
        <f t="shared" si="16"/>
        <v>-1.2642857929826938E-3</v>
      </c>
      <c r="J42">
        <f t="shared" si="16"/>
        <v>3.1966616756415246E-2</v>
      </c>
    </row>
    <row r="43" spans="1:11" x14ac:dyDescent="0.3">
      <c r="A43" s="1" t="s">
        <v>154</v>
      </c>
      <c r="B43">
        <f>_xlfn.STDEV.S(B36:B41)</f>
        <v>7.4981329696743888</v>
      </c>
      <c r="C43">
        <f t="shared" ref="C43:J43" si="17">_xlfn.STDEV.S(C36:C41)</f>
        <v>6.6500457888663771</v>
      </c>
      <c r="D43">
        <f t="shared" si="17"/>
        <v>3.3115276878012079</v>
      </c>
      <c r="E43">
        <f t="shared" si="17"/>
        <v>2.0818941072080679</v>
      </c>
      <c r="F43">
        <f t="shared" si="17"/>
        <v>3.8357952396208487E-3</v>
      </c>
      <c r="G43">
        <f t="shared" si="17"/>
        <v>1.6815724323572805E-2</v>
      </c>
      <c r="H43">
        <f t="shared" si="17"/>
        <v>2.3336281585403893E-4</v>
      </c>
      <c r="I43">
        <f t="shared" si="17"/>
        <v>4.502182578214891E-4</v>
      </c>
      <c r="J43">
        <f t="shared" si="17"/>
        <v>1.9085303920323173E-2</v>
      </c>
    </row>
    <row r="44" spans="1:11" x14ac:dyDescent="0.3">
      <c r="A44" s="1" t="s">
        <v>160</v>
      </c>
      <c r="B44">
        <f>B43/B42</f>
        <v>2.9184315902204649E-3</v>
      </c>
      <c r="C44">
        <f t="shared" ref="C44:J44" si="18">C43/C42</f>
        <v>2.5904797475662417E-3</v>
      </c>
      <c r="D44">
        <f t="shared" si="18"/>
        <v>1.7616553582425276E-3</v>
      </c>
      <c r="E44">
        <f t="shared" si="18"/>
        <v>1.9165050470862698E-3</v>
      </c>
      <c r="F44">
        <f t="shared" si="18"/>
        <v>0.19420123996722413</v>
      </c>
      <c r="G44">
        <f t="shared" si="18"/>
        <v>-0.38875824023206018</v>
      </c>
      <c r="H44">
        <f t="shared" si="18"/>
        <v>-0.41152171358794737</v>
      </c>
      <c r="I44">
        <f t="shared" si="18"/>
        <v>-0.35610481452879217</v>
      </c>
      <c r="J44">
        <f t="shared" si="18"/>
        <v>0.59703859391041203</v>
      </c>
    </row>
    <row r="45" spans="1:11" x14ac:dyDescent="0.3">
      <c r="A45" s="1" t="s">
        <v>155</v>
      </c>
      <c r="B45">
        <f>MIN(B36:B41)</f>
        <v>2560.9956866809111</v>
      </c>
      <c r="C45">
        <f t="shared" ref="C45:J45" si="19">MIN(C36:C41)</f>
        <v>2559.246205670031</v>
      </c>
      <c r="D45">
        <f t="shared" si="19"/>
        <v>1874.8848462878</v>
      </c>
      <c r="E45">
        <f t="shared" si="19"/>
        <v>1084.1008209834581</v>
      </c>
      <c r="F45">
        <f t="shared" si="19"/>
        <v>1.4993968272823869E-2</v>
      </c>
      <c r="G45">
        <f t="shared" si="19"/>
        <v>-6.0750128382334921E-2</v>
      </c>
      <c r="H45">
        <f t="shared" si="19"/>
        <v>-8.5038748012698589E-4</v>
      </c>
      <c r="I45">
        <f t="shared" si="19"/>
        <v>-2.0407986804434888E-3</v>
      </c>
      <c r="J45">
        <f t="shared" si="19"/>
        <v>1.002900925638263E-3</v>
      </c>
    </row>
    <row r="46" spans="1:11" x14ac:dyDescent="0.3">
      <c r="A46" s="1" t="s">
        <v>156</v>
      </c>
      <c r="B46">
        <f>_xlfn.PERCENTILE.INC(B36:B41,0.25)</f>
        <v>2565.1057558916764</v>
      </c>
      <c r="C46">
        <f t="shared" ref="C46:J46" si="20">_xlfn.PERCENTILE.INC(C36:C41,0.25)</f>
        <v>2563.8029619374829</v>
      </c>
      <c r="D46">
        <f t="shared" si="20"/>
        <v>1877.8208443119863</v>
      </c>
      <c r="E46">
        <f t="shared" si="20"/>
        <v>1084.9277523870487</v>
      </c>
      <c r="F46">
        <f t="shared" si="20"/>
        <v>1.6865677199476042E-2</v>
      </c>
      <c r="G46">
        <f t="shared" si="20"/>
        <v>-5.5268180275681471E-2</v>
      </c>
      <c r="H46">
        <f t="shared" si="20"/>
        <v>-7.1687090638784898E-4</v>
      </c>
      <c r="I46">
        <f t="shared" si="20"/>
        <v>-1.3856338153529428E-3</v>
      </c>
      <c r="J46">
        <f t="shared" si="20"/>
        <v>2.285377885188964E-2</v>
      </c>
    </row>
    <row r="47" spans="1:11" x14ac:dyDescent="0.3">
      <c r="A47" s="1" t="s">
        <v>157</v>
      </c>
      <c r="B47">
        <f>_xlfn.PERCENTILE.INC(B36:B41,0.5)</f>
        <v>2567.4459910702863</v>
      </c>
      <c r="C47">
        <f t="shared" ref="C47:J47" si="21">_xlfn.PERCENTILE.INC(C36:C41,0.5)</f>
        <v>2565.4758031351093</v>
      </c>
      <c r="D47">
        <f t="shared" si="21"/>
        <v>1880.160000187009</v>
      </c>
      <c r="E47">
        <f t="shared" si="21"/>
        <v>1085.592913481247</v>
      </c>
      <c r="F47">
        <f t="shared" si="21"/>
        <v>1.9945380619911177E-2</v>
      </c>
      <c r="G47">
        <f t="shared" si="21"/>
        <v>-4.7757497843419414E-2</v>
      </c>
      <c r="H47">
        <f t="shared" si="21"/>
        <v>-6.0453230065901393E-4</v>
      </c>
      <c r="I47">
        <f t="shared" si="21"/>
        <v>-1.2042481687863874E-3</v>
      </c>
      <c r="J47">
        <f t="shared" si="21"/>
        <v>3.810681086517647E-2</v>
      </c>
    </row>
    <row r="48" spans="1:11" x14ac:dyDescent="0.3">
      <c r="A48" s="1" t="s">
        <v>158</v>
      </c>
      <c r="B48">
        <f>_xlfn.PERCENTILE.INC(B36:B41,0.75)</f>
        <v>2571.4806671329402</v>
      </c>
      <c r="C48">
        <f t="shared" ref="C48:J48" si="22">_xlfn.PERCENTILE.INC(C36:C41,0.75)</f>
        <v>2569.4550592050791</v>
      </c>
      <c r="D48">
        <f t="shared" si="22"/>
        <v>1882.4851700285967</v>
      </c>
      <c r="E48">
        <f t="shared" si="22"/>
        <v>1087.8665137383884</v>
      </c>
      <c r="F48">
        <f t="shared" si="22"/>
        <v>2.2596563144772229E-2</v>
      </c>
      <c r="G48">
        <f t="shared" si="22"/>
        <v>-3.2958613475698922E-2</v>
      </c>
      <c r="H48">
        <f t="shared" si="22"/>
        <v>-4.2973824147711796E-4</v>
      </c>
      <c r="I48">
        <f t="shared" si="22"/>
        <v>-1.0045432664277914E-3</v>
      </c>
      <c r="J48">
        <f t="shared" si="22"/>
        <v>4.1955001790776721E-2</v>
      </c>
    </row>
    <row r="49" spans="1:11" x14ac:dyDescent="0.3">
      <c r="A49" s="1" t="s">
        <v>159</v>
      </c>
      <c r="B49">
        <f>MAX(B36:B41)</f>
        <v>2582.3636582871181</v>
      </c>
      <c r="C49">
        <f t="shared" ref="C49:J49" si="23">MAX(C36:C41)</f>
        <v>2578.4337964387619</v>
      </c>
      <c r="D49">
        <f t="shared" si="23"/>
        <v>1883.184626567969</v>
      </c>
      <c r="E49">
        <f t="shared" si="23"/>
        <v>1089.166267187017</v>
      </c>
      <c r="F49">
        <f t="shared" si="23"/>
        <v>2.430578027335608E-2</v>
      </c>
      <c r="G49">
        <f t="shared" si="23"/>
        <v>-1.7467276665650899E-2</v>
      </c>
      <c r="H49">
        <f t="shared" si="23"/>
        <v>-2.1719471811276059E-4</v>
      </c>
      <c r="I49">
        <f t="shared" si="23"/>
        <v>-7.5234907669651202E-4</v>
      </c>
      <c r="J49">
        <f t="shared" si="23"/>
        <v>5.3576010935729439E-2</v>
      </c>
    </row>
    <row r="52" spans="1:11" x14ac:dyDescent="0.3"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  <c r="K52" s="1" t="s">
        <v>9</v>
      </c>
    </row>
    <row r="53" spans="1:11" x14ac:dyDescent="0.3">
      <c r="A53" s="1" t="s">
        <v>22</v>
      </c>
      <c r="B53">
        <v>2559.2442124498548</v>
      </c>
      <c r="C53">
        <v>2558.2999468310941</v>
      </c>
      <c r="D53">
        <v>1877.0323233168949</v>
      </c>
      <c r="E53">
        <v>1083.9222647102411</v>
      </c>
      <c r="F53">
        <v>1.9691500214117561E-2</v>
      </c>
      <c r="G53">
        <v>-5.2558424170075731E-2</v>
      </c>
      <c r="H53">
        <v>-4.1173609351940398E-4</v>
      </c>
      <c r="I53">
        <v>-1.336453436259702E-3</v>
      </c>
      <c r="J53">
        <v>4.5636271743042578E-2</v>
      </c>
      <c r="K53" t="s">
        <v>23</v>
      </c>
    </row>
    <row r="54" spans="1:11" x14ac:dyDescent="0.3">
      <c r="A54" s="1" t="s">
        <v>56</v>
      </c>
      <c r="B54">
        <v>2558.852340022841</v>
      </c>
      <c r="C54">
        <v>2558.3999157119861</v>
      </c>
      <c r="D54">
        <v>1879.915806922769</v>
      </c>
      <c r="E54">
        <v>1087.8392185088051</v>
      </c>
      <c r="F54">
        <v>2.095271470557318E-2</v>
      </c>
      <c r="G54">
        <v>-5.8661253735819478E-2</v>
      </c>
      <c r="H54">
        <v>-3.0480829635362209E-4</v>
      </c>
      <c r="I54">
        <v>-1.058977627611558E-3</v>
      </c>
      <c r="J54">
        <v>5.3885162407392537E-2</v>
      </c>
      <c r="K54" t="s">
        <v>23</v>
      </c>
    </row>
    <row r="55" spans="1:11" x14ac:dyDescent="0.3">
      <c r="A55" s="1" t="s">
        <v>76</v>
      </c>
      <c r="B55">
        <v>2570.604921219975</v>
      </c>
      <c r="C55">
        <v>2572.168287420116</v>
      </c>
      <c r="D55">
        <v>1897.993050368689</v>
      </c>
      <c r="E55">
        <v>1087.4882938880351</v>
      </c>
      <c r="F55">
        <v>1.849083100453015E-2</v>
      </c>
      <c r="G55">
        <v>-1.8471996593352521E-2</v>
      </c>
      <c r="H55">
        <v>3.0688550540806958E-4</v>
      </c>
      <c r="I55">
        <v>5.99330386648107E-4</v>
      </c>
      <c r="J55">
        <v>-2.1931469931149509E-3</v>
      </c>
      <c r="K55" t="s">
        <v>23</v>
      </c>
    </row>
    <row r="56" spans="1:11" x14ac:dyDescent="0.3">
      <c r="A56" s="1" t="s">
        <v>96</v>
      </c>
      <c r="B56">
        <v>2581.5729577097891</v>
      </c>
      <c r="C56">
        <v>2581.640907297266</v>
      </c>
      <c r="D56">
        <v>1883.8981022475771</v>
      </c>
      <c r="E56">
        <v>1086.4472896738009</v>
      </c>
      <c r="F56">
        <v>1.152933523327911E-2</v>
      </c>
      <c r="G56">
        <v>-1.4218693123919809E-2</v>
      </c>
      <c r="H56">
        <v>3.2612009118551482E-4</v>
      </c>
      <c r="I56">
        <v>-1.4984230959278831E-3</v>
      </c>
      <c r="J56">
        <v>3.9994181720845214E-3</v>
      </c>
      <c r="K56" t="s">
        <v>23</v>
      </c>
    </row>
    <row r="57" spans="1:11" x14ac:dyDescent="0.3">
      <c r="A57" s="1" t="s">
        <v>116</v>
      </c>
      <c r="B57">
        <v>2566.7492118088348</v>
      </c>
      <c r="C57">
        <v>2569.5528517037601</v>
      </c>
      <c r="D57">
        <v>1875.6056983834289</v>
      </c>
      <c r="E57">
        <v>1084.1244959513881</v>
      </c>
      <c r="F57">
        <v>1.3813562988418489E-2</v>
      </c>
      <c r="G57">
        <v>-1.6876256570330019E-2</v>
      </c>
      <c r="H57">
        <v>-2.0695308578054121E-4</v>
      </c>
      <c r="I57">
        <v>-1.6005373078817561E-3</v>
      </c>
      <c r="J57">
        <v>5.3024528570795228E-3</v>
      </c>
      <c r="K57" t="s">
        <v>23</v>
      </c>
    </row>
    <row r="58" spans="1:11" x14ac:dyDescent="0.3">
      <c r="A58" s="1" t="s">
        <v>136</v>
      </c>
      <c r="B58">
        <v>2581.2145762639111</v>
      </c>
      <c r="C58">
        <v>2582.4542418645228</v>
      </c>
      <c r="D58">
        <v>1894.1226952189179</v>
      </c>
      <c r="E58">
        <v>1094.723856549783</v>
      </c>
      <c r="F58">
        <v>1.551785320926225E-2</v>
      </c>
      <c r="G58">
        <v>-3.3727051801960277E-2</v>
      </c>
      <c r="H58">
        <v>-2.5724811813221138E-4</v>
      </c>
      <c r="I58">
        <v>2.8021775510879609E-5</v>
      </c>
      <c r="J58">
        <v>2.5588329394231571E-2</v>
      </c>
      <c r="K58" t="s">
        <v>23</v>
      </c>
    </row>
    <row r="59" spans="1:11" x14ac:dyDescent="0.3">
      <c r="A59" s="1" t="s">
        <v>153</v>
      </c>
      <c r="B59">
        <f>AVERAGE(B53:B58)</f>
        <v>2569.7063699125342</v>
      </c>
      <c r="C59">
        <f t="shared" ref="C59:J59" si="24">AVERAGE(C53:C58)</f>
        <v>2570.4193584714576</v>
      </c>
      <c r="D59">
        <f t="shared" si="24"/>
        <v>1884.7612794097129</v>
      </c>
      <c r="E59">
        <f t="shared" si="24"/>
        <v>1087.4242365470088</v>
      </c>
      <c r="F59">
        <f t="shared" si="24"/>
        <v>1.6665966225863454E-2</v>
      </c>
      <c r="G59">
        <f t="shared" si="24"/>
        <v>-3.2418945999242978E-2</v>
      </c>
      <c r="H59">
        <f t="shared" si="24"/>
        <v>-9.1289999532032378E-5</v>
      </c>
      <c r="I59">
        <f t="shared" si="24"/>
        <v>-8.1117321758698542E-4</v>
      </c>
      <c r="J59">
        <f t="shared" si="24"/>
        <v>2.2036414596785962E-2</v>
      </c>
    </row>
    <row r="60" spans="1:11" x14ac:dyDescent="0.3">
      <c r="A60" s="1" t="s">
        <v>154</v>
      </c>
      <c r="B60">
        <f>_xlfn.STDEV.S(B53:B58)</f>
        <v>10.100233675499409</v>
      </c>
      <c r="C60">
        <f t="shared" ref="C60:J60" si="25">_xlfn.STDEV.S(C53:C58)</f>
        <v>10.638780997251448</v>
      </c>
      <c r="D60">
        <f t="shared" si="25"/>
        <v>9.2790190571219089</v>
      </c>
      <c r="E60">
        <f t="shared" si="25"/>
        <v>3.9387126194590421</v>
      </c>
      <c r="F60">
        <f t="shared" si="25"/>
        <v>3.6523840319617638E-3</v>
      </c>
      <c r="G60">
        <f t="shared" si="25"/>
        <v>1.9304456657806002E-2</v>
      </c>
      <c r="H60">
        <f t="shared" si="25"/>
        <v>3.2310082805413328E-4</v>
      </c>
      <c r="I60">
        <f t="shared" si="25"/>
        <v>9.0846057152566245E-4</v>
      </c>
      <c r="J60">
        <f t="shared" si="25"/>
        <v>2.3564135730067007E-2</v>
      </c>
    </row>
    <row r="61" spans="1:11" x14ac:dyDescent="0.3">
      <c r="A61" s="1" t="s">
        <v>160</v>
      </c>
      <c r="B61">
        <f>B60/B59</f>
        <v>3.930501085166082E-3</v>
      </c>
      <c r="C61">
        <f t="shared" ref="C61:J61" si="26">C60/C59</f>
        <v>4.138928133336957E-3</v>
      </c>
      <c r="D61">
        <f t="shared" si="26"/>
        <v>4.9231800114378403E-3</v>
      </c>
      <c r="E61">
        <f t="shared" si="26"/>
        <v>3.6220570473635689E-3</v>
      </c>
      <c r="F61">
        <f t="shared" si="26"/>
        <v>0.21915225210847539</v>
      </c>
      <c r="G61">
        <f t="shared" si="26"/>
        <v>-0.59546836156415406</v>
      </c>
      <c r="H61">
        <f t="shared" si="26"/>
        <v>-3.5392795455186934</v>
      </c>
      <c r="I61">
        <f t="shared" si="26"/>
        <v>-1.119934129763406</v>
      </c>
      <c r="J61">
        <f t="shared" si="26"/>
        <v>1.0693271188273916</v>
      </c>
    </row>
    <row r="62" spans="1:11" x14ac:dyDescent="0.3">
      <c r="A62" s="1" t="s">
        <v>155</v>
      </c>
      <c r="B62">
        <f>MIN(B53:B58)</f>
        <v>2558.852340022841</v>
      </c>
      <c r="C62">
        <f t="shared" ref="C62:J62" si="27">MIN(C53:C58)</f>
        <v>2558.2999468310941</v>
      </c>
      <c r="D62">
        <f t="shared" si="27"/>
        <v>1875.6056983834289</v>
      </c>
      <c r="E62">
        <f t="shared" si="27"/>
        <v>1083.9222647102411</v>
      </c>
      <c r="F62">
        <f t="shared" si="27"/>
        <v>1.152933523327911E-2</v>
      </c>
      <c r="G62">
        <f t="shared" si="27"/>
        <v>-5.8661253735819478E-2</v>
      </c>
      <c r="H62">
        <f t="shared" si="27"/>
        <v>-4.1173609351940398E-4</v>
      </c>
      <c r="I62">
        <f t="shared" si="27"/>
        <v>-1.6005373078817561E-3</v>
      </c>
      <c r="J62">
        <f t="shared" si="27"/>
        <v>-2.1931469931149509E-3</v>
      </c>
    </row>
    <row r="63" spans="1:11" x14ac:dyDescent="0.3">
      <c r="A63" s="1" t="s">
        <v>156</v>
      </c>
      <c r="B63">
        <f>_xlfn.PERCENTILE.INC(B53:B58,0.25)</f>
        <v>2561.1204622895998</v>
      </c>
      <c r="C63">
        <f t="shared" ref="C63:J63" si="28">_xlfn.PERCENTILE.INC(C53:C58,0.25)</f>
        <v>2561.1881497099293</v>
      </c>
      <c r="D63">
        <f t="shared" si="28"/>
        <v>1877.7531942183634</v>
      </c>
      <c r="E63">
        <f t="shared" si="28"/>
        <v>1084.7051943819913</v>
      </c>
      <c r="F63">
        <f t="shared" si="28"/>
        <v>1.423963554362943E-2</v>
      </c>
      <c r="G63">
        <f t="shared" si="28"/>
        <v>-4.7850581078046864E-2</v>
      </c>
      <c r="H63">
        <f t="shared" si="28"/>
        <v>-2.9291825179826939E-4</v>
      </c>
      <c r="I63">
        <f t="shared" si="28"/>
        <v>-1.4579306810108379E-3</v>
      </c>
      <c r="J63">
        <f t="shared" si="28"/>
        <v>4.3251768433332713E-3</v>
      </c>
    </row>
    <row r="64" spans="1:11" x14ac:dyDescent="0.3">
      <c r="A64" s="1" t="s">
        <v>157</v>
      </c>
      <c r="B64">
        <f>_xlfn.PERCENTILE.INC(B53:B58,0.5)</f>
        <v>2568.6770665144049</v>
      </c>
      <c r="C64">
        <f t="shared" ref="C64:J64" si="29">_xlfn.PERCENTILE.INC(C53:C58,0.5)</f>
        <v>2570.8605695619381</v>
      </c>
      <c r="D64">
        <f t="shared" si="29"/>
        <v>1881.906954585173</v>
      </c>
      <c r="E64">
        <f t="shared" si="29"/>
        <v>1086.9677917809181</v>
      </c>
      <c r="F64">
        <f t="shared" si="29"/>
        <v>1.7004342106896199E-2</v>
      </c>
      <c r="G64">
        <f t="shared" si="29"/>
        <v>-2.6099524197656397E-2</v>
      </c>
      <c r="H64">
        <f t="shared" si="29"/>
        <v>-2.321006019563763E-4</v>
      </c>
      <c r="I64">
        <f t="shared" si="29"/>
        <v>-1.1977155319356299E-3</v>
      </c>
      <c r="J64">
        <f t="shared" si="29"/>
        <v>1.5445391125655546E-2</v>
      </c>
    </row>
    <row r="65" spans="1:11" x14ac:dyDescent="0.3">
      <c r="A65" s="1" t="s">
        <v>158</v>
      </c>
      <c r="B65">
        <f>_xlfn.PERCENTILE.INC(B53:B58,0.75)</f>
        <v>2578.5621625029271</v>
      </c>
      <c r="C65">
        <f t="shared" ref="C65:J65" si="30">_xlfn.PERCENTILE.INC(C53:C58,0.75)</f>
        <v>2579.2727523279787</v>
      </c>
      <c r="D65">
        <f t="shared" si="30"/>
        <v>1891.5665469760827</v>
      </c>
      <c r="E65">
        <f t="shared" si="30"/>
        <v>1087.7514873536124</v>
      </c>
      <c r="F65">
        <f t="shared" si="30"/>
        <v>1.939133291172071E-2</v>
      </c>
      <c r="G65">
        <f t="shared" si="30"/>
        <v>-1.7275191576085643E-2</v>
      </c>
      <c r="H65">
        <f t="shared" si="30"/>
        <v>1.7842585761091692E-4</v>
      </c>
      <c r="I65">
        <f t="shared" si="30"/>
        <v>-2.4372807526972982E-4</v>
      </c>
      <c r="J65">
        <f t="shared" si="30"/>
        <v>4.0624286155839823E-2</v>
      </c>
    </row>
    <row r="66" spans="1:11" x14ac:dyDescent="0.3">
      <c r="A66" s="1" t="s">
        <v>159</v>
      </c>
      <c r="B66">
        <f>MAX(B53:B58)</f>
        <v>2581.5729577097891</v>
      </c>
      <c r="C66">
        <f t="shared" ref="C66:J66" si="31">MAX(C53:C58)</f>
        <v>2582.4542418645228</v>
      </c>
      <c r="D66">
        <f t="shared" si="31"/>
        <v>1897.993050368689</v>
      </c>
      <c r="E66">
        <f t="shared" si="31"/>
        <v>1094.723856549783</v>
      </c>
      <c r="F66">
        <f t="shared" si="31"/>
        <v>2.095271470557318E-2</v>
      </c>
      <c r="G66">
        <f t="shared" si="31"/>
        <v>-1.4218693123919809E-2</v>
      </c>
      <c r="H66">
        <f t="shared" si="31"/>
        <v>3.2612009118551482E-4</v>
      </c>
      <c r="I66">
        <f t="shared" si="31"/>
        <v>5.99330386648107E-4</v>
      </c>
      <c r="J66">
        <f t="shared" si="31"/>
        <v>5.3885162407392537E-2</v>
      </c>
    </row>
    <row r="69" spans="1:11" x14ac:dyDescent="0.3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1" t="s">
        <v>7</v>
      </c>
      <c r="J69" s="1" t="s">
        <v>8</v>
      </c>
      <c r="K69" s="1" t="s">
        <v>9</v>
      </c>
    </row>
    <row r="70" spans="1:11" x14ac:dyDescent="0.3">
      <c r="A70" s="1" t="s">
        <v>40</v>
      </c>
      <c r="B70">
        <v>2567.3651441129132</v>
      </c>
      <c r="C70">
        <v>2565.4348646121862</v>
      </c>
      <c r="D70">
        <v>1871.148558365983</v>
      </c>
      <c r="E70">
        <v>1083.2769958682561</v>
      </c>
      <c r="F70">
        <v>3.661766552449968E-2</v>
      </c>
      <c r="G70">
        <v>-0.1200730655490502</v>
      </c>
      <c r="H70">
        <v>-2.2163721306052821E-4</v>
      </c>
      <c r="I70">
        <v>-1.933163038196651E-3</v>
      </c>
      <c r="J70">
        <v>0.12408634181644421</v>
      </c>
      <c r="K70" t="s">
        <v>41</v>
      </c>
    </row>
    <row r="71" spans="1:11" x14ac:dyDescent="0.3">
      <c r="A71" s="1" t="s">
        <v>65</v>
      </c>
      <c r="B71">
        <v>2563.510948372626</v>
      </c>
      <c r="C71">
        <v>2562.5358212979718</v>
      </c>
      <c r="D71">
        <v>1886.8023537740539</v>
      </c>
      <c r="E71">
        <v>1091.710343620703</v>
      </c>
      <c r="F71">
        <v>2.4570602422784731E-2</v>
      </c>
      <c r="G71">
        <v>-6.5696226996249912E-2</v>
      </c>
      <c r="H71">
        <v>1.9100970230904991E-4</v>
      </c>
      <c r="I71">
        <v>-6.181653487073223E-4</v>
      </c>
      <c r="J71">
        <v>6.0915953140156527E-2</v>
      </c>
      <c r="K71" t="s">
        <v>41</v>
      </c>
    </row>
    <row r="72" spans="1:11" x14ac:dyDescent="0.3">
      <c r="A72" s="1" t="s">
        <v>85</v>
      </c>
      <c r="B72">
        <v>2566.1020034961898</v>
      </c>
      <c r="C72">
        <v>2565.587122168678</v>
      </c>
      <c r="D72">
        <v>1893.2248531354969</v>
      </c>
      <c r="E72">
        <v>1084.6050868199441</v>
      </c>
      <c r="F72">
        <v>1.9669246837441218E-2</v>
      </c>
      <c r="G72">
        <v>-3.7828175368365309E-2</v>
      </c>
      <c r="H72">
        <v>-7.4707560857665471E-4</v>
      </c>
      <c r="I72">
        <v>-1.186632519862425E-4</v>
      </c>
      <c r="J72">
        <v>2.706010841875214E-2</v>
      </c>
      <c r="K72" t="s">
        <v>41</v>
      </c>
    </row>
    <row r="73" spans="1:11" x14ac:dyDescent="0.3">
      <c r="A73" s="1" t="s">
        <v>105</v>
      </c>
      <c r="B73">
        <v>2585.4859927926441</v>
      </c>
      <c r="C73">
        <v>2576.8744714457348</v>
      </c>
      <c r="D73">
        <v>1886.812030023249</v>
      </c>
      <c r="E73">
        <v>1080.2425910693321</v>
      </c>
      <c r="F73">
        <v>1.6119774244054658E-2</v>
      </c>
      <c r="G73">
        <v>-2.948443578468379E-2</v>
      </c>
      <c r="H73">
        <v>-4.8327561902392952E-4</v>
      </c>
      <c r="I73">
        <v>-5.1660400928691124E-4</v>
      </c>
      <c r="J73">
        <v>1.213237399902089E-2</v>
      </c>
      <c r="K73" t="s">
        <v>41</v>
      </c>
    </row>
    <row r="74" spans="1:11" x14ac:dyDescent="0.3">
      <c r="A74" s="1" t="s">
        <v>125</v>
      </c>
      <c r="B74">
        <v>2572.357133832083</v>
      </c>
      <c r="C74">
        <v>2575.551425755003</v>
      </c>
      <c r="D74">
        <v>1877.008471421783</v>
      </c>
      <c r="E74">
        <v>1088.9314050002181</v>
      </c>
      <c r="F74">
        <v>2.8069463113705201E-2</v>
      </c>
      <c r="G74">
        <v>-4.7766371798567207E-2</v>
      </c>
      <c r="H74">
        <v>-9.1128635949680849E-4</v>
      </c>
      <c r="I74">
        <v>-1.624854420463912E-3</v>
      </c>
      <c r="J74">
        <v>2.281302901263477E-2</v>
      </c>
      <c r="K74" t="s">
        <v>41</v>
      </c>
    </row>
    <row r="75" spans="1:11" x14ac:dyDescent="0.3">
      <c r="A75" s="1" t="s">
        <v>145</v>
      </c>
      <c r="B75">
        <v>2585.0544931171871</v>
      </c>
      <c r="C75">
        <v>2583.1238396399858</v>
      </c>
      <c r="D75">
        <v>1875.918598108801</v>
      </c>
      <c r="E75">
        <v>1090.091590642654</v>
      </c>
      <c r="F75">
        <v>1.8319181843033161E-2</v>
      </c>
      <c r="G75">
        <v>-3.2042944723034789E-2</v>
      </c>
      <c r="H75">
        <v>-1.4830026313100611E-4</v>
      </c>
      <c r="I75">
        <v>-2.085216574772843E-3</v>
      </c>
      <c r="J75">
        <v>1.4842713413354211E-2</v>
      </c>
      <c r="K75" t="s">
        <v>41</v>
      </c>
    </row>
    <row r="76" spans="1:11" x14ac:dyDescent="0.3">
      <c r="A76" s="1" t="s">
        <v>153</v>
      </c>
      <c r="B76">
        <f>AVERAGE(B70:B75)</f>
        <v>2573.3126192872737</v>
      </c>
      <c r="C76">
        <f t="shared" ref="C76:J76" si="32">AVERAGE(C70:C75)</f>
        <v>2571.5179241532601</v>
      </c>
      <c r="D76">
        <f t="shared" si="32"/>
        <v>1881.8191441382278</v>
      </c>
      <c r="E76">
        <f t="shared" si="32"/>
        <v>1086.4763355035182</v>
      </c>
      <c r="F76">
        <f t="shared" si="32"/>
        <v>2.3894322330919773E-2</v>
      </c>
      <c r="G76">
        <f t="shared" si="32"/>
        <v>-5.5481870036658533E-2</v>
      </c>
      <c r="H76">
        <f t="shared" si="32"/>
        <v>-3.8676089349664618E-4</v>
      </c>
      <c r="I76">
        <f t="shared" si="32"/>
        <v>-1.1494444405689803E-3</v>
      </c>
      <c r="J76">
        <f t="shared" si="32"/>
        <v>4.3641753300060454E-2</v>
      </c>
    </row>
    <row r="77" spans="1:11" x14ac:dyDescent="0.3">
      <c r="A77" s="1" t="s">
        <v>154</v>
      </c>
      <c r="B77">
        <f>_xlfn.STDEV.S(B70:B75)</f>
        <v>9.6996264850689382</v>
      </c>
      <c r="C77">
        <f t="shared" ref="C77:J77" si="33">_xlfn.STDEV.S(C70:C75)</f>
        <v>8.1549396762496418</v>
      </c>
      <c r="D77">
        <f t="shared" si="33"/>
        <v>8.3865595045737642</v>
      </c>
      <c r="E77">
        <f t="shared" si="33"/>
        <v>4.4517230896297617</v>
      </c>
      <c r="F77">
        <f t="shared" si="33"/>
        <v>7.6045995250320813E-3</v>
      </c>
      <c r="G77">
        <f t="shared" si="33"/>
        <v>3.4271817231844179E-2</v>
      </c>
      <c r="H77">
        <f t="shared" si="33"/>
        <v>4.0797473306132542E-4</v>
      </c>
      <c r="I77">
        <f t="shared" si="33"/>
        <v>8.3200400480458014E-4</v>
      </c>
      <c r="J77">
        <f t="shared" si="33"/>
        <v>4.3129438174940714E-2</v>
      </c>
    </row>
    <row r="78" spans="1:11" x14ac:dyDescent="0.3">
      <c r="A78" s="1" t="s">
        <v>160</v>
      </c>
      <c r="B78">
        <f>B77/B76</f>
        <v>3.7693152446263713E-3</v>
      </c>
      <c r="C78">
        <f t="shared" ref="C78:J78" si="34">C77/C76</f>
        <v>3.1712552339820343E-3</v>
      </c>
      <c r="D78">
        <f t="shared" si="34"/>
        <v>4.456623544668188E-3</v>
      </c>
      <c r="E78">
        <f t="shared" si="34"/>
        <v>4.0973953542822895E-3</v>
      </c>
      <c r="F78">
        <f t="shared" si="34"/>
        <v>0.31825968611763322</v>
      </c>
      <c r="G78">
        <f t="shared" si="34"/>
        <v>-0.61771200590751107</v>
      </c>
      <c r="H78">
        <f t="shared" si="34"/>
        <v>-1.0548500117808917</v>
      </c>
      <c r="I78">
        <f t="shared" si="34"/>
        <v>-0.7238314227634477</v>
      </c>
      <c r="J78">
        <f t="shared" si="34"/>
        <v>0.98826089498290093</v>
      </c>
    </row>
    <row r="79" spans="1:11" x14ac:dyDescent="0.3">
      <c r="A79" s="1" t="s">
        <v>155</v>
      </c>
      <c r="B79">
        <f>MIN(B70:B75)</f>
        <v>2563.510948372626</v>
      </c>
      <c r="C79">
        <f t="shared" ref="C79:J79" si="35">MIN(C70:C75)</f>
        <v>2562.5358212979718</v>
      </c>
      <c r="D79">
        <f t="shared" si="35"/>
        <v>1871.148558365983</v>
      </c>
      <c r="E79">
        <f t="shared" si="35"/>
        <v>1080.2425910693321</v>
      </c>
      <c r="F79">
        <f t="shared" si="35"/>
        <v>1.6119774244054658E-2</v>
      </c>
      <c r="G79">
        <f t="shared" si="35"/>
        <v>-0.1200730655490502</v>
      </c>
      <c r="H79">
        <f t="shared" si="35"/>
        <v>-9.1128635949680849E-4</v>
      </c>
      <c r="I79">
        <f t="shared" si="35"/>
        <v>-2.085216574772843E-3</v>
      </c>
      <c r="J79">
        <f t="shared" si="35"/>
        <v>1.213237399902089E-2</v>
      </c>
    </row>
    <row r="80" spans="1:11" x14ac:dyDescent="0.3">
      <c r="A80" s="1" t="s">
        <v>156</v>
      </c>
      <c r="B80">
        <f>_xlfn.PERCENTILE.INC(B70:B75,0.25)</f>
        <v>2566.4177886503708</v>
      </c>
      <c r="C80">
        <f t="shared" ref="C80:J80" si="36">_xlfn.PERCENTILE.INC(C70:C75,0.25)</f>
        <v>2565.4729290013092</v>
      </c>
      <c r="D80">
        <f t="shared" si="36"/>
        <v>1876.1910664370466</v>
      </c>
      <c r="E80">
        <f t="shared" si="36"/>
        <v>1083.6090186061781</v>
      </c>
      <c r="F80">
        <f t="shared" si="36"/>
        <v>1.8656698091635174E-2</v>
      </c>
      <c r="G80">
        <f t="shared" si="36"/>
        <v>-6.1213763196829238E-2</v>
      </c>
      <c r="H80">
        <f t="shared" si="36"/>
        <v>-6.811256111884734E-4</v>
      </c>
      <c r="I80">
        <f t="shared" si="36"/>
        <v>-1.8560858837634662E-3</v>
      </c>
      <c r="J80">
        <f t="shared" si="36"/>
        <v>1.6835292313174349E-2</v>
      </c>
    </row>
    <row r="81" spans="1:10" x14ac:dyDescent="0.3">
      <c r="A81" s="1" t="s">
        <v>157</v>
      </c>
      <c r="B81">
        <f>_xlfn.PERCENTILE.INC(B70:B75,0.5)</f>
        <v>2569.8611389724983</v>
      </c>
      <c r="C81">
        <f t="shared" ref="C81:J81" si="37">_xlfn.PERCENTILE.INC(C70:C75,0.5)</f>
        <v>2570.5692739618407</v>
      </c>
      <c r="D81">
        <f t="shared" si="37"/>
        <v>1881.9054125979185</v>
      </c>
      <c r="E81">
        <f t="shared" si="37"/>
        <v>1086.7682459100811</v>
      </c>
      <c r="F81">
        <f t="shared" si="37"/>
        <v>2.2119924630112975E-2</v>
      </c>
      <c r="G81">
        <f t="shared" si="37"/>
        <v>-4.2797273583466258E-2</v>
      </c>
      <c r="H81">
        <f t="shared" si="37"/>
        <v>-3.5245641604222889E-4</v>
      </c>
      <c r="I81">
        <f t="shared" si="37"/>
        <v>-1.1215098845856171E-3</v>
      </c>
      <c r="J81">
        <f t="shared" si="37"/>
        <v>2.4936568715693455E-2</v>
      </c>
    </row>
    <row r="82" spans="1:10" x14ac:dyDescent="0.3">
      <c r="A82" s="1" t="s">
        <v>158</v>
      </c>
      <c r="B82">
        <f>_xlfn.PERCENTILE.INC(B70:B75,0.75)</f>
        <v>2581.880153295911</v>
      </c>
      <c r="C82">
        <f t="shared" ref="C82:J82" si="38">_xlfn.PERCENTILE.INC(C70:C75,0.75)</f>
        <v>2576.543710023052</v>
      </c>
      <c r="D82">
        <f t="shared" si="38"/>
        <v>1886.8096109609503</v>
      </c>
      <c r="E82">
        <f t="shared" si="38"/>
        <v>1089.801544232045</v>
      </c>
      <c r="F82">
        <f t="shared" si="38"/>
        <v>2.7194747940975084E-2</v>
      </c>
      <c r="G82">
        <f t="shared" si="38"/>
        <v>-3.3489252384367417E-2</v>
      </c>
      <c r="H82">
        <f t="shared" si="38"/>
        <v>-1.6663450061338663E-4</v>
      </c>
      <c r="I82">
        <f t="shared" si="38"/>
        <v>-5.41994344142014E-4</v>
      </c>
      <c r="J82">
        <f t="shared" si="38"/>
        <v>5.2451991959805433E-2</v>
      </c>
    </row>
    <row r="83" spans="1:10" x14ac:dyDescent="0.3">
      <c r="A83" s="1" t="s">
        <v>159</v>
      </c>
      <c r="B83">
        <f>MAX(B70:B75)</f>
        <v>2585.4859927926441</v>
      </c>
      <c r="C83">
        <f t="shared" ref="C83:J83" si="39">MAX(C70:C75)</f>
        <v>2583.1238396399858</v>
      </c>
      <c r="D83">
        <f t="shared" si="39"/>
        <v>1893.2248531354969</v>
      </c>
      <c r="E83">
        <f t="shared" si="39"/>
        <v>1091.710343620703</v>
      </c>
      <c r="F83">
        <f t="shared" si="39"/>
        <v>3.661766552449968E-2</v>
      </c>
      <c r="G83">
        <f t="shared" si="39"/>
        <v>-2.948443578468379E-2</v>
      </c>
      <c r="H83">
        <f t="shared" si="39"/>
        <v>1.9100970230904991E-4</v>
      </c>
      <c r="I83">
        <f t="shared" si="39"/>
        <v>-1.186632519862425E-4</v>
      </c>
      <c r="J83">
        <f t="shared" si="39"/>
        <v>0.12408634181644421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D143-D20C-452B-B6A8-B2AC81CC1883}">
  <dimension ref="A1:K100"/>
  <sheetViews>
    <sheetView workbookViewId="0">
      <selection activeCell="B8" sqref="B8:B15"/>
    </sheetView>
  </sheetViews>
  <sheetFormatPr baseColWidth="10" defaultRowHeight="14.4" x14ac:dyDescent="0.3"/>
  <cols>
    <col min="11" max="11" width="24.4414062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12</v>
      </c>
      <c r="B3">
        <v>2562.2058720732089</v>
      </c>
      <c r="C3">
        <v>2561.235420761363</v>
      </c>
      <c r="D3">
        <v>1876.6563346687731</v>
      </c>
      <c r="E3">
        <v>1083.954622043582</v>
      </c>
      <c r="F3">
        <v>2.1130118810936401E-2</v>
      </c>
      <c r="G3">
        <v>-5.4775893272421897E-2</v>
      </c>
      <c r="H3">
        <v>-4.7596564715346061E-4</v>
      </c>
      <c r="I3">
        <v>-1.3184764490768929E-3</v>
      </c>
      <c r="J3">
        <v>4.6882333243536738E-2</v>
      </c>
      <c r="K3" t="s">
        <v>13</v>
      </c>
    </row>
    <row r="4" spans="1:11" x14ac:dyDescent="0.3">
      <c r="A4" s="1" t="s">
        <v>14</v>
      </c>
      <c r="B4">
        <v>2562.603536396598</v>
      </c>
      <c r="C4">
        <v>2562.5283920466718</v>
      </c>
      <c r="D4">
        <v>1887.7140068226929</v>
      </c>
      <c r="E4">
        <v>1088.3031120014871</v>
      </c>
      <c r="F4">
        <v>1.507964860054848E-2</v>
      </c>
      <c r="G4">
        <v>-2.7505356600328951E-2</v>
      </c>
      <c r="H4">
        <v>-6.6024688421542719E-4</v>
      </c>
      <c r="I4">
        <v>1.3415312063340599E-4</v>
      </c>
      <c r="J4">
        <v>1.6478723924359711E-2</v>
      </c>
      <c r="K4" t="s">
        <v>15</v>
      </c>
    </row>
    <row r="5" spans="1:11" x14ac:dyDescent="0.3">
      <c r="A5" s="1" t="s">
        <v>16</v>
      </c>
      <c r="B5">
        <v>2567.1962195528649</v>
      </c>
      <c r="C5">
        <v>2563.6746741695201</v>
      </c>
      <c r="D5">
        <v>1869.927680500756</v>
      </c>
      <c r="E5">
        <v>1083.5348204992461</v>
      </c>
      <c r="F5">
        <v>2.9445295854563559E-2</v>
      </c>
      <c r="G5">
        <v>-8.5651741099375817E-2</v>
      </c>
      <c r="H5">
        <v>-2.1986215446196121E-4</v>
      </c>
      <c r="I5">
        <v>-2.526647214643431E-3</v>
      </c>
      <c r="J5">
        <v>7.9889220829620841E-2</v>
      </c>
      <c r="K5" t="s">
        <v>17</v>
      </c>
    </row>
    <row r="6" spans="1:11" x14ac:dyDescent="0.3">
      <c r="A6" s="1" t="s">
        <v>18</v>
      </c>
      <c r="B6">
        <v>2560.9956866809111</v>
      </c>
      <c r="C6">
        <v>2559.246205670031</v>
      </c>
      <c r="D6">
        <v>1877.607886940616</v>
      </c>
      <c r="E6">
        <v>1084.7529801153171</v>
      </c>
      <c r="F6">
        <v>1.7487312664728451E-2</v>
      </c>
      <c r="G6">
        <v>-4.4600573476640697E-2</v>
      </c>
      <c r="H6">
        <v>-6.8107043820834069E-4</v>
      </c>
      <c r="I6">
        <v>-1.3615152535981639E-3</v>
      </c>
      <c r="J6">
        <v>3.8643717555662163E-2</v>
      </c>
      <c r="K6" t="s">
        <v>19</v>
      </c>
    </row>
    <row r="7" spans="1:11" x14ac:dyDescent="0.3">
      <c r="A7" s="1" t="s">
        <v>20</v>
      </c>
      <c r="B7">
        <v>2564.8656599079718</v>
      </c>
      <c r="C7">
        <v>2563.1265960168089</v>
      </c>
      <c r="D7">
        <v>1879.0673632109081</v>
      </c>
      <c r="E7">
        <v>1085.972502340245</v>
      </c>
      <c r="F7">
        <v>2.2166938702422111E-2</v>
      </c>
      <c r="G7">
        <v>-5.6212705311289482E-2</v>
      </c>
      <c r="H7">
        <v>-4.4324012652354372E-4</v>
      </c>
      <c r="I7">
        <v>-1.1685021279735531E-3</v>
      </c>
      <c r="J7">
        <v>4.7770309355818837E-2</v>
      </c>
      <c r="K7" t="s">
        <v>21</v>
      </c>
    </row>
    <row r="8" spans="1:11" x14ac:dyDescent="0.3">
      <c r="A8" s="1" t="s">
        <v>153</v>
      </c>
      <c r="B8">
        <f>AVERAGE(B2:B7)</f>
        <v>2562.9362680860509</v>
      </c>
      <c r="C8">
        <f t="shared" ref="C8:J8" si="0">AVERAGE(C2:C7)</f>
        <v>2561.1734113288521</v>
      </c>
      <c r="D8">
        <f t="shared" si="0"/>
        <v>1878.2200153121623</v>
      </c>
      <c r="E8">
        <f t="shared" si="0"/>
        <v>1085.3439580232109</v>
      </c>
      <c r="F8">
        <f t="shared" si="0"/>
        <v>1.9875259283856528E-2</v>
      </c>
      <c r="G8">
        <f t="shared" si="0"/>
        <v>-5.0570405157051863E-2</v>
      </c>
      <c r="H8">
        <f t="shared" si="0"/>
        <v>-5.6093958097757658E-4</v>
      </c>
      <c r="I8">
        <f t="shared" si="0"/>
        <v>-1.2780239601701787E-3</v>
      </c>
      <c r="J8">
        <f t="shared" si="0"/>
        <v>4.3380255064376379E-2</v>
      </c>
    </row>
    <row r="9" spans="1:11" x14ac:dyDescent="0.3">
      <c r="A9" s="1" t="s">
        <v>154</v>
      </c>
      <c r="B9">
        <f>_xlfn.STDEV.S(B2:B7)</f>
        <v>2.6991868902280554</v>
      </c>
      <c r="C9">
        <f t="shared" ref="C9:J9" si="1">_xlfn.STDEV.S(C2:C7)</f>
        <v>2.4972846060795746</v>
      </c>
      <c r="D9">
        <f t="shared" si="1"/>
        <v>5.700045044487756</v>
      </c>
      <c r="E9">
        <f t="shared" si="1"/>
        <v>1.7172566772639579</v>
      </c>
      <c r="F9">
        <f t="shared" si="1"/>
        <v>5.6975949832043394E-3</v>
      </c>
      <c r="G9">
        <f t="shared" si="1"/>
        <v>2.0496263852536802E-2</v>
      </c>
      <c r="H9">
        <f t="shared" si="1"/>
        <v>2.310322934040321E-4</v>
      </c>
      <c r="I9">
        <f t="shared" si="1"/>
        <v>8.4807389858663443E-4</v>
      </c>
      <c r="J9">
        <f t="shared" si="1"/>
        <v>2.1323525970124678E-2</v>
      </c>
    </row>
    <row r="10" spans="1:11" x14ac:dyDescent="0.3">
      <c r="A10" s="1" t="s">
        <v>160</v>
      </c>
      <c r="B10">
        <f>B9/B8</f>
        <v>1.0531619236258862E-3</v>
      </c>
      <c r="C10">
        <f t="shared" ref="C10:J10" si="2">C9/C8</f>
        <v>9.7505486939436514E-4</v>
      </c>
      <c r="D10">
        <f t="shared" si="2"/>
        <v>3.0348122147662248E-3</v>
      </c>
      <c r="E10">
        <f t="shared" si="2"/>
        <v>1.5822234643399868E-3</v>
      </c>
      <c r="F10">
        <f t="shared" si="2"/>
        <v>0.28666770590671747</v>
      </c>
      <c r="G10">
        <f t="shared" si="2"/>
        <v>-0.40530155510685423</v>
      </c>
      <c r="H10">
        <f t="shared" si="2"/>
        <v>-0.41186662742073027</v>
      </c>
      <c r="I10">
        <f t="shared" si="2"/>
        <v>-0.66358215887729277</v>
      </c>
      <c r="J10">
        <f t="shared" si="2"/>
        <v>0.49154911464860052</v>
      </c>
    </row>
    <row r="11" spans="1:11" x14ac:dyDescent="0.3">
      <c r="A11" s="1" t="s">
        <v>155</v>
      </c>
      <c r="B11">
        <f>MIN(B2:B7)</f>
        <v>2559.75063390475</v>
      </c>
      <c r="C11">
        <f t="shared" ref="C11:J11" si="3">MIN(C2:C7)</f>
        <v>2557.229179308717</v>
      </c>
      <c r="D11">
        <f t="shared" si="3"/>
        <v>1869.927680500756</v>
      </c>
      <c r="E11">
        <f t="shared" si="3"/>
        <v>1083.5348204992461</v>
      </c>
      <c r="F11">
        <f t="shared" si="3"/>
        <v>1.394224106994015E-2</v>
      </c>
      <c r="G11">
        <f t="shared" si="3"/>
        <v>-8.5651741099375817E-2</v>
      </c>
      <c r="H11">
        <f t="shared" si="3"/>
        <v>-8.8525223530272631E-4</v>
      </c>
      <c r="I11">
        <f t="shared" si="3"/>
        <v>-2.526647214643431E-3</v>
      </c>
      <c r="J11">
        <f t="shared" si="3"/>
        <v>1.6478723924359711E-2</v>
      </c>
    </row>
    <row r="12" spans="1:11" x14ac:dyDescent="0.3">
      <c r="A12" s="1" t="s">
        <v>156</v>
      </c>
      <c r="B12">
        <f>_xlfn.PERCENTILE.INC(B2:B7,0.25)</f>
        <v>2561.2982330289856</v>
      </c>
      <c r="C12">
        <f t="shared" ref="C12:J12" si="4">_xlfn.PERCENTILE.INC(C2:C7,0.25)</f>
        <v>2559.7435094428638</v>
      </c>
      <c r="D12">
        <f t="shared" si="4"/>
        <v>1876.8942227367338</v>
      </c>
      <c r="E12">
        <f t="shared" si="4"/>
        <v>1084.1542115615157</v>
      </c>
      <c r="F12">
        <f t="shared" si="4"/>
        <v>1.5681564616593473E-2</v>
      </c>
      <c r="G12">
        <f t="shared" si="4"/>
        <v>-5.5853502301572586E-2</v>
      </c>
      <c r="H12">
        <f t="shared" si="4"/>
        <v>-6.7586454971011226E-4</v>
      </c>
      <c r="I12">
        <f t="shared" si="4"/>
        <v>-1.4107456906713694E-3</v>
      </c>
      <c r="J12">
        <f t="shared" si="4"/>
        <v>3.2623848496860522E-2</v>
      </c>
    </row>
    <row r="13" spans="1:11" x14ac:dyDescent="0.3">
      <c r="A13" s="1" t="s">
        <v>157</v>
      </c>
      <c r="B13">
        <f>_xlfn.PERCENTILE.INC(B2:B7,0.5)</f>
        <v>2562.4047042349034</v>
      </c>
      <c r="C13">
        <f t="shared" ref="C13:J13" si="5">_xlfn.PERCENTILE.INC(C2:C7,0.5)</f>
        <v>2561.8819064040172</v>
      </c>
      <c r="D13">
        <f t="shared" si="5"/>
        <v>1877.9773533349226</v>
      </c>
      <c r="E13">
        <f t="shared" si="5"/>
        <v>1085.1493456273524</v>
      </c>
      <c r="F13">
        <f t="shared" si="5"/>
        <v>1.9308715737832424E-2</v>
      </c>
      <c r="G13">
        <f t="shared" si="5"/>
        <v>-4.9688233374531293E-2</v>
      </c>
      <c r="H13">
        <f t="shared" si="5"/>
        <v>-5.6810626568444393E-4</v>
      </c>
      <c r="I13">
        <f t="shared" si="5"/>
        <v>-1.3399958513375283E-3</v>
      </c>
      <c r="J13">
        <f t="shared" si="5"/>
        <v>4.2763025399599447E-2</v>
      </c>
    </row>
    <row r="14" spans="1:11" x14ac:dyDescent="0.3">
      <c r="A14" s="1" t="s">
        <v>158</v>
      </c>
      <c r="B14">
        <f>_xlfn.PERCENTILE.INC(B2:B7,0.75)</f>
        <v>2564.3001290301281</v>
      </c>
      <c r="C14">
        <f t="shared" ref="C14:J14" si="6">_xlfn.PERCENTILE.INC(C2:C7,0.75)</f>
        <v>2562.9770450242745</v>
      </c>
      <c r="D14">
        <f t="shared" si="6"/>
        <v>1878.8872273404884</v>
      </c>
      <c r="E14">
        <f t="shared" si="6"/>
        <v>1085.8658045400307</v>
      </c>
      <c r="F14">
        <f t="shared" si="6"/>
        <v>2.1907733729550682E-2</v>
      </c>
      <c r="G14">
        <f t="shared" si="6"/>
        <v>-3.7157264255850947E-2</v>
      </c>
      <c r="H14">
        <f t="shared" si="6"/>
        <v>-4.5142150668102296E-4</v>
      </c>
      <c r="I14">
        <f t="shared" si="6"/>
        <v>-1.205995708249388E-3</v>
      </c>
      <c r="J14">
        <f t="shared" si="6"/>
        <v>4.7548315327748308E-2</v>
      </c>
    </row>
    <row r="15" spans="1:11" x14ac:dyDescent="0.3">
      <c r="A15" s="1" t="s">
        <v>159</v>
      </c>
      <c r="B15">
        <f>MAX(B2:B7)</f>
        <v>2567.1962195528649</v>
      </c>
      <c r="C15">
        <f t="shared" ref="C15:J15" si="7">MAX(C2:C7)</f>
        <v>2563.6746741695201</v>
      </c>
      <c r="D15">
        <f t="shared" si="7"/>
        <v>1887.7140068226929</v>
      </c>
      <c r="E15">
        <f t="shared" si="7"/>
        <v>1088.3031120014871</v>
      </c>
      <c r="F15">
        <f t="shared" si="7"/>
        <v>2.9445295854563559E-2</v>
      </c>
      <c r="G15">
        <f t="shared" si="7"/>
        <v>-2.7505356600328951E-2</v>
      </c>
      <c r="H15">
        <f t="shared" si="7"/>
        <v>-2.1986215446196121E-4</v>
      </c>
      <c r="I15">
        <f t="shared" si="7"/>
        <v>1.3415312063340599E-4</v>
      </c>
      <c r="J15">
        <f t="shared" si="7"/>
        <v>7.9889220829620841E-2</v>
      </c>
    </row>
    <row r="18" spans="1:11" x14ac:dyDescent="0.3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</row>
    <row r="19" spans="1:11" x14ac:dyDescent="0.3">
      <c r="A19" s="1" t="s">
        <v>50</v>
      </c>
      <c r="B19">
        <v>2568.0261627607092</v>
      </c>
      <c r="C19">
        <v>2566.7974115071102</v>
      </c>
      <c r="D19">
        <v>1874.6731623806729</v>
      </c>
      <c r="E19">
        <v>1087.380628355859</v>
      </c>
      <c r="F19">
        <v>2.235246016291427E-2</v>
      </c>
      <c r="G19">
        <v>-6.0980337241043348E-2</v>
      </c>
      <c r="H19">
        <v>-4.5453365707004032E-4</v>
      </c>
      <c r="I19">
        <v>-1.725346118972651E-3</v>
      </c>
      <c r="J19">
        <v>5.1792242583924411E-2</v>
      </c>
      <c r="K19" t="s">
        <v>11</v>
      </c>
    </row>
    <row r="20" spans="1:11" x14ac:dyDescent="0.3">
      <c r="A20" s="1" t="s">
        <v>51</v>
      </c>
      <c r="B20">
        <v>2561.0356963268341</v>
      </c>
      <c r="C20">
        <v>2560.345607225669</v>
      </c>
      <c r="D20">
        <v>1882.676464568425</v>
      </c>
      <c r="E20">
        <v>1091.024569963231</v>
      </c>
      <c r="F20">
        <v>2.3000033887113708E-2</v>
      </c>
      <c r="G20">
        <v>-6.0885630983606817E-2</v>
      </c>
      <c r="H20">
        <v>3.3534830317128788E-5</v>
      </c>
      <c r="I20">
        <v>-9.9849811443292343E-4</v>
      </c>
      <c r="J20">
        <v>5.6049769890811077E-2</v>
      </c>
      <c r="K20" t="s">
        <v>13</v>
      </c>
    </row>
    <row r="21" spans="1:11" x14ac:dyDescent="0.3">
      <c r="A21" s="1" t="s">
        <v>52</v>
      </c>
      <c r="B21">
        <v>2560.1577422116311</v>
      </c>
      <c r="C21">
        <v>2560.2839983656399</v>
      </c>
      <c r="D21">
        <v>1876.272224241289</v>
      </c>
      <c r="E21">
        <v>1088.808063712444</v>
      </c>
      <c r="F21">
        <v>1.7797216469728511E-2</v>
      </c>
      <c r="G21">
        <v>-4.7050217800978997E-2</v>
      </c>
      <c r="H21">
        <v>-3.3146212214713538E-4</v>
      </c>
      <c r="I21">
        <v>-1.774276203709837E-3</v>
      </c>
      <c r="J21">
        <v>4.358765176637043E-2</v>
      </c>
      <c r="K21" t="s">
        <v>15</v>
      </c>
    </row>
    <row r="22" spans="1:11" x14ac:dyDescent="0.3">
      <c r="A22" s="1" t="s">
        <v>53</v>
      </c>
      <c r="B22">
        <v>2563.509356914275</v>
      </c>
      <c r="C22">
        <v>2562.086378563065</v>
      </c>
      <c r="D22">
        <v>1884.9460025144119</v>
      </c>
      <c r="E22">
        <v>1088.941064397904</v>
      </c>
      <c r="F22">
        <v>1.9423509860104611E-2</v>
      </c>
      <c r="G22">
        <v>-4.9314855093575527E-2</v>
      </c>
      <c r="H22">
        <v>-4.4691757357770862E-4</v>
      </c>
      <c r="I22">
        <v>-6.1693832682965647E-4</v>
      </c>
      <c r="J22">
        <v>4.2180396890474481E-2</v>
      </c>
      <c r="K22" t="s">
        <v>17</v>
      </c>
    </row>
    <row r="23" spans="1:11" x14ac:dyDescent="0.3">
      <c r="A23" s="1" t="s">
        <v>54</v>
      </c>
      <c r="B23">
        <v>2564.5183164622608</v>
      </c>
      <c r="C23">
        <v>2563.541192153094</v>
      </c>
      <c r="D23">
        <v>1878.459716426097</v>
      </c>
      <c r="E23">
        <v>1089.166267187017</v>
      </c>
      <c r="F23">
        <v>2.2660934667998341E-2</v>
      </c>
      <c r="G23">
        <v>-6.0750128382334921E-2</v>
      </c>
      <c r="H23">
        <v>-2.1719471811276059E-4</v>
      </c>
      <c r="I23">
        <v>-1.3936733359378691E-3</v>
      </c>
      <c r="J23">
        <v>5.3576010935729439E-2</v>
      </c>
      <c r="K23" t="s">
        <v>19</v>
      </c>
    </row>
    <row r="24" spans="1:11" x14ac:dyDescent="0.3">
      <c r="A24" s="1" t="s">
        <v>55</v>
      </c>
      <c r="B24">
        <v>2561.833865495194</v>
      </c>
      <c r="C24">
        <v>2561.1956615981012</v>
      </c>
      <c r="D24">
        <v>1880.5867063081071</v>
      </c>
      <c r="E24">
        <v>1088.8301886452671</v>
      </c>
      <c r="F24">
        <v>1.8635507880431931E-2</v>
      </c>
      <c r="G24">
        <v>-4.8330941567445863E-2</v>
      </c>
      <c r="H24">
        <v>-3.940236973701367E-4</v>
      </c>
      <c r="I24">
        <v>-1.197076825574744E-3</v>
      </c>
      <c r="J24">
        <v>4.3097364368372811E-2</v>
      </c>
      <c r="K24" t="s">
        <v>21</v>
      </c>
    </row>
    <row r="25" spans="1:11" x14ac:dyDescent="0.3">
      <c r="A25" s="1" t="s">
        <v>153</v>
      </c>
      <c r="B25">
        <f>AVERAGE(B19:B24)</f>
        <v>2563.1801900284845</v>
      </c>
      <c r="C25">
        <f t="shared" ref="C25:J25" si="8">AVERAGE(C19:C24)</f>
        <v>2562.3750415687796</v>
      </c>
      <c r="D25">
        <f t="shared" si="8"/>
        <v>1879.6023794065006</v>
      </c>
      <c r="E25">
        <f t="shared" si="8"/>
        <v>1089.0251303769537</v>
      </c>
      <c r="F25">
        <f t="shared" si="8"/>
        <v>2.0644943821381895E-2</v>
      </c>
      <c r="G25">
        <f t="shared" si="8"/>
        <v>-5.4552018511497581E-2</v>
      </c>
      <c r="H25">
        <f t="shared" si="8"/>
        <v>-3.017661563267755E-4</v>
      </c>
      <c r="I25">
        <f t="shared" si="8"/>
        <v>-1.2843014875762802E-3</v>
      </c>
      <c r="J25">
        <f t="shared" si="8"/>
        <v>4.8380572739280446E-2</v>
      </c>
    </row>
    <row r="26" spans="1:11" x14ac:dyDescent="0.3">
      <c r="A26" s="1" t="s">
        <v>154</v>
      </c>
      <c r="B26">
        <f>_xlfn.STDEV.S(B19:B24)</f>
        <v>2.8610843644987942</v>
      </c>
      <c r="C26">
        <f t="shared" ref="C26:J26" si="9">_xlfn.STDEV.S(C19:C24)</f>
        <v>2.4852602251372162</v>
      </c>
      <c r="D26">
        <f t="shared" si="9"/>
        <v>3.8901413740447461</v>
      </c>
      <c r="E26">
        <f t="shared" si="9"/>
        <v>1.1674118776284537</v>
      </c>
      <c r="F26">
        <f t="shared" si="9"/>
        <v>2.2875998408746169E-3</v>
      </c>
      <c r="G26">
        <f t="shared" si="9"/>
        <v>6.9607641465090284E-3</v>
      </c>
      <c r="H26">
        <f t="shared" si="9"/>
        <v>1.8621451462473701E-4</v>
      </c>
      <c r="I26">
        <f t="shared" si="9"/>
        <v>4.4299505383940294E-4</v>
      </c>
      <c r="J26">
        <f t="shared" si="9"/>
        <v>6.1118772374799159E-3</v>
      </c>
    </row>
    <row r="27" spans="1:11" x14ac:dyDescent="0.3">
      <c r="A27" s="1" t="s">
        <v>160</v>
      </c>
      <c r="B27">
        <f>B26/B25</f>
        <v>1.1162244369823252E-3</v>
      </c>
      <c r="C27">
        <f t="shared" ref="C27:J27" si="10">C26/C25</f>
        <v>9.6990494553664134E-4</v>
      </c>
      <c r="D27">
        <f t="shared" si="10"/>
        <v>2.0696618692689086E-3</v>
      </c>
      <c r="E27">
        <f t="shared" si="10"/>
        <v>1.0719788231373204E-3</v>
      </c>
      <c r="F27">
        <f t="shared" si="10"/>
        <v>0.11080678449245078</v>
      </c>
      <c r="G27">
        <f t="shared" si="10"/>
        <v>-0.1275986542100537</v>
      </c>
      <c r="H27">
        <f t="shared" si="10"/>
        <v>-0.61708217015260547</v>
      </c>
      <c r="I27">
        <f t="shared" si="10"/>
        <v>-0.34493073326218626</v>
      </c>
      <c r="J27">
        <f t="shared" si="10"/>
        <v>0.12632916254250232</v>
      </c>
    </row>
    <row r="28" spans="1:11" x14ac:dyDescent="0.3">
      <c r="A28" s="1" t="s">
        <v>155</v>
      </c>
      <c r="B28">
        <f>MIN(B19:B24)</f>
        <v>2560.1577422116311</v>
      </c>
      <c r="C28">
        <f t="shared" ref="C28:J28" si="11">MIN(C19:C24)</f>
        <v>2560.2839983656399</v>
      </c>
      <c r="D28">
        <f t="shared" si="11"/>
        <v>1874.6731623806729</v>
      </c>
      <c r="E28">
        <f t="shared" si="11"/>
        <v>1087.380628355859</v>
      </c>
      <c r="F28">
        <f t="shared" si="11"/>
        <v>1.7797216469728511E-2</v>
      </c>
      <c r="G28">
        <f t="shared" si="11"/>
        <v>-6.0980337241043348E-2</v>
      </c>
      <c r="H28">
        <f t="shared" si="11"/>
        <v>-4.5453365707004032E-4</v>
      </c>
      <c r="I28">
        <f t="shared" si="11"/>
        <v>-1.774276203709837E-3</v>
      </c>
      <c r="J28">
        <f t="shared" si="11"/>
        <v>4.2180396890474481E-2</v>
      </c>
    </row>
    <row r="29" spans="1:11" x14ac:dyDescent="0.3">
      <c r="A29" s="1" t="s">
        <v>156</v>
      </c>
      <c r="B29">
        <f>_xlfn.PERCENTILE.INC(B19:B24,0.25)</f>
        <v>2561.2352386189241</v>
      </c>
      <c r="C29">
        <f t="shared" ref="C29:J29" si="12">_xlfn.PERCENTILE.INC(C19:C24,0.25)</f>
        <v>2560.5581208187768</v>
      </c>
      <c r="D29">
        <f t="shared" si="12"/>
        <v>1876.8190972874909</v>
      </c>
      <c r="E29">
        <f t="shared" si="12"/>
        <v>1088.8135949456498</v>
      </c>
      <c r="F29">
        <f t="shared" si="12"/>
        <v>1.8832508375350103E-2</v>
      </c>
      <c r="G29">
        <f t="shared" si="12"/>
        <v>-6.0851755333288841E-2</v>
      </c>
      <c r="H29">
        <f t="shared" si="12"/>
        <v>-4.3369410452581561E-4</v>
      </c>
      <c r="I29">
        <f t="shared" si="12"/>
        <v>-1.6424279232139555E-3</v>
      </c>
      <c r="J29">
        <f t="shared" si="12"/>
        <v>4.3219936217872214E-2</v>
      </c>
    </row>
    <row r="30" spans="1:11" x14ac:dyDescent="0.3">
      <c r="A30" s="1" t="s">
        <v>157</v>
      </c>
      <c r="B30">
        <f>_xlfn.PERCENTILE.INC(B19:B24,0.5)</f>
        <v>2562.6716112047343</v>
      </c>
      <c r="C30">
        <f t="shared" ref="C30:J30" si="13">_xlfn.PERCENTILE.INC(C19:C24,0.5)</f>
        <v>2561.6410200805831</v>
      </c>
      <c r="D30">
        <f t="shared" si="13"/>
        <v>1879.523211367102</v>
      </c>
      <c r="E30">
        <f t="shared" si="13"/>
        <v>1088.8856265215854</v>
      </c>
      <c r="F30">
        <f t="shared" si="13"/>
        <v>2.0887985011509441E-2</v>
      </c>
      <c r="G30">
        <f t="shared" si="13"/>
        <v>-5.5032491737955228E-2</v>
      </c>
      <c r="H30">
        <f t="shared" si="13"/>
        <v>-3.6274290975863604E-4</v>
      </c>
      <c r="I30">
        <f t="shared" si="13"/>
        <v>-1.2953750807563067E-3</v>
      </c>
      <c r="J30">
        <f t="shared" si="13"/>
        <v>4.7689947175147421E-2</v>
      </c>
    </row>
    <row r="31" spans="1:11" x14ac:dyDescent="0.3">
      <c r="A31" s="1" t="s">
        <v>158</v>
      </c>
      <c r="B31">
        <f>_xlfn.PERCENTILE.INC(B19:B24,0.75)</f>
        <v>2564.2660765752644</v>
      </c>
      <c r="C31">
        <f t="shared" ref="C31:J31" si="14">_xlfn.PERCENTILE.INC(C19:C24,0.75)</f>
        <v>2563.1774887555866</v>
      </c>
      <c r="D31">
        <f t="shared" si="14"/>
        <v>1882.1540250033454</v>
      </c>
      <c r="E31">
        <f t="shared" si="14"/>
        <v>1089.1099664897388</v>
      </c>
      <c r="F31">
        <f t="shared" si="14"/>
        <v>2.2583816041727323E-2</v>
      </c>
      <c r="G31">
        <f t="shared" si="14"/>
        <v>-4.8576919948978281E-2</v>
      </c>
      <c r="H31">
        <f t="shared" si="14"/>
        <v>-2.4576156912135426E-4</v>
      </c>
      <c r="I31">
        <f t="shared" si="14"/>
        <v>-1.0481427922183785E-3</v>
      </c>
      <c r="J31">
        <f t="shared" si="14"/>
        <v>5.3130068847778184E-2</v>
      </c>
    </row>
    <row r="32" spans="1:11" x14ac:dyDescent="0.3">
      <c r="A32" s="1" t="s">
        <v>159</v>
      </c>
      <c r="B32">
        <f>MAX(B19:B24)</f>
        <v>2568.0261627607092</v>
      </c>
      <c r="C32">
        <f t="shared" ref="C32:J32" si="15">MAX(C19:C24)</f>
        <v>2566.7974115071102</v>
      </c>
      <c r="D32">
        <f t="shared" si="15"/>
        <v>1884.9460025144119</v>
      </c>
      <c r="E32">
        <f t="shared" si="15"/>
        <v>1091.024569963231</v>
      </c>
      <c r="F32">
        <f t="shared" si="15"/>
        <v>2.3000033887113708E-2</v>
      </c>
      <c r="G32">
        <f t="shared" si="15"/>
        <v>-4.7050217800978997E-2</v>
      </c>
      <c r="H32">
        <f t="shared" si="15"/>
        <v>3.3534830317128788E-5</v>
      </c>
      <c r="I32">
        <f t="shared" si="15"/>
        <v>-6.1693832682965647E-4</v>
      </c>
      <c r="J32">
        <f t="shared" si="15"/>
        <v>5.6049769890811077E-2</v>
      </c>
    </row>
    <row r="35" spans="1:11" x14ac:dyDescent="0.3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</row>
    <row r="36" spans="1:11" x14ac:dyDescent="0.3">
      <c r="A36" s="1" t="s">
        <v>70</v>
      </c>
      <c r="B36">
        <v>2565.1967123988888</v>
      </c>
      <c r="C36">
        <v>2564.9469379329648</v>
      </c>
      <c r="D36">
        <v>1874.80219407913</v>
      </c>
      <c r="E36">
        <v>1084.248728768182</v>
      </c>
      <c r="F36">
        <v>1.593563211220704E-2</v>
      </c>
      <c r="G36">
        <v>-2.2391415368077719E-2</v>
      </c>
      <c r="H36">
        <v>-7.4606801751569854E-4</v>
      </c>
      <c r="I36">
        <v>-1.632090758278771E-3</v>
      </c>
      <c r="J36">
        <v>4.7882115437307346E-3</v>
      </c>
      <c r="K36" t="s">
        <v>11</v>
      </c>
    </row>
    <row r="37" spans="1:11" x14ac:dyDescent="0.3">
      <c r="A37" s="1" t="s">
        <v>71</v>
      </c>
      <c r="B37">
        <v>2568.5151046165279</v>
      </c>
      <c r="C37">
        <v>2567.7668711979859</v>
      </c>
      <c r="D37">
        <v>1890.600734446653</v>
      </c>
      <c r="E37">
        <v>1087.31371282539</v>
      </c>
      <c r="F37">
        <v>1.372481517957088E-2</v>
      </c>
      <c r="G37">
        <v>-1.0999307067406049E-2</v>
      </c>
      <c r="H37">
        <v>-2.9325917297462782E-4</v>
      </c>
      <c r="I37">
        <v>-4.4794240358797869E-4</v>
      </c>
      <c r="J37">
        <v>-4.7319518519594803E-3</v>
      </c>
      <c r="K37" t="s">
        <v>13</v>
      </c>
    </row>
    <row r="38" spans="1:11" x14ac:dyDescent="0.3">
      <c r="A38" s="1" t="s">
        <v>72</v>
      </c>
      <c r="B38">
        <v>2568.8477399788671</v>
      </c>
      <c r="C38">
        <v>2568.229680369177</v>
      </c>
      <c r="D38">
        <v>1887.4573790140321</v>
      </c>
      <c r="E38">
        <v>1089.0905737734649</v>
      </c>
      <c r="F38">
        <v>1.8640679211118439E-2</v>
      </c>
      <c r="G38">
        <v>-3.0483454963539981E-2</v>
      </c>
      <c r="H38">
        <v>-2.8711749807741962E-4</v>
      </c>
      <c r="I38">
        <v>-5.6993713936556679E-4</v>
      </c>
      <c r="J38">
        <v>1.3733928883097589E-2</v>
      </c>
      <c r="K38" t="s">
        <v>15</v>
      </c>
    </row>
    <row r="39" spans="1:11" x14ac:dyDescent="0.3">
      <c r="A39" s="1" t="s">
        <v>73</v>
      </c>
      <c r="B39">
        <v>2559.6130228152902</v>
      </c>
      <c r="C39">
        <v>2559.211740337777</v>
      </c>
      <c r="D39">
        <v>1877.5885213978449</v>
      </c>
      <c r="E39">
        <v>1090.424563612424</v>
      </c>
      <c r="F39">
        <v>2.0275037723317488E-2</v>
      </c>
      <c r="G39">
        <v>-3.5393523092123701E-2</v>
      </c>
      <c r="H39">
        <v>2.6194678292268669E-4</v>
      </c>
      <c r="I39">
        <v>-9.9318490087856775E-4</v>
      </c>
      <c r="J39">
        <v>2.001292436804699E-2</v>
      </c>
      <c r="K39" t="s">
        <v>17</v>
      </c>
    </row>
    <row r="40" spans="1:11" x14ac:dyDescent="0.3">
      <c r="A40" s="1" t="s">
        <v>74</v>
      </c>
      <c r="B40">
        <v>2566.868074179924</v>
      </c>
      <c r="C40">
        <v>2566.3633349795691</v>
      </c>
      <c r="D40">
        <v>1882.693465388822</v>
      </c>
      <c r="E40">
        <v>1085.73375776025</v>
      </c>
      <c r="F40">
        <v>1.4993968272823869E-2</v>
      </c>
      <c r="G40">
        <v>-1.7467276665650899E-2</v>
      </c>
      <c r="H40">
        <v>-5.2799416310968716E-4</v>
      </c>
      <c r="I40">
        <v>-1.0469810839746109E-3</v>
      </c>
      <c r="J40">
        <v>1.002900925638263E-3</v>
      </c>
      <c r="K40" t="s">
        <v>19</v>
      </c>
    </row>
    <row r="41" spans="1:11" x14ac:dyDescent="0.3">
      <c r="A41" s="1" t="s">
        <v>75</v>
      </c>
      <c r="B41">
        <v>2564.2505655701511</v>
      </c>
      <c r="C41">
        <v>2563.7308180404711</v>
      </c>
      <c r="D41">
        <v>1882.472294050116</v>
      </c>
      <c r="E41">
        <v>1089.75695773947</v>
      </c>
      <c r="F41">
        <v>1.9431304366281842E-2</v>
      </c>
      <c r="G41">
        <v>-3.2807948369636207E-2</v>
      </c>
      <c r="H41">
        <v>-9.0084075397743045E-6</v>
      </c>
      <c r="I41">
        <v>-7.8778645877229235E-4</v>
      </c>
      <c r="J41">
        <v>1.6715384970239239E-2</v>
      </c>
      <c r="K41" t="s">
        <v>21</v>
      </c>
    </row>
    <row r="42" spans="1:11" x14ac:dyDescent="0.3">
      <c r="A42" s="1" t="s">
        <v>153</v>
      </c>
      <c r="B42">
        <f>AVERAGE(B36:B41)</f>
        <v>2565.548536593275</v>
      </c>
      <c r="C42">
        <f t="shared" ref="C42:J42" si="16">AVERAGE(C36:C41)</f>
        <v>2565.0415638096574</v>
      </c>
      <c r="D42">
        <f t="shared" si="16"/>
        <v>1882.6024313960997</v>
      </c>
      <c r="E42">
        <f t="shared" si="16"/>
        <v>1087.7613824131968</v>
      </c>
      <c r="F42">
        <f t="shared" si="16"/>
        <v>1.7166906144219927E-2</v>
      </c>
      <c r="G42">
        <f t="shared" si="16"/>
        <v>-2.4923820921072426E-2</v>
      </c>
      <c r="H42">
        <f t="shared" si="16"/>
        <v>-2.6691674604908678E-4</v>
      </c>
      <c r="I42">
        <f t="shared" si="16"/>
        <v>-9.1298712414296455E-4</v>
      </c>
      <c r="J42">
        <f t="shared" si="16"/>
        <v>8.5868998064655561E-3</v>
      </c>
    </row>
    <row r="43" spans="1:11" x14ac:dyDescent="0.3">
      <c r="A43" s="1" t="s">
        <v>154</v>
      </c>
      <c r="B43">
        <f>_xlfn.STDEV.S(B36:B41)</f>
        <v>3.4195111085633605</v>
      </c>
      <c r="C43">
        <f t="shared" ref="C43:J43" si="17">_xlfn.STDEV.S(C36:C41)</f>
        <v>3.3182018270394051</v>
      </c>
      <c r="D43">
        <f t="shared" si="17"/>
        <v>5.891546259678405</v>
      </c>
      <c r="E43">
        <f t="shared" si="17"/>
        <v>2.4286625981341818</v>
      </c>
      <c r="F43">
        <f t="shared" si="17"/>
        <v>2.6474770336133691E-3</v>
      </c>
      <c r="G43">
        <f t="shared" si="17"/>
        <v>9.5769397621653807E-3</v>
      </c>
      <c r="H43">
        <f t="shared" si="17"/>
        <v>3.5918315546112542E-4</v>
      </c>
      <c r="I43">
        <f t="shared" si="17"/>
        <v>4.2216612655994061E-4</v>
      </c>
      <c r="J43">
        <f t="shared" si="17"/>
        <v>9.720669706313521E-3</v>
      </c>
    </row>
    <row r="44" spans="1:11" x14ac:dyDescent="0.3">
      <c r="A44" s="1" t="s">
        <v>160</v>
      </c>
      <c r="B44">
        <f>B43/B42</f>
        <v>1.3328576948709924E-3</v>
      </c>
      <c r="C44">
        <f t="shared" ref="C44:J44" si="18">C43/C42</f>
        <v>1.2936249742913082E-3</v>
      </c>
      <c r="D44">
        <f t="shared" si="18"/>
        <v>3.1294691653560407E-3</v>
      </c>
      <c r="E44">
        <f t="shared" si="18"/>
        <v>2.2327163267611117E-3</v>
      </c>
      <c r="F44">
        <f t="shared" si="18"/>
        <v>0.15421981173379753</v>
      </c>
      <c r="G44">
        <f t="shared" si="18"/>
        <v>-0.3842484582317125</v>
      </c>
      <c r="H44">
        <f t="shared" si="18"/>
        <v>-1.3456748622099213</v>
      </c>
      <c r="I44">
        <f t="shared" si="18"/>
        <v>-0.46240096425919985</v>
      </c>
      <c r="J44">
        <f t="shared" si="18"/>
        <v>1.1320348350861491</v>
      </c>
    </row>
    <row r="45" spans="1:11" x14ac:dyDescent="0.3">
      <c r="A45" s="1" t="s">
        <v>155</v>
      </c>
      <c r="B45">
        <f>MIN(B36:B41)</f>
        <v>2559.6130228152902</v>
      </c>
      <c r="C45">
        <f t="shared" ref="C45:J45" si="19">MIN(C36:C41)</f>
        <v>2559.211740337777</v>
      </c>
      <c r="D45">
        <f t="shared" si="19"/>
        <v>1874.80219407913</v>
      </c>
      <c r="E45">
        <f t="shared" si="19"/>
        <v>1084.248728768182</v>
      </c>
      <c r="F45">
        <f t="shared" si="19"/>
        <v>1.372481517957088E-2</v>
      </c>
      <c r="G45">
        <f t="shared" si="19"/>
        <v>-3.5393523092123701E-2</v>
      </c>
      <c r="H45">
        <f t="shared" si="19"/>
        <v>-7.4606801751569854E-4</v>
      </c>
      <c r="I45">
        <f t="shared" si="19"/>
        <v>-1.632090758278771E-3</v>
      </c>
      <c r="J45">
        <f t="shared" si="19"/>
        <v>-4.7319518519594803E-3</v>
      </c>
    </row>
    <row r="46" spans="1:11" x14ac:dyDescent="0.3">
      <c r="A46" s="1" t="s">
        <v>156</v>
      </c>
      <c r="B46">
        <f>_xlfn.PERCENTILE.INC(B36:B41,0.25)</f>
        <v>2564.4871022773355</v>
      </c>
      <c r="C46">
        <f t="shared" ref="C46:J46" si="20">_xlfn.PERCENTILE.INC(C36:C41,0.25)</f>
        <v>2564.0348480135945</v>
      </c>
      <c r="D46">
        <f t="shared" si="20"/>
        <v>1878.8094645609126</v>
      </c>
      <c r="E46">
        <f t="shared" si="20"/>
        <v>1086.128746526535</v>
      </c>
      <c r="F46">
        <f t="shared" si="20"/>
        <v>1.5229384232669662E-2</v>
      </c>
      <c r="G46">
        <f t="shared" si="20"/>
        <v>-3.2226825018112151E-2</v>
      </c>
      <c r="H46">
        <f t="shared" si="20"/>
        <v>-4.6931041557592233E-4</v>
      </c>
      <c r="I46">
        <f t="shared" si="20"/>
        <v>-1.0335320382006E-3</v>
      </c>
      <c r="J46">
        <f t="shared" si="20"/>
        <v>1.9492285801613809E-3</v>
      </c>
    </row>
    <row r="47" spans="1:11" x14ac:dyDescent="0.3">
      <c r="A47" s="1" t="s">
        <v>157</v>
      </c>
      <c r="B47">
        <f>_xlfn.PERCENTILE.INC(B36:B41,0.5)</f>
        <v>2566.0323932894062</v>
      </c>
      <c r="C47">
        <f t="shared" ref="C47:J47" si="21">_xlfn.PERCENTILE.INC(C36:C41,0.5)</f>
        <v>2565.655136456267</v>
      </c>
      <c r="D47">
        <f t="shared" si="21"/>
        <v>1882.582879719469</v>
      </c>
      <c r="E47">
        <f t="shared" si="21"/>
        <v>1088.2021432994275</v>
      </c>
      <c r="F47">
        <f t="shared" si="21"/>
        <v>1.7288155661662738E-2</v>
      </c>
      <c r="G47">
        <f t="shared" si="21"/>
        <v>-2.6437435165808848E-2</v>
      </c>
      <c r="H47">
        <f t="shared" si="21"/>
        <v>-2.9018833552602372E-4</v>
      </c>
      <c r="I47">
        <f t="shared" si="21"/>
        <v>-8.9048567982543E-4</v>
      </c>
      <c r="J47">
        <f t="shared" si="21"/>
        <v>9.2610702134141611E-3</v>
      </c>
    </row>
    <row r="48" spans="1:11" x14ac:dyDescent="0.3">
      <c r="A48" s="1" t="s">
        <v>158</v>
      </c>
      <c r="B48">
        <f>_xlfn.PERCENTILE.INC(B36:B41,0.75)</f>
        <v>2568.1033470073771</v>
      </c>
      <c r="C48">
        <f t="shared" ref="C48:J48" si="22">_xlfn.PERCENTILE.INC(C36:C41,0.75)</f>
        <v>2567.4159871433817</v>
      </c>
      <c r="D48">
        <f t="shared" si="22"/>
        <v>1886.2664006077296</v>
      </c>
      <c r="E48">
        <f t="shared" si="22"/>
        <v>1089.5903617479687</v>
      </c>
      <c r="F48">
        <f t="shared" si="22"/>
        <v>1.9233648077490992E-2</v>
      </c>
      <c r="G48">
        <f t="shared" si="22"/>
        <v>-1.8698311341257604E-2</v>
      </c>
      <c r="H48">
        <f t="shared" si="22"/>
        <v>-7.853568017418563E-5</v>
      </c>
      <c r="I48">
        <f t="shared" si="22"/>
        <v>-6.2439946921724815E-4</v>
      </c>
      <c r="J48">
        <f t="shared" si="22"/>
        <v>1.5970020948453827E-2</v>
      </c>
    </row>
    <row r="49" spans="1:11" x14ac:dyDescent="0.3">
      <c r="A49" s="1" t="s">
        <v>159</v>
      </c>
      <c r="B49">
        <f>MAX(B36:B41)</f>
        <v>2568.8477399788671</v>
      </c>
      <c r="C49">
        <f t="shared" ref="C49:J49" si="23">MAX(C36:C41)</f>
        <v>2568.229680369177</v>
      </c>
      <c r="D49">
        <f t="shared" si="23"/>
        <v>1890.600734446653</v>
      </c>
      <c r="E49">
        <f t="shared" si="23"/>
        <v>1090.424563612424</v>
      </c>
      <c r="F49">
        <f t="shared" si="23"/>
        <v>2.0275037723317488E-2</v>
      </c>
      <c r="G49">
        <f t="shared" si="23"/>
        <v>-1.0999307067406049E-2</v>
      </c>
      <c r="H49">
        <f t="shared" si="23"/>
        <v>2.6194678292268669E-4</v>
      </c>
      <c r="I49">
        <f t="shared" si="23"/>
        <v>-4.4794240358797869E-4</v>
      </c>
      <c r="J49">
        <f t="shared" si="23"/>
        <v>2.001292436804699E-2</v>
      </c>
    </row>
    <row r="52" spans="1:11" x14ac:dyDescent="0.3"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  <c r="K52" s="1" t="s">
        <v>9</v>
      </c>
    </row>
    <row r="53" spans="1:11" x14ac:dyDescent="0.3">
      <c r="A53" s="1" t="s">
        <v>90</v>
      </c>
      <c r="B53">
        <v>2554.310662565978</v>
      </c>
      <c r="C53">
        <v>2555.2938600054349</v>
      </c>
      <c r="D53">
        <v>1876.1072946968859</v>
      </c>
      <c r="E53">
        <v>1086.386394413094</v>
      </c>
      <c r="F53">
        <v>3.0262810413980219E-2</v>
      </c>
      <c r="G53">
        <v>-7.4941654230298776E-2</v>
      </c>
      <c r="H53">
        <v>-1.0000101993035851E-3</v>
      </c>
      <c r="I53">
        <v>-1.007965140348294E-3</v>
      </c>
      <c r="J53">
        <v>6.0243827654305519E-2</v>
      </c>
      <c r="K53" t="s">
        <v>11</v>
      </c>
    </row>
    <row r="54" spans="1:11" x14ac:dyDescent="0.3">
      <c r="A54" s="1" t="s">
        <v>91</v>
      </c>
      <c r="B54">
        <v>2582.4161491647001</v>
      </c>
      <c r="C54">
        <v>2574.4141084121752</v>
      </c>
      <c r="D54">
        <v>1887.6621824808981</v>
      </c>
      <c r="E54">
        <v>1081.6843541583839</v>
      </c>
      <c r="F54">
        <v>1.8421599905162241E-2</v>
      </c>
      <c r="G54">
        <v>-3.8710763146317911E-2</v>
      </c>
      <c r="H54">
        <v>-4.8730738394313838E-4</v>
      </c>
      <c r="I54">
        <v>-4.8347928245445629E-4</v>
      </c>
      <c r="J54">
        <v>2.5723447065227872E-2</v>
      </c>
      <c r="K54" t="s">
        <v>13</v>
      </c>
    </row>
    <row r="55" spans="1:11" x14ac:dyDescent="0.3">
      <c r="A55" s="1" t="s">
        <v>92</v>
      </c>
      <c r="B55">
        <v>2585.1257140547041</v>
      </c>
      <c r="C55">
        <v>2580.9352017085171</v>
      </c>
      <c r="D55">
        <v>1874.4877562699171</v>
      </c>
      <c r="E55">
        <v>1085.674666938806</v>
      </c>
      <c r="F55">
        <v>1.992080733686941E-2</v>
      </c>
      <c r="G55">
        <v>-3.023174407026627E-2</v>
      </c>
      <c r="H55">
        <v>5.3669159764240329E-4</v>
      </c>
      <c r="I55">
        <v>-2.816839629262091E-3</v>
      </c>
      <c r="J55">
        <v>1.372572347247617E-2</v>
      </c>
      <c r="K55" t="s">
        <v>15</v>
      </c>
    </row>
    <row r="56" spans="1:11" x14ac:dyDescent="0.3">
      <c r="A56" s="1" t="s">
        <v>93</v>
      </c>
      <c r="B56">
        <v>2570.5405384195201</v>
      </c>
      <c r="C56">
        <v>2567.2553835055151</v>
      </c>
      <c r="D56">
        <v>1876.801698334943</v>
      </c>
      <c r="E56">
        <v>1080.419998854484</v>
      </c>
      <c r="F56">
        <v>2.475364897013373E-2</v>
      </c>
      <c r="G56">
        <v>-6.387936755075134E-2</v>
      </c>
      <c r="H56">
        <v>-3.5332153054823162E-4</v>
      </c>
      <c r="I56">
        <v>-1.455336538559127E-3</v>
      </c>
      <c r="J56">
        <v>5.1899132683576113E-2</v>
      </c>
      <c r="K56" t="s">
        <v>17</v>
      </c>
    </row>
    <row r="57" spans="1:11" x14ac:dyDescent="0.3">
      <c r="A57" s="1" t="s">
        <v>94</v>
      </c>
      <c r="B57">
        <v>2568.0239079606481</v>
      </c>
      <c r="C57">
        <v>2564.58827129065</v>
      </c>
      <c r="D57">
        <v>1881.8602839479211</v>
      </c>
      <c r="E57">
        <v>1084.1008209834581</v>
      </c>
      <c r="F57">
        <v>2.430578027335608E-2</v>
      </c>
      <c r="G57">
        <v>-5.6719432964175913E-2</v>
      </c>
      <c r="H57">
        <v>-7.2880439578101842E-4</v>
      </c>
      <c r="I57">
        <v>-7.5234907669651202E-4</v>
      </c>
      <c r="J57">
        <v>4.3058763202481573E-2</v>
      </c>
      <c r="K57" t="s">
        <v>19</v>
      </c>
    </row>
    <row r="58" spans="1:11" x14ac:dyDescent="0.3">
      <c r="A58" s="1" t="s">
        <v>95</v>
      </c>
      <c r="B58">
        <v>2577.7409923212258</v>
      </c>
      <c r="C58">
        <v>2574.0420439214859</v>
      </c>
      <c r="D58">
        <v>1875.573579653257</v>
      </c>
      <c r="E58">
        <v>1083.0877684564421</v>
      </c>
      <c r="F58">
        <v>2.2340529417268939E-2</v>
      </c>
      <c r="G58">
        <v>-4.6983514630983311E-2</v>
      </c>
      <c r="H58">
        <v>9.7396565808828163E-5</v>
      </c>
      <c r="I58">
        <v>-2.1394432081289589E-3</v>
      </c>
      <c r="J58">
        <v>3.2470895429835847E-2</v>
      </c>
      <c r="K58" t="s">
        <v>21</v>
      </c>
    </row>
    <row r="59" spans="1:11" x14ac:dyDescent="0.3">
      <c r="A59" s="1" t="s">
        <v>153</v>
      </c>
      <c r="B59">
        <f>AVERAGE(B53:B58)</f>
        <v>2573.0263274144622</v>
      </c>
      <c r="C59">
        <f t="shared" ref="C59:J59" si="24">AVERAGE(C53:C58)</f>
        <v>2569.4214781406295</v>
      </c>
      <c r="D59">
        <f t="shared" si="24"/>
        <v>1878.7487992306369</v>
      </c>
      <c r="E59">
        <f t="shared" si="24"/>
        <v>1083.5590006341115</v>
      </c>
      <c r="F59">
        <f t="shared" si="24"/>
        <v>2.3334196052795103E-2</v>
      </c>
      <c r="G59">
        <f t="shared" si="24"/>
        <v>-5.1911079432132252E-2</v>
      </c>
      <c r="H59">
        <f t="shared" si="24"/>
        <v>-3.225592243541237E-4</v>
      </c>
      <c r="I59">
        <f t="shared" si="24"/>
        <v>-1.4425688125749066E-3</v>
      </c>
      <c r="J59">
        <f t="shared" si="24"/>
        <v>3.7853631584650514E-2</v>
      </c>
    </row>
    <row r="60" spans="1:11" x14ac:dyDescent="0.3">
      <c r="A60" s="1" t="s">
        <v>154</v>
      </c>
      <c r="B60">
        <f>_xlfn.STDEV.S(B53:B58)</f>
        <v>11.298419648733478</v>
      </c>
      <c r="C60">
        <f t="shared" ref="C60:J60" si="25">_xlfn.STDEV.S(C53:C58)</f>
        <v>9.016465650776297</v>
      </c>
      <c r="D60">
        <f t="shared" si="25"/>
        <v>5.0623510879717761</v>
      </c>
      <c r="E60">
        <f t="shared" si="25"/>
        <v>2.2957987774170481</v>
      </c>
      <c r="F60">
        <f t="shared" si="25"/>
        <v>4.1889549118248777E-3</v>
      </c>
      <c r="G60">
        <f t="shared" si="25"/>
        <v>1.6524469046602677E-2</v>
      </c>
      <c r="H60">
        <f t="shared" si="25"/>
        <v>5.5977461163062535E-4</v>
      </c>
      <c r="I60">
        <f t="shared" si="25"/>
        <v>8.8989365410696781E-4</v>
      </c>
      <c r="J60">
        <f t="shared" si="25"/>
        <v>1.7227661194564849E-2</v>
      </c>
    </row>
    <row r="61" spans="1:11" x14ac:dyDescent="0.3">
      <c r="A61" s="1" t="s">
        <v>160</v>
      </c>
      <c r="B61">
        <f>B60/B59</f>
        <v>4.391101454483304E-3</v>
      </c>
      <c r="C61">
        <f t="shared" ref="C61:J61" si="26">C60/C59</f>
        <v>3.5091423215241014E-3</v>
      </c>
      <c r="D61">
        <f t="shared" si="26"/>
        <v>2.6945332393797671E-3</v>
      </c>
      <c r="E61">
        <f t="shared" si="26"/>
        <v>2.1187575167328403E-3</v>
      </c>
      <c r="F61">
        <f t="shared" si="26"/>
        <v>0.17952000156110373</v>
      </c>
      <c r="G61">
        <f t="shared" si="26"/>
        <v>-0.31832258599450841</v>
      </c>
      <c r="H61">
        <f t="shared" si="26"/>
        <v>-1.7354165355261186</v>
      </c>
      <c r="I61">
        <f t="shared" si="26"/>
        <v>-0.6168812512441304</v>
      </c>
      <c r="J61">
        <f t="shared" si="26"/>
        <v>0.45511250766097144</v>
      </c>
    </row>
    <row r="62" spans="1:11" x14ac:dyDescent="0.3">
      <c r="A62" s="1" t="s">
        <v>155</v>
      </c>
      <c r="B62">
        <f>MIN(B53:B58)</f>
        <v>2554.310662565978</v>
      </c>
      <c r="C62">
        <f t="shared" ref="C62:J62" si="27">MIN(C53:C58)</f>
        <v>2555.2938600054349</v>
      </c>
      <c r="D62">
        <f t="shared" si="27"/>
        <v>1874.4877562699171</v>
      </c>
      <c r="E62">
        <f t="shared" si="27"/>
        <v>1080.419998854484</v>
      </c>
      <c r="F62">
        <f t="shared" si="27"/>
        <v>1.8421599905162241E-2</v>
      </c>
      <c r="G62">
        <f t="shared" si="27"/>
        <v>-7.4941654230298776E-2</v>
      </c>
      <c r="H62">
        <f t="shared" si="27"/>
        <v>-1.0000101993035851E-3</v>
      </c>
      <c r="I62">
        <f t="shared" si="27"/>
        <v>-2.816839629262091E-3</v>
      </c>
      <c r="J62">
        <f t="shared" si="27"/>
        <v>1.372572347247617E-2</v>
      </c>
    </row>
    <row r="63" spans="1:11" x14ac:dyDescent="0.3">
      <c r="A63" s="1" t="s">
        <v>156</v>
      </c>
      <c r="B63">
        <f>_xlfn.PERCENTILE.INC(B53:B58,0.25)</f>
        <v>2568.6530655753659</v>
      </c>
      <c r="C63">
        <f t="shared" ref="C63:J63" si="28">_xlfn.PERCENTILE.INC(C53:C58,0.25)</f>
        <v>2565.2550493443664</v>
      </c>
      <c r="D63">
        <f t="shared" si="28"/>
        <v>1875.7070084141642</v>
      </c>
      <c r="E63">
        <f t="shared" si="28"/>
        <v>1082.0352077328985</v>
      </c>
      <c r="F63">
        <f t="shared" si="28"/>
        <v>2.0525737856969293E-2</v>
      </c>
      <c r="G63">
        <f t="shared" si="28"/>
        <v>-6.2089383904107481E-2</v>
      </c>
      <c r="H63">
        <f t="shared" si="28"/>
        <v>-6.6843014282154845E-4</v>
      </c>
      <c r="I63">
        <f t="shared" si="28"/>
        <v>-1.9684165407365009E-3</v>
      </c>
      <c r="J63">
        <f t="shared" si="28"/>
        <v>2.7410309156379865E-2</v>
      </c>
    </row>
    <row r="64" spans="1:11" x14ac:dyDescent="0.3">
      <c r="A64" s="1" t="s">
        <v>157</v>
      </c>
      <c r="B64">
        <f>_xlfn.PERCENTILE.INC(B53:B58,0.5)</f>
        <v>2574.1407653703727</v>
      </c>
      <c r="C64">
        <f t="shared" ref="C64:J64" si="29">_xlfn.PERCENTILE.INC(C53:C58,0.5)</f>
        <v>2570.6487137135005</v>
      </c>
      <c r="D64">
        <f t="shared" si="29"/>
        <v>1876.4544965159143</v>
      </c>
      <c r="E64">
        <f t="shared" si="29"/>
        <v>1083.5942947199501</v>
      </c>
      <c r="F64">
        <f t="shared" si="29"/>
        <v>2.332315484531251E-2</v>
      </c>
      <c r="G64">
        <f t="shared" si="29"/>
        <v>-5.1851473797579609E-2</v>
      </c>
      <c r="H64">
        <f t="shared" si="29"/>
        <v>-4.2031445724568497E-4</v>
      </c>
      <c r="I64">
        <f t="shared" si="29"/>
        <v>-1.2316508394537105E-3</v>
      </c>
      <c r="J64">
        <f t="shared" si="29"/>
        <v>3.776482931615871E-2</v>
      </c>
    </row>
    <row r="65" spans="1:11" x14ac:dyDescent="0.3">
      <c r="A65" s="1" t="s">
        <v>158</v>
      </c>
      <c r="B65">
        <f>_xlfn.PERCENTILE.INC(B53:B58,0.75)</f>
        <v>2581.2473599538316</v>
      </c>
      <c r="C65">
        <f t="shared" ref="C65:J65" si="30">_xlfn.PERCENTILE.INC(C53:C58,0.75)</f>
        <v>2574.3210922895028</v>
      </c>
      <c r="D65">
        <f t="shared" si="30"/>
        <v>1880.5956375446765</v>
      </c>
      <c r="E65">
        <f t="shared" si="30"/>
        <v>1085.2812054499691</v>
      </c>
      <c r="F65">
        <f t="shared" si="30"/>
        <v>2.4641681795939317E-2</v>
      </c>
      <c r="G65">
        <f t="shared" si="30"/>
        <v>-4.0778951017484258E-2</v>
      </c>
      <c r="H65">
        <f t="shared" si="30"/>
        <v>-1.5282958280436808E-5</v>
      </c>
      <c r="I65">
        <f t="shared" si="30"/>
        <v>-8.162530926094575E-4</v>
      </c>
      <c r="J65">
        <f t="shared" si="30"/>
        <v>4.9689040313302478E-2</v>
      </c>
    </row>
    <row r="66" spans="1:11" x14ac:dyDescent="0.3">
      <c r="A66" s="1" t="s">
        <v>159</v>
      </c>
      <c r="B66">
        <f>MAX(B53:B58)</f>
        <v>2585.1257140547041</v>
      </c>
      <c r="C66">
        <f t="shared" ref="C66:J66" si="31">MAX(C53:C58)</f>
        <v>2580.9352017085171</v>
      </c>
      <c r="D66">
        <f t="shared" si="31"/>
        <v>1887.6621824808981</v>
      </c>
      <c r="E66">
        <f t="shared" si="31"/>
        <v>1086.386394413094</v>
      </c>
      <c r="F66">
        <f t="shared" si="31"/>
        <v>3.0262810413980219E-2</v>
      </c>
      <c r="G66">
        <f t="shared" si="31"/>
        <v>-3.023174407026627E-2</v>
      </c>
      <c r="H66">
        <f t="shared" si="31"/>
        <v>5.3669159764240329E-4</v>
      </c>
      <c r="I66">
        <f t="shared" si="31"/>
        <v>-4.8347928245445629E-4</v>
      </c>
      <c r="J66">
        <f t="shared" si="31"/>
        <v>6.0243827654305519E-2</v>
      </c>
    </row>
    <row r="69" spans="1:11" x14ac:dyDescent="0.3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1" t="s">
        <v>7</v>
      </c>
      <c r="J69" s="1" t="s">
        <v>8</v>
      </c>
      <c r="K69" s="1" t="s">
        <v>9</v>
      </c>
    </row>
    <row r="70" spans="1:11" x14ac:dyDescent="0.3">
      <c r="A70" s="1" t="s">
        <v>110</v>
      </c>
      <c r="B70">
        <v>2574.0561736436262</v>
      </c>
      <c r="C70">
        <v>2568.011311246491</v>
      </c>
      <c r="D70">
        <v>1883.7021445623659</v>
      </c>
      <c r="E70">
        <v>1085.932016007253</v>
      </c>
      <c r="F70">
        <v>1.6127584649991349E-2</v>
      </c>
      <c r="G70">
        <v>-3.2553992016328033E-2</v>
      </c>
      <c r="H70">
        <v>-8.2141124475396793E-4</v>
      </c>
      <c r="I70">
        <v>-1.474763542157637E-3</v>
      </c>
      <c r="J70">
        <v>2.4047553086739969E-2</v>
      </c>
      <c r="K70" t="s">
        <v>11</v>
      </c>
    </row>
    <row r="71" spans="1:11" x14ac:dyDescent="0.3">
      <c r="A71" s="1" t="s">
        <v>111</v>
      </c>
      <c r="B71">
        <v>2570.988814266605</v>
      </c>
      <c r="C71">
        <v>2572.7774008054712</v>
      </c>
      <c r="D71">
        <v>1866.2401118372941</v>
      </c>
      <c r="E71">
        <v>1085.170489716518</v>
      </c>
      <c r="F71">
        <v>1.7806900962534459E-2</v>
      </c>
      <c r="G71">
        <v>-2.8251160190952661E-2</v>
      </c>
      <c r="H71">
        <v>-8.4567513501052831E-4</v>
      </c>
      <c r="I71">
        <v>-2.5771771445094551E-3</v>
      </c>
      <c r="J71">
        <v>1.492412740462732E-2</v>
      </c>
      <c r="K71" t="s">
        <v>13</v>
      </c>
    </row>
    <row r="72" spans="1:11" x14ac:dyDescent="0.3">
      <c r="A72" s="1" t="s">
        <v>112</v>
      </c>
      <c r="B72">
        <v>2565.2578118403599</v>
      </c>
      <c r="C72">
        <v>2564.2608621803602</v>
      </c>
      <c r="D72">
        <v>1884.9127690589989</v>
      </c>
      <c r="E72">
        <v>1086.2313380370349</v>
      </c>
      <c r="F72">
        <v>1.7450883591152981E-2</v>
      </c>
      <c r="G72">
        <v>-3.742540489417482E-2</v>
      </c>
      <c r="H72">
        <v>-7.7243969708356707E-4</v>
      </c>
      <c r="I72">
        <v>-7.0490467479041334E-4</v>
      </c>
      <c r="J72">
        <v>2.3976743604227441E-2</v>
      </c>
      <c r="K72" t="s">
        <v>15</v>
      </c>
    </row>
    <row r="73" spans="1:11" x14ac:dyDescent="0.3">
      <c r="A73" s="1" t="s">
        <v>113</v>
      </c>
      <c r="B73">
        <v>2576.1436030208101</v>
      </c>
      <c r="C73">
        <v>2578.494552511786</v>
      </c>
      <c r="D73">
        <v>1877.149236896696</v>
      </c>
      <c r="E73">
        <v>1087.4494406153351</v>
      </c>
      <c r="F73">
        <v>2.5329586483403641E-2</v>
      </c>
      <c r="G73">
        <v>-4.8989628433960153E-2</v>
      </c>
      <c r="H73">
        <v>2.2453634490820939E-4</v>
      </c>
      <c r="I73">
        <v>-1.3226900058494601E-3</v>
      </c>
      <c r="J73">
        <v>3.0838747347371121E-2</v>
      </c>
      <c r="K73" t="s">
        <v>17</v>
      </c>
    </row>
    <row r="74" spans="1:11" x14ac:dyDescent="0.3">
      <c r="A74" s="1" t="s">
        <v>114</v>
      </c>
      <c r="B74">
        <v>2572.6329201903709</v>
      </c>
      <c r="C74">
        <v>2570.4856339469161</v>
      </c>
      <c r="D74">
        <v>1874.8848462878</v>
      </c>
      <c r="E74">
        <v>1085.452069202244</v>
      </c>
      <c r="F74">
        <v>1.6658465377725241E-2</v>
      </c>
      <c r="G74">
        <v>-2.9077960142051669E-2</v>
      </c>
      <c r="H74">
        <v>-8.5038748012698589E-4</v>
      </c>
      <c r="I74">
        <v>-2.0407986804434888E-3</v>
      </c>
      <c r="J74">
        <v>1.794840374428926E-2</v>
      </c>
      <c r="K74" t="s">
        <v>19</v>
      </c>
    </row>
    <row r="75" spans="1:11" x14ac:dyDescent="0.3">
      <c r="A75" s="1" t="s">
        <v>115</v>
      </c>
      <c r="B75">
        <v>2570.7238415286702</v>
      </c>
      <c r="C75">
        <v>2571.3929582554501</v>
      </c>
      <c r="D75">
        <v>1881.120711908346</v>
      </c>
      <c r="E75">
        <v>1086.799083901841</v>
      </c>
      <c r="F75">
        <v>2.142667001966991E-2</v>
      </c>
      <c r="G75">
        <v>-4.3163945348750947E-2</v>
      </c>
      <c r="H75">
        <v>-2.6730535856458153E-4</v>
      </c>
      <c r="I75">
        <v>-1.0036405652023069E-3</v>
      </c>
      <c r="J75">
        <v>2.724065844451741E-2</v>
      </c>
      <c r="K75" t="s">
        <v>21</v>
      </c>
    </row>
    <row r="76" spans="1:11" x14ac:dyDescent="0.3">
      <c r="A76" s="1" t="s">
        <v>153</v>
      </c>
      <c r="B76">
        <f>AVERAGE(B70:B75)</f>
        <v>2571.6338607484067</v>
      </c>
      <c r="C76">
        <f t="shared" ref="C76:J76" si="32">AVERAGE(C70:C75)</f>
        <v>2570.9037864910792</v>
      </c>
      <c r="D76">
        <f t="shared" si="32"/>
        <v>1878.0016367585833</v>
      </c>
      <c r="E76">
        <f t="shared" si="32"/>
        <v>1086.1724062467044</v>
      </c>
      <c r="F76">
        <f t="shared" si="32"/>
        <v>1.9133348514079596E-2</v>
      </c>
      <c r="G76">
        <f t="shared" si="32"/>
        <v>-3.6577015171036377E-2</v>
      </c>
      <c r="H76">
        <f t="shared" si="32"/>
        <v>-5.5544709510523687E-4</v>
      </c>
      <c r="I76">
        <f t="shared" si="32"/>
        <v>-1.5206624354921268E-3</v>
      </c>
      <c r="J76">
        <f t="shared" si="32"/>
        <v>2.316270560529542E-2</v>
      </c>
    </row>
    <row r="77" spans="1:11" x14ac:dyDescent="0.3">
      <c r="A77" s="1" t="s">
        <v>154</v>
      </c>
      <c r="B77">
        <f>_xlfn.STDEV.S(B70:B75)</f>
        <v>3.7175721786189073</v>
      </c>
      <c r="C77">
        <f t="shared" ref="C77:J77" si="33">_xlfn.STDEV.S(C70:C75)</f>
        <v>4.7757545243439052</v>
      </c>
      <c r="D77">
        <f t="shared" si="33"/>
        <v>6.91031989884869</v>
      </c>
      <c r="E77">
        <f t="shared" si="33"/>
        <v>0.84941441903575365</v>
      </c>
      <c r="F77">
        <f t="shared" si="33"/>
        <v>3.560969047033249E-3</v>
      </c>
      <c r="G77">
        <f t="shared" si="33"/>
        <v>8.245250573315174E-3</v>
      </c>
      <c r="H77">
        <f t="shared" si="33"/>
        <v>4.4281930651398146E-4</v>
      </c>
      <c r="I77">
        <f t="shared" si="33"/>
        <v>6.8714440600110859E-4</v>
      </c>
      <c r="J77">
        <f t="shared" si="33"/>
        <v>5.8661749680749631E-3</v>
      </c>
    </row>
    <row r="78" spans="1:11" x14ac:dyDescent="0.3">
      <c r="A78" s="1" t="s">
        <v>160</v>
      </c>
      <c r="B78">
        <f>B77/B76</f>
        <v>1.4456071042465606E-3</v>
      </c>
      <c r="C78">
        <f t="shared" ref="C78:J78" si="34">C77/C76</f>
        <v>1.8576169786820905E-3</v>
      </c>
      <c r="D78">
        <f t="shared" si="34"/>
        <v>3.679613352614458E-3</v>
      </c>
      <c r="E78">
        <f t="shared" si="34"/>
        <v>7.8202540789166814E-4</v>
      </c>
      <c r="F78">
        <f t="shared" si="34"/>
        <v>0.18611321716179738</v>
      </c>
      <c r="G78">
        <f t="shared" si="34"/>
        <v>-0.22542163527449888</v>
      </c>
      <c r="H78">
        <f t="shared" si="34"/>
        <v>-0.79723039406675344</v>
      </c>
      <c r="I78">
        <f t="shared" si="34"/>
        <v>-0.45187175665237655</v>
      </c>
      <c r="J78">
        <f t="shared" si="34"/>
        <v>0.25325948824967354</v>
      </c>
    </row>
    <row r="79" spans="1:11" x14ac:dyDescent="0.3">
      <c r="A79" s="1" t="s">
        <v>155</v>
      </c>
      <c r="B79">
        <f>MIN(B70:B75)</f>
        <v>2565.2578118403599</v>
      </c>
      <c r="C79">
        <f t="shared" ref="C79:J79" si="35">MIN(C70:C75)</f>
        <v>2564.2608621803602</v>
      </c>
      <c r="D79">
        <f t="shared" si="35"/>
        <v>1866.2401118372941</v>
      </c>
      <c r="E79">
        <f t="shared" si="35"/>
        <v>1085.170489716518</v>
      </c>
      <c r="F79">
        <f t="shared" si="35"/>
        <v>1.6127584649991349E-2</v>
      </c>
      <c r="G79">
        <f t="shared" si="35"/>
        <v>-4.8989628433960153E-2</v>
      </c>
      <c r="H79">
        <f t="shared" si="35"/>
        <v>-8.5038748012698589E-4</v>
      </c>
      <c r="I79">
        <f t="shared" si="35"/>
        <v>-2.5771771445094551E-3</v>
      </c>
      <c r="J79">
        <f t="shared" si="35"/>
        <v>1.492412740462732E-2</v>
      </c>
    </row>
    <row r="80" spans="1:11" x14ac:dyDescent="0.3">
      <c r="A80" s="1" t="s">
        <v>156</v>
      </c>
      <c r="B80">
        <f>_xlfn.PERCENTILE.INC(B70:B75,0.25)</f>
        <v>2570.7900847131541</v>
      </c>
      <c r="C80">
        <f t="shared" ref="C80:J80" si="36">_xlfn.PERCENTILE.INC(C70:C75,0.25)</f>
        <v>2568.6298919215974</v>
      </c>
      <c r="D80">
        <f t="shared" si="36"/>
        <v>1875.450943940024</v>
      </c>
      <c r="E80">
        <f t="shared" si="36"/>
        <v>1085.5720559034962</v>
      </c>
      <c r="F80">
        <f t="shared" si="36"/>
        <v>1.6856569931082175E-2</v>
      </c>
      <c r="G80">
        <f t="shared" si="36"/>
        <v>-4.1729310235106912E-2</v>
      </c>
      <c r="H80">
        <f t="shared" si="36"/>
        <v>-8.3960916244638821E-4</v>
      </c>
      <c r="I80">
        <f t="shared" si="36"/>
        <v>-1.8992898958720258E-3</v>
      </c>
      <c r="J80">
        <f t="shared" si="36"/>
        <v>1.9455488709273806E-2</v>
      </c>
    </row>
    <row r="81" spans="1:11" x14ac:dyDescent="0.3">
      <c r="A81" s="1" t="s">
        <v>157</v>
      </c>
      <c r="B81">
        <f>_xlfn.PERCENTILE.INC(B70:B75,0.5)</f>
        <v>2571.810867228488</v>
      </c>
      <c r="C81">
        <f t="shared" ref="C81:J81" si="37">_xlfn.PERCENTILE.INC(C70:C75,0.5)</f>
        <v>2570.9392961011831</v>
      </c>
      <c r="D81">
        <f t="shared" si="37"/>
        <v>1879.134974402521</v>
      </c>
      <c r="E81">
        <f t="shared" si="37"/>
        <v>1086.081677022144</v>
      </c>
      <c r="F81">
        <f t="shared" si="37"/>
        <v>1.7628892276843722E-2</v>
      </c>
      <c r="G81">
        <f t="shared" si="37"/>
        <v>-3.4989698455251426E-2</v>
      </c>
      <c r="H81">
        <f t="shared" si="37"/>
        <v>-7.969254709187675E-4</v>
      </c>
      <c r="I81">
        <f t="shared" si="37"/>
        <v>-1.3987267740035486E-3</v>
      </c>
      <c r="J81">
        <f t="shared" si="37"/>
        <v>2.4012148345483705E-2</v>
      </c>
    </row>
    <row r="82" spans="1:11" x14ac:dyDescent="0.3">
      <c r="A82" s="1" t="s">
        <v>158</v>
      </c>
      <c r="B82">
        <f>_xlfn.PERCENTILE.INC(B70:B75,0.75)</f>
        <v>2573.7003602803125</v>
      </c>
      <c r="C82">
        <f t="shared" ref="C82:J82" si="38">_xlfn.PERCENTILE.INC(C70:C75,0.75)</f>
        <v>2572.4312901679659</v>
      </c>
      <c r="D82">
        <f t="shared" si="38"/>
        <v>1883.0567863988608</v>
      </c>
      <c r="E82">
        <f t="shared" si="38"/>
        <v>1086.6571474356394</v>
      </c>
      <c r="F82">
        <f t="shared" si="38"/>
        <v>2.0521727755386049E-2</v>
      </c>
      <c r="G82">
        <f t="shared" si="38"/>
        <v>-2.994696811062076E-2</v>
      </c>
      <c r="H82">
        <f t="shared" si="38"/>
        <v>-3.9358894319432787E-4</v>
      </c>
      <c r="I82">
        <f t="shared" si="38"/>
        <v>-1.0834029253640953E-3</v>
      </c>
      <c r="J82">
        <f t="shared" si="38"/>
        <v>2.6442382105073048E-2</v>
      </c>
    </row>
    <row r="83" spans="1:11" x14ac:dyDescent="0.3">
      <c r="A83" s="1" t="s">
        <v>159</v>
      </c>
      <c r="B83">
        <f>MAX(B70:B75)</f>
        <v>2576.1436030208101</v>
      </c>
      <c r="C83">
        <f t="shared" ref="C83:J83" si="39">MAX(C70:C75)</f>
        <v>2578.494552511786</v>
      </c>
      <c r="D83">
        <f t="shared" si="39"/>
        <v>1884.9127690589989</v>
      </c>
      <c r="E83">
        <f t="shared" si="39"/>
        <v>1087.4494406153351</v>
      </c>
      <c r="F83">
        <f t="shared" si="39"/>
        <v>2.5329586483403641E-2</v>
      </c>
      <c r="G83">
        <f t="shared" si="39"/>
        <v>-2.8251160190952661E-2</v>
      </c>
      <c r="H83">
        <f t="shared" si="39"/>
        <v>2.2453634490820939E-4</v>
      </c>
      <c r="I83">
        <f t="shared" si="39"/>
        <v>-7.0490467479041334E-4</v>
      </c>
      <c r="J83">
        <f t="shared" si="39"/>
        <v>3.0838747347371121E-2</v>
      </c>
    </row>
    <row r="86" spans="1:11" x14ac:dyDescent="0.3">
      <c r="B86" s="1" t="s">
        <v>0</v>
      </c>
      <c r="C86" s="1" t="s">
        <v>1</v>
      </c>
      <c r="D86" s="1" t="s">
        <v>2</v>
      </c>
      <c r="E86" s="1" t="s">
        <v>3</v>
      </c>
      <c r="F86" s="1" t="s">
        <v>4</v>
      </c>
      <c r="G86" s="1" t="s">
        <v>5</v>
      </c>
      <c r="H86" s="1" t="s">
        <v>6</v>
      </c>
      <c r="I86" s="1" t="s">
        <v>7</v>
      </c>
      <c r="J86" s="1" t="s">
        <v>8</v>
      </c>
      <c r="K86" s="1" t="s">
        <v>9</v>
      </c>
    </row>
    <row r="87" spans="1:11" x14ac:dyDescent="0.3">
      <c r="A87" s="1" t="s">
        <v>130</v>
      </c>
      <c r="B87">
        <v>2580.7594413138431</v>
      </c>
      <c r="C87">
        <v>2574.992557534611</v>
      </c>
      <c r="D87">
        <v>1887.2689000262881</v>
      </c>
      <c r="E87">
        <v>1087.061513096013</v>
      </c>
      <c r="F87">
        <v>2.4497845469115959E-2</v>
      </c>
      <c r="G87">
        <v>-5.7191712942197041E-2</v>
      </c>
      <c r="H87">
        <v>-5.3795240178748855E-4</v>
      </c>
      <c r="I87">
        <v>-3.0482813452718132E-4</v>
      </c>
      <c r="J87">
        <v>4.2815186992196518E-2</v>
      </c>
      <c r="K87" t="s">
        <v>11</v>
      </c>
    </row>
    <row r="88" spans="1:11" x14ac:dyDescent="0.3">
      <c r="A88" s="1" t="s">
        <v>131</v>
      </c>
      <c r="B88">
        <v>2583.9208633957678</v>
      </c>
      <c r="C88">
        <v>2581.7813119246612</v>
      </c>
      <c r="D88">
        <v>1879.5244034728851</v>
      </c>
      <c r="E88">
        <v>1089.986790978453</v>
      </c>
      <c r="F88">
        <v>2.0138105504998071E-2</v>
      </c>
      <c r="G88">
        <v>-4.4110445629502587E-2</v>
      </c>
      <c r="H88">
        <v>-2.8141997454441211E-4</v>
      </c>
      <c r="I88">
        <v>-1.6212773570959159E-3</v>
      </c>
      <c r="J88">
        <v>3.173283478335491E-2</v>
      </c>
      <c r="K88" t="s">
        <v>13</v>
      </c>
    </row>
    <row r="89" spans="1:11" x14ac:dyDescent="0.3">
      <c r="A89" s="1" t="s">
        <v>132</v>
      </c>
      <c r="B89">
        <v>2574.4630137159979</v>
      </c>
      <c r="C89">
        <v>2575.368631701911</v>
      </c>
      <c r="D89">
        <v>1886.701874622586</v>
      </c>
      <c r="E89">
        <v>1087.720530155206</v>
      </c>
      <c r="F89">
        <v>1.0953067113164509E-2</v>
      </c>
      <c r="G89">
        <v>-1.155284436316445E-2</v>
      </c>
      <c r="H89">
        <v>-1.2056732717548311E-3</v>
      </c>
      <c r="I89">
        <v>-1.037405768938408E-4</v>
      </c>
      <c r="J89">
        <v>-5.5721252945466222E-3</v>
      </c>
      <c r="K89" t="s">
        <v>15</v>
      </c>
    </row>
    <row r="90" spans="1:11" x14ac:dyDescent="0.3">
      <c r="A90" s="1" t="s">
        <v>133</v>
      </c>
      <c r="B90">
        <v>2578.6841747747071</v>
      </c>
      <c r="C90">
        <v>2580.2954848345639</v>
      </c>
      <c r="D90">
        <v>1890.4170930517621</v>
      </c>
      <c r="E90">
        <v>1093.2442438699979</v>
      </c>
      <c r="F90">
        <v>1.612699289118041E-2</v>
      </c>
      <c r="G90">
        <v>-2.811368012883754E-2</v>
      </c>
      <c r="H90">
        <v>-4.0969240620078711E-4</v>
      </c>
      <c r="I90">
        <v>2.0709058458207469E-4</v>
      </c>
      <c r="J90">
        <v>1.3053518815455051E-2</v>
      </c>
      <c r="K90" t="s">
        <v>17</v>
      </c>
    </row>
    <row r="91" spans="1:11" x14ac:dyDescent="0.3">
      <c r="A91" s="1" t="s">
        <v>134</v>
      </c>
      <c r="B91">
        <v>2582.3636582871181</v>
      </c>
      <c r="C91">
        <v>2578.4337964387619</v>
      </c>
      <c r="D91">
        <v>1883.184626567969</v>
      </c>
      <c r="E91">
        <v>1088.577432397768</v>
      </c>
      <c r="F91">
        <v>2.2403448575093899E-2</v>
      </c>
      <c r="G91">
        <v>-5.0914422210198138E-2</v>
      </c>
      <c r="H91">
        <v>-3.9698626759959488E-4</v>
      </c>
      <c r="I91">
        <v>-9.9039732724551808E-4</v>
      </c>
      <c r="J91">
        <v>3.7569904174690777E-2</v>
      </c>
      <c r="K91" t="s">
        <v>19</v>
      </c>
    </row>
    <row r="92" spans="1:11" x14ac:dyDescent="0.3">
      <c r="A92" s="1" t="s">
        <v>135</v>
      </c>
      <c r="B92">
        <v>2576.6012545173048</v>
      </c>
      <c r="C92">
        <v>2577.855871973069</v>
      </c>
      <c r="D92">
        <v>1888.2785112135859</v>
      </c>
      <c r="E92">
        <v>1090.4193830059289</v>
      </c>
      <c r="F92">
        <v>1.3406736305894149E-2</v>
      </c>
      <c r="G92">
        <v>-1.9187373219107962E-2</v>
      </c>
      <c r="H92">
        <v>-8.1452088740527654E-4</v>
      </c>
      <c r="I92">
        <v>1.8200885997306709E-5</v>
      </c>
      <c r="J92">
        <v>2.8914827308988548E-3</v>
      </c>
      <c r="K92" t="s">
        <v>21</v>
      </c>
    </row>
    <row r="93" spans="1:11" x14ac:dyDescent="0.3">
      <c r="A93" s="1" t="s">
        <v>153</v>
      </c>
      <c r="B93">
        <f>AVERAGE(B87:B92)</f>
        <v>2579.4654010007903</v>
      </c>
      <c r="C93">
        <f t="shared" ref="C93:J93" si="40">AVERAGE(C87:C92)</f>
        <v>2578.1212757345961</v>
      </c>
      <c r="D93">
        <f t="shared" si="40"/>
        <v>1885.8959014925128</v>
      </c>
      <c r="E93">
        <f t="shared" si="40"/>
        <v>1089.5016489172276</v>
      </c>
      <c r="F93">
        <f t="shared" si="40"/>
        <v>1.7921032643241165E-2</v>
      </c>
      <c r="G93">
        <f t="shared" si="40"/>
        <v>-3.5178413082167959E-2</v>
      </c>
      <c r="H93">
        <f t="shared" si="40"/>
        <v>-6.0770753488206505E-4</v>
      </c>
      <c r="I93">
        <f t="shared" si="40"/>
        <v>-4.6582532086384575E-4</v>
      </c>
      <c r="J93">
        <f t="shared" si="40"/>
        <v>2.0415133700341582E-2</v>
      </c>
    </row>
    <row r="94" spans="1:11" x14ac:dyDescent="0.3">
      <c r="A94" s="1" t="s">
        <v>154</v>
      </c>
      <c r="B94">
        <f>_xlfn.STDEV.S(B87:B92)</f>
        <v>3.5710813159280419</v>
      </c>
      <c r="C94">
        <f t="shared" ref="C94:J94" si="41">_xlfn.STDEV.S(C87:C92)</f>
        <v>2.6704713147955226</v>
      </c>
      <c r="D94">
        <f t="shared" si="41"/>
        <v>3.9140699684371687</v>
      </c>
      <c r="E94">
        <f t="shared" si="41"/>
        <v>2.2389925726932947</v>
      </c>
      <c r="F94">
        <f t="shared" si="41"/>
        <v>5.2992815605278597E-3</v>
      </c>
      <c r="G94">
        <f t="shared" si="41"/>
        <v>1.8307265575895557E-2</v>
      </c>
      <c r="H94">
        <f t="shared" si="41"/>
        <v>3.4504422312266387E-4</v>
      </c>
      <c r="I94">
        <f t="shared" si="41"/>
        <v>7.0062369906630695E-4</v>
      </c>
      <c r="J94">
        <f t="shared" si="41"/>
        <v>1.9802768707378359E-2</v>
      </c>
    </row>
    <row r="95" spans="1:11" x14ac:dyDescent="0.3">
      <c r="A95" s="1" t="s">
        <v>160</v>
      </c>
      <c r="B95">
        <f>B94/B93</f>
        <v>1.3844269105305778E-3</v>
      </c>
      <c r="C95">
        <f t="shared" ref="C95:J95" si="42">C94/C93</f>
        <v>1.0358206729567494E-3</v>
      </c>
      <c r="D95">
        <f t="shared" si="42"/>
        <v>2.0754432762378574E-3</v>
      </c>
      <c r="E95">
        <f t="shared" si="42"/>
        <v>2.0550612061197506E-3</v>
      </c>
      <c r="F95">
        <f t="shared" si="42"/>
        <v>0.29570179721348028</v>
      </c>
      <c r="G95">
        <f t="shared" si="42"/>
        <v>-0.52041192230969524</v>
      </c>
      <c r="H95">
        <f t="shared" si="42"/>
        <v>-0.56778006412183946</v>
      </c>
      <c r="I95">
        <f t="shared" si="42"/>
        <v>-1.5040481220879993</v>
      </c>
      <c r="J95">
        <f t="shared" si="42"/>
        <v>0.97000436039500559</v>
      </c>
    </row>
    <row r="96" spans="1:11" x14ac:dyDescent="0.3">
      <c r="A96" s="1" t="s">
        <v>155</v>
      </c>
      <c r="B96">
        <f>MIN(B87:B92)</f>
        <v>2574.4630137159979</v>
      </c>
      <c r="C96">
        <f t="shared" ref="C96:J96" si="43">MIN(C87:C92)</f>
        <v>2574.992557534611</v>
      </c>
      <c r="D96">
        <f t="shared" si="43"/>
        <v>1879.5244034728851</v>
      </c>
      <c r="E96">
        <f t="shared" si="43"/>
        <v>1087.061513096013</v>
      </c>
      <c r="F96">
        <f t="shared" si="43"/>
        <v>1.0953067113164509E-2</v>
      </c>
      <c r="G96">
        <f t="shared" si="43"/>
        <v>-5.7191712942197041E-2</v>
      </c>
      <c r="H96">
        <f t="shared" si="43"/>
        <v>-1.2056732717548311E-3</v>
      </c>
      <c r="I96">
        <f t="shared" si="43"/>
        <v>-1.6212773570959159E-3</v>
      </c>
      <c r="J96">
        <f t="shared" si="43"/>
        <v>-5.5721252945466222E-3</v>
      </c>
    </row>
    <row r="97" spans="1:10" x14ac:dyDescent="0.3">
      <c r="A97" s="1" t="s">
        <v>156</v>
      </c>
      <c r="B97">
        <f>_xlfn.PERCENTILE.INC(B87:B92,0.25)</f>
        <v>2577.1219845816554</v>
      </c>
      <c r="C97">
        <f t="shared" ref="C97:J97" si="44">_xlfn.PERCENTILE.INC(C87:C92,0.25)</f>
        <v>2575.9904417697007</v>
      </c>
      <c r="D97">
        <f t="shared" si="44"/>
        <v>1884.0639385816232</v>
      </c>
      <c r="E97">
        <f t="shared" si="44"/>
        <v>1087.9347557158464</v>
      </c>
      <c r="F97">
        <f t="shared" si="44"/>
        <v>1.4086800452215715E-2</v>
      </c>
      <c r="G97">
        <f t="shared" si="44"/>
        <v>-4.9213428065024253E-2</v>
      </c>
      <c r="H97">
        <f t="shared" si="44"/>
        <v>-7.4537876600082949E-4</v>
      </c>
      <c r="I97">
        <f t="shared" si="44"/>
        <v>-8.1900502906593394E-4</v>
      </c>
      <c r="J97">
        <f t="shared" si="44"/>
        <v>5.4319917520379039E-3</v>
      </c>
    </row>
    <row r="98" spans="1:10" x14ac:dyDescent="0.3">
      <c r="A98" s="1" t="s">
        <v>157</v>
      </c>
      <c r="B98">
        <f>_xlfn.PERCENTILE.INC(B87:B92,0.5)</f>
        <v>2579.7218080442753</v>
      </c>
      <c r="C98">
        <f t="shared" ref="C98:J98" si="45">_xlfn.PERCENTILE.INC(C87:C92,0.5)</f>
        <v>2578.1448342059157</v>
      </c>
      <c r="D98">
        <f t="shared" si="45"/>
        <v>1886.9853873244369</v>
      </c>
      <c r="E98">
        <f t="shared" si="45"/>
        <v>1089.2821116881105</v>
      </c>
      <c r="F98">
        <f t="shared" si="45"/>
        <v>1.8132549198089241E-2</v>
      </c>
      <c r="G98">
        <f t="shared" si="45"/>
        <v>-3.6112062879170063E-2</v>
      </c>
      <c r="H98">
        <f t="shared" si="45"/>
        <v>-4.7382240399413783E-4</v>
      </c>
      <c r="I98">
        <f t="shared" si="45"/>
        <v>-2.0428435571051107E-4</v>
      </c>
      <c r="J98">
        <f t="shared" si="45"/>
        <v>2.239317679940498E-2</v>
      </c>
    </row>
    <row r="99" spans="1:10" x14ac:dyDescent="0.3">
      <c r="A99" s="1" t="s">
        <v>158</v>
      </c>
      <c r="B99">
        <f>_xlfn.PERCENTILE.INC(B87:B92,0.75)</f>
        <v>2581.9626040437993</v>
      </c>
      <c r="C99">
        <f t="shared" ref="C99:J99" si="46">_xlfn.PERCENTILE.INC(C87:C92,0.75)</f>
        <v>2579.8300627356134</v>
      </c>
      <c r="D99">
        <f t="shared" si="46"/>
        <v>1888.0261084167614</v>
      </c>
      <c r="E99">
        <f t="shared" si="46"/>
        <v>1090.3112349990599</v>
      </c>
      <c r="F99">
        <f t="shared" si="46"/>
        <v>2.183711280756994E-2</v>
      </c>
      <c r="G99">
        <f t="shared" si="46"/>
        <v>-2.1418949946540356E-2</v>
      </c>
      <c r="H99">
        <f t="shared" si="46"/>
        <v>-4.0016280224989295E-4</v>
      </c>
      <c r="I99">
        <f t="shared" si="46"/>
        <v>-1.2284479725480158E-5</v>
      </c>
      <c r="J99">
        <f t="shared" si="46"/>
        <v>3.6110636826856807E-2</v>
      </c>
    </row>
    <row r="100" spans="1:10" x14ac:dyDescent="0.3">
      <c r="A100" s="1" t="s">
        <v>159</v>
      </c>
      <c r="B100">
        <f>MAX(B87:B92)</f>
        <v>2583.9208633957678</v>
      </c>
      <c r="C100">
        <f t="shared" ref="C100:J100" si="47">MAX(C87:C92)</f>
        <v>2581.7813119246612</v>
      </c>
      <c r="D100">
        <f t="shared" si="47"/>
        <v>1890.4170930517621</v>
      </c>
      <c r="E100">
        <f t="shared" si="47"/>
        <v>1093.2442438699979</v>
      </c>
      <c r="F100">
        <f t="shared" si="47"/>
        <v>2.4497845469115959E-2</v>
      </c>
      <c r="G100">
        <f t="shared" si="47"/>
        <v>-1.155284436316445E-2</v>
      </c>
      <c r="H100">
        <f t="shared" si="47"/>
        <v>-2.8141997454441211E-4</v>
      </c>
      <c r="I100">
        <f t="shared" si="47"/>
        <v>2.0709058458207469E-4</v>
      </c>
      <c r="J100">
        <f t="shared" si="47"/>
        <v>4.2815186992196518E-2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CAF3-D538-4EAC-A9F5-BA18957F6F1D}">
  <dimension ref="A1:K88"/>
  <sheetViews>
    <sheetView zoomScaleNormal="100" workbookViewId="0"/>
  </sheetViews>
  <sheetFormatPr baseColWidth="10" defaultRowHeight="14.4" x14ac:dyDescent="0.3"/>
  <cols>
    <col min="11" max="11" width="24.109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22</v>
      </c>
      <c r="B2">
        <v>2559.2442124498548</v>
      </c>
      <c r="C2">
        <v>2558.2999468310941</v>
      </c>
      <c r="D2">
        <v>1877.0323233168949</v>
      </c>
      <c r="E2">
        <v>1083.9222647102411</v>
      </c>
      <c r="F2">
        <v>1.9691500214117561E-2</v>
      </c>
      <c r="G2">
        <v>-5.2558424170075731E-2</v>
      </c>
      <c r="H2">
        <v>-4.1173609351940398E-4</v>
      </c>
      <c r="I2">
        <v>-1.336453436259702E-3</v>
      </c>
      <c r="J2">
        <v>4.5636271743042578E-2</v>
      </c>
      <c r="K2" t="s">
        <v>23</v>
      </c>
    </row>
    <row r="3" spans="1:11" x14ac:dyDescent="0.3">
      <c r="A3" s="1" t="s">
        <v>24</v>
      </c>
      <c r="B3">
        <v>2563.2551357171451</v>
      </c>
      <c r="C3">
        <v>2562.0951304840828</v>
      </c>
      <c r="D3">
        <v>1878.699240979849</v>
      </c>
      <c r="E3">
        <v>1082.7975452451631</v>
      </c>
      <c r="F3">
        <v>1.7453941897979199E-2</v>
      </c>
      <c r="G3">
        <v>-4.0635804216452132E-2</v>
      </c>
      <c r="H3">
        <v>-5.793191275226203E-4</v>
      </c>
      <c r="I3">
        <v>-1.2886749201244121E-3</v>
      </c>
      <c r="J3">
        <v>3.0814333731407739E-2</v>
      </c>
      <c r="K3" t="s">
        <v>25</v>
      </c>
    </row>
    <row r="4" spans="1:11" x14ac:dyDescent="0.3">
      <c r="A4" s="1" t="s">
        <v>26</v>
      </c>
      <c r="B4">
        <v>2562.0411041949401</v>
      </c>
      <c r="C4">
        <v>2560.6623012780392</v>
      </c>
      <c r="D4">
        <v>1874.928689748253</v>
      </c>
      <c r="E4">
        <v>1081.8406559988221</v>
      </c>
      <c r="F4">
        <v>2.0557415921373719E-2</v>
      </c>
      <c r="G4">
        <v>-5.5257019392604273E-2</v>
      </c>
      <c r="H4">
        <v>-2.4764384921196288E-4</v>
      </c>
      <c r="I4">
        <v>-1.5662241391622739E-3</v>
      </c>
      <c r="J4">
        <v>5.0782711198171709E-2</v>
      </c>
      <c r="K4" t="s">
        <v>27</v>
      </c>
    </row>
    <row r="5" spans="1:11" x14ac:dyDescent="0.3">
      <c r="A5" s="1" t="s">
        <v>28</v>
      </c>
      <c r="B5">
        <v>2560.3250719154689</v>
      </c>
      <c r="C5">
        <v>2559.3114292453388</v>
      </c>
      <c r="D5">
        <v>1877.2108223255871</v>
      </c>
      <c r="E5">
        <v>1082.730592385439</v>
      </c>
      <c r="F5">
        <v>1.642636579096372E-2</v>
      </c>
      <c r="G5">
        <v>-3.6020581785692278E-2</v>
      </c>
      <c r="H5">
        <v>-7.3939347906975357E-4</v>
      </c>
      <c r="I5">
        <v>-1.368150344723345E-3</v>
      </c>
      <c r="J5">
        <v>2.3605487472608051E-2</v>
      </c>
      <c r="K5" t="s">
        <v>29</v>
      </c>
    </row>
    <row r="6" spans="1:11" x14ac:dyDescent="0.3">
      <c r="A6" s="1" t="s">
        <v>153</v>
      </c>
      <c r="B6">
        <f>AVERAGE(B2:B5)</f>
        <v>2561.2163810693523</v>
      </c>
      <c r="C6">
        <f t="shared" ref="C6:J6" si="0">AVERAGE(C2:C5)</f>
        <v>2560.0922019596387</v>
      </c>
      <c r="D6">
        <f t="shared" si="0"/>
        <v>1876.967769092646</v>
      </c>
      <c r="E6">
        <f t="shared" si="0"/>
        <v>1082.8227645849163</v>
      </c>
      <c r="F6">
        <f t="shared" si="0"/>
        <v>1.8532305956108552E-2</v>
      </c>
      <c r="G6">
        <f t="shared" si="0"/>
        <v>-4.6117957391206103E-2</v>
      </c>
      <c r="H6">
        <f t="shared" si="0"/>
        <v>-4.9452313733093522E-4</v>
      </c>
      <c r="I6">
        <f t="shared" si="0"/>
        <v>-1.3898757100674331E-3</v>
      </c>
      <c r="J6">
        <f t="shared" si="0"/>
        <v>3.7709701036307518E-2</v>
      </c>
    </row>
    <row r="7" spans="1:11" x14ac:dyDescent="0.3">
      <c r="A7" s="1" t="s">
        <v>154</v>
      </c>
      <c r="B7">
        <f>_xlfn.STDEV.S(B2:B5)</f>
        <v>1.7814385403659074</v>
      </c>
      <c r="C7">
        <f t="shared" ref="C7:J7" si="1">_xlfn.STDEV.S(C2:C5)</f>
        <v>1.649092718644841</v>
      </c>
      <c r="D7">
        <f t="shared" si="1"/>
        <v>1.5512448324723236</v>
      </c>
      <c r="E7">
        <f t="shared" si="1"/>
        <v>0.85294969174101054</v>
      </c>
      <c r="F7">
        <f t="shared" si="1"/>
        <v>1.9185632402271581E-3</v>
      </c>
      <c r="G7">
        <f t="shared" si="1"/>
        <v>9.2558641618059861E-3</v>
      </c>
      <c r="H7">
        <f t="shared" si="1"/>
        <v>2.1209661457384383E-4</v>
      </c>
      <c r="I7">
        <f t="shared" si="1"/>
        <v>1.2201953281808594E-4</v>
      </c>
      <c r="J7">
        <f t="shared" si="1"/>
        <v>1.2651864795106943E-2</v>
      </c>
    </row>
    <row r="8" spans="1:11" x14ac:dyDescent="0.3">
      <c r="A8" s="1" t="s">
        <v>160</v>
      </c>
      <c r="B8">
        <f>B7/B6</f>
        <v>6.955439429222009E-4</v>
      </c>
      <c r="C8">
        <f t="shared" ref="C8:J8" si="2">C7/C6</f>
        <v>6.4415364313149832E-4</v>
      </c>
      <c r="D8">
        <f t="shared" si="2"/>
        <v>8.2646322329883075E-4</v>
      </c>
      <c r="E8">
        <f t="shared" si="2"/>
        <v>7.8770941989567047E-4</v>
      </c>
      <c r="F8">
        <f t="shared" si="2"/>
        <v>0.10352533811879834</v>
      </c>
      <c r="G8">
        <f t="shared" si="2"/>
        <v>-0.2006997856234396</v>
      </c>
      <c r="H8">
        <f t="shared" si="2"/>
        <v>-0.42889118539242105</v>
      </c>
      <c r="I8">
        <f t="shared" si="2"/>
        <v>-8.7791686648129044E-2</v>
      </c>
      <c r="J8">
        <f t="shared" si="2"/>
        <v>0.33550689736111988</v>
      </c>
    </row>
    <row r="9" spans="1:11" x14ac:dyDescent="0.3">
      <c r="A9" s="1" t="s">
        <v>155</v>
      </c>
      <c r="B9">
        <f>MIN(B2:B5)</f>
        <v>2559.2442124498548</v>
      </c>
      <c r="C9">
        <f t="shared" ref="C9:J9" si="3">MIN(C2:C5)</f>
        <v>2558.2999468310941</v>
      </c>
      <c r="D9">
        <f t="shared" si="3"/>
        <v>1874.928689748253</v>
      </c>
      <c r="E9">
        <f t="shared" si="3"/>
        <v>1081.8406559988221</v>
      </c>
      <c r="F9">
        <f t="shared" si="3"/>
        <v>1.642636579096372E-2</v>
      </c>
      <c r="G9">
        <f t="shared" si="3"/>
        <v>-5.5257019392604273E-2</v>
      </c>
      <c r="H9">
        <f t="shared" si="3"/>
        <v>-7.3939347906975357E-4</v>
      </c>
      <c r="I9">
        <f t="shared" si="3"/>
        <v>-1.5662241391622739E-3</v>
      </c>
      <c r="J9">
        <f t="shared" si="3"/>
        <v>2.3605487472608051E-2</v>
      </c>
    </row>
    <row r="10" spans="1:11" x14ac:dyDescent="0.3">
      <c r="A10" s="1" t="s">
        <v>156</v>
      </c>
      <c r="B10">
        <f>_xlfn.PERCENTILE.INC(B2:B5,0.25)</f>
        <v>2560.0548570490655</v>
      </c>
      <c r="C10">
        <f t="shared" ref="C10:J10" si="4">_xlfn.PERCENTILE.INC(C2:C5,0.25)</f>
        <v>2559.0585586417774</v>
      </c>
      <c r="D10">
        <f t="shared" si="4"/>
        <v>1876.5064149247344</v>
      </c>
      <c r="E10">
        <f t="shared" si="4"/>
        <v>1082.5081082887848</v>
      </c>
      <c r="F10">
        <f t="shared" si="4"/>
        <v>1.7197047871225328E-2</v>
      </c>
      <c r="G10">
        <f t="shared" si="4"/>
        <v>-5.3233072975707868E-2</v>
      </c>
      <c r="H10">
        <f t="shared" si="4"/>
        <v>-6.1933771540940356E-4</v>
      </c>
      <c r="I10">
        <f t="shared" si="4"/>
        <v>-1.4176687933330771E-3</v>
      </c>
      <c r="J10">
        <f t="shared" si="4"/>
        <v>2.9012122166707816E-2</v>
      </c>
    </row>
    <row r="11" spans="1:11" x14ac:dyDescent="0.3">
      <c r="A11" s="1" t="s">
        <v>157</v>
      </c>
      <c r="B11">
        <f>_xlfn.PERCENTILE.INC(B2:B5,0.5)</f>
        <v>2561.1830880552043</v>
      </c>
      <c r="C11">
        <f t="shared" ref="C11:J11" si="5">_xlfn.PERCENTILE.INC(C2:C5,0.5)</f>
        <v>2559.9868652616888</v>
      </c>
      <c r="D11">
        <f t="shared" si="5"/>
        <v>1877.121572821241</v>
      </c>
      <c r="E11">
        <f t="shared" si="5"/>
        <v>1082.764068815301</v>
      </c>
      <c r="F11">
        <f t="shared" si="5"/>
        <v>1.8572721056048382E-2</v>
      </c>
      <c r="G11">
        <f t="shared" si="5"/>
        <v>-4.6597114193263928E-2</v>
      </c>
      <c r="H11">
        <f t="shared" si="5"/>
        <v>-4.9552761052101216E-4</v>
      </c>
      <c r="I11">
        <f t="shared" si="5"/>
        <v>-1.3523018904915236E-3</v>
      </c>
      <c r="J11">
        <f t="shared" si="5"/>
        <v>3.8225302737225159E-2</v>
      </c>
    </row>
    <row r="12" spans="1:11" x14ac:dyDescent="0.3">
      <c r="A12" s="1" t="s">
        <v>158</v>
      </c>
      <c r="B12">
        <f>_xlfn.PERCENTILE.INC(B2:B5,0.75)</f>
        <v>2562.3446120754916</v>
      </c>
      <c r="C12">
        <f t="shared" ref="C12:J12" si="6">_xlfn.PERCENTILE.INC(C2:C5,0.75)</f>
        <v>2561.0205085795501</v>
      </c>
      <c r="D12">
        <f t="shared" si="6"/>
        <v>1877.5829269891526</v>
      </c>
      <c r="E12">
        <f t="shared" si="6"/>
        <v>1083.0787251114325</v>
      </c>
      <c r="F12">
        <f t="shared" si="6"/>
        <v>1.9907979140931599E-2</v>
      </c>
      <c r="G12">
        <f t="shared" si="6"/>
        <v>-3.948199860876217E-2</v>
      </c>
      <c r="H12">
        <f t="shared" si="6"/>
        <v>-3.7071303244254371E-4</v>
      </c>
      <c r="I12">
        <f t="shared" si="6"/>
        <v>-1.3245088072258795E-3</v>
      </c>
      <c r="J12">
        <f t="shared" si="6"/>
        <v>4.6922881606824861E-2</v>
      </c>
    </row>
    <row r="13" spans="1:11" x14ac:dyDescent="0.3">
      <c r="A13" s="1" t="s">
        <v>159</v>
      </c>
      <c r="B13">
        <f>MAX(B2:B5)</f>
        <v>2563.2551357171451</v>
      </c>
      <c r="C13">
        <f t="shared" ref="C13:J13" si="7">MAX(C2:C5)</f>
        <v>2562.0951304840828</v>
      </c>
      <c r="D13">
        <f t="shared" si="7"/>
        <v>1878.699240979849</v>
      </c>
      <c r="E13">
        <f t="shared" si="7"/>
        <v>1083.9222647102411</v>
      </c>
      <c r="F13">
        <f t="shared" si="7"/>
        <v>2.0557415921373719E-2</v>
      </c>
      <c r="G13">
        <f t="shared" si="7"/>
        <v>-3.6020581785692278E-2</v>
      </c>
      <c r="H13">
        <f t="shared" si="7"/>
        <v>-2.4764384921196288E-4</v>
      </c>
      <c r="I13">
        <f t="shared" si="7"/>
        <v>-1.2886749201244121E-3</v>
      </c>
      <c r="J13">
        <f t="shared" si="7"/>
        <v>5.0782711198171709E-2</v>
      </c>
    </row>
    <row r="16" spans="1:11" x14ac:dyDescent="0.3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</row>
    <row r="17" spans="1:11" x14ac:dyDescent="0.3">
      <c r="A17" s="1" t="s">
        <v>56</v>
      </c>
      <c r="B17">
        <v>2558.852340022841</v>
      </c>
      <c r="C17">
        <v>2558.3999157119861</v>
      </c>
      <c r="D17">
        <v>1879.915806922769</v>
      </c>
      <c r="E17">
        <v>1087.8392185088051</v>
      </c>
      <c r="F17">
        <v>2.095271470557318E-2</v>
      </c>
      <c r="G17">
        <v>-5.8661253735819478E-2</v>
      </c>
      <c r="H17">
        <v>-3.0480829635362209E-4</v>
      </c>
      <c r="I17">
        <v>-1.058977627611558E-3</v>
      </c>
      <c r="J17">
        <v>5.3885162407392537E-2</v>
      </c>
      <c r="K17" t="s">
        <v>23</v>
      </c>
    </row>
    <row r="18" spans="1:11" x14ac:dyDescent="0.3">
      <c r="A18" s="1" t="s">
        <v>57</v>
      </c>
      <c r="B18">
        <v>2561.4594788054351</v>
      </c>
      <c r="C18">
        <v>2562.357394605383</v>
      </c>
      <c r="D18">
        <v>1874.8935431940149</v>
      </c>
      <c r="E18">
        <v>1087.5482441516251</v>
      </c>
      <c r="F18">
        <v>2.2468202627074659E-2</v>
      </c>
      <c r="G18">
        <v>-6.1897323422254201E-2</v>
      </c>
      <c r="H18">
        <v>8.4262331312621368E-5</v>
      </c>
      <c r="I18">
        <v>-1.6924079978567991E-3</v>
      </c>
      <c r="J18">
        <v>5.7086638694148872E-2</v>
      </c>
      <c r="K18" t="s">
        <v>25</v>
      </c>
    </row>
    <row r="19" spans="1:11" x14ac:dyDescent="0.3">
      <c r="A19" s="1" t="s">
        <v>58</v>
      </c>
      <c r="B19">
        <v>2561.9545429756522</v>
      </c>
      <c r="C19">
        <v>2561.1847921229519</v>
      </c>
      <c r="D19">
        <v>1874.6012743219071</v>
      </c>
      <c r="E19">
        <v>1084.4214044625021</v>
      </c>
      <c r="F19">
        <v>2.3598102699086101E-2</v>
      </c>
      <c r="G19">
        <v>-6.8002630529503089E-2</v>
      </c>
      <c r="H19">
        <v>-3.9622712044383879E-4</v>
      </c>
      <c r="I19">
        <v>-1.4987965222322821E-3</v>
      </c>
      <c r="J19">
        <v>6.3139826211871031E-2</v>
      </c>
      <c r="K19" t="s">
        <v>27</v>
      </c>
    </row>
    <row r="20" spans="1:11" x14ac:dyDescent="0.3">
      <c r="A20" s="1" t="s">
        <v>59</v>
      </c>
      <c r="B20">
        <v>2561.9390760952328</v>
      </c>
      <c r="C20">
        <v>2561.8573955773172</v>
      </c>
      <c r="D20">
        <v>1880.8799796626049</v>
      </c>
      <c r="E20">
        <v>1087.0082155207899</v>
      </c>
      <c r="F20">
        <v>2.151060995556843E-2</v>
      </c>
      <c r="G20">
        <v>-5.8741674895947497E-2</v>
      </c>
      <c r="H20">
        <v>-2.2567231273935389E-4</v>
      </c>
      <c r="I20">
        <v>-9.2518295508375642E-4</v>
      </c>
      <c r="J20">
        <v>5.3927154532103318E-2</v>
      </c>
      <c r="K20" t="s">
        <v>29</v>
      </c>
    </row>
    <row r="21" spans="1:11" x14ac:dyDescent="0.3">
      <c r="A21" s="1" t="s">
        <v>153</v>
      </c>
      <c r="B21">
        <f>AVERAGE(B17:B20)</f>
        <v>2561.0513594747899</v>
      </c>
      <c r="C21">
        <f t="shared" ref="C21:J21" si="8">AVERAGE(C17:C20)</f>
        <v>2560.9498745044093</v>
      </c>
      <c r="D21">
        <f t="shared" si="8"/>
        <v>1877.5726510253239</v>
      </c>
      <c r="E21">
        <f t="shared" si="8"/>
        <v>1086.7042706609307</v>
      </c>
      <c r="F21">
        <f t="shared" si="8"/>
        <v>2.2132407496825594E-2</v>
      </c>
      <c r="G21">
        <f t="shared" si="8"/>
        <v>-6.1825720645881072E-2</v>
      </c>
      <c r="H21">
        <f t="shared" si="8"/>
        <v>-2.1061134955604837E-4</v>
      </c>
      <c r="I21">
        <f t="shared" si="8"/>
        <v>-1.2938412756960988E-3</v>
      </c>
      <c r="J21">
        <f t="shared" si="8"/>
        <v>5.7009695461378941E-2</v>
      </c>
    </row>
    <row r="22" spans="1:11" x14ac:dyDescent="0.3">
      <c r="A22" s="1" t="s">
        <v>154</v>
      </c>
      <c r="B22">
        <f>_xlfn.STDEV.S(B17:B20)</f>
        <v>1.4839170206513808</v>
      </c>
      <c r="C22">
        <f t="shared" ref="C22:J22" si="9">_xlfn.STDEV.S(C17:C20)</f>
        <v>1.7665581850003469</v>
      </c>
      <c r="D22">
        <f t="shared" si="9"/>
        <v>3.288135264862639</v>
      </c>
      <c r="E22">
        <f t="shared" si="9"/>
        <v>1.5603694464401971</v>
      </c>
      <c r="F22">
        <f t="shared" si="9"/>
        <v>1.1603631700858169E-3</v>
      </c>
      <c r="G22">
        <f t="shared" si="9"/>
        <v>4.3849945526583346E-3</v>
      </c>
      <c r="H22">
        <f t="shared" si="9"/>
        <v>2.0856941248203247E-4</v>
      </c>
      <c r="I22">
        <f t="shared" si="9"/>
        <v>3.6144708033354124E-4</v>
      </c>
      <c r="J22">
        <f t="shared" si="9"/>
        <v>4.3531287087683968E-3</v>
      </c>
    </row>
    <row r="23" spans="1:11" x14ac:dyDescent="0.3">
      <c r="A23" s="1" t="s">
        <v>160</v>
      </c>
      <c r="B23">
        <f>B22/B21</f>
        <v>5.7941712693949899E-4</v>
      </c>
      <c r="C23">
        <f t="shared" ref="C23:J23" si="10">C22/C21</f>
        <v>6.8980584219447414E-4</v>
      </c>
      <c r="D23">
        <f t="shared" si="10"/>
        <v>1.7512692587778273E-3</v>
      </c>
      <c r="E23">
        <f t="shared" si="10"/>
        <v>1.4358731152231366E-3</v>
      </c>
      <c r="F23">
        <f t="shared" si="10"/>
        <v>5.2428239912546588E-2</v>
      </c>
      <c r="G23">
        <f t="shared" si="10"/>
        <v>-7.0925085981193001E-2</v>
      </c>
      <c r="H23">
        <f t="shared" si="10"/>
        <v>-0.99030471492481231</v>
      </c>
      <c r="I23">
        <f t="shared" si="10"/>
        <v>-0.27935967658712951</v>
      </c>
      <c r="J23">
        <f t="shared" si="10"/>
        <v>7.6357690977623474E-2</v>
      </c>
    </row>
    <row r="24" spans="1:11" x14ac:dyDescent="0.3">
      <c r="A24" s="1" t="s">
        <v>155</v>
      </c>
      <c r="B24">
        <f>MIN(B17:B20)</f>
        <v>2558.852340022841</v>
      </c>
      <c r="C24">
        <f t="shared" ref="C24:J24" si="11">MIN(C17:C20)</f>
        <v>2558.3999157119861</v>
      </c>
      <c r="D24">
        <f t="shared" si="11"/>
        <v>1874.6012743219071</v>
      </c>
      <c r="E24">
        <f t="shared" si="11"/>
        <v>1084.4214044625021</v>
      </c>
      <c r="F24">
        <f t="shared" si="11"/>
        <v>2.095271470557318E-2</v>
      </c>
      <c r="G24">
        <f t="shared" si="11"/>
        <v>-6.8002630529503089E-2</v>
      </c>
      <c r="H24">
        <f t="shared" si="11"/>
        <v>-3.9622712044383879E-4</v>
      </c>
      <c r="I24">
        <f t="shared" si="11"/>
        <v>-1.6924079978567991E-3</v>
      </c>
      <c r="J24">
        <f t="shared" si="11"/>
        <v>5.3885162407392537E-2</v>
      </c>
    </row>
    <row r="25" spans="1:11" x14ac:dyDescent="0.3">
      <c r="A25" s="1" t="s">
        <v>156</v>
      </c>
      <c r="B25">
        <f>_xlfn.PERCENTILE.INC(B17:B20,0.25)</f>
        <v>2560.8076941097866</v>
      </c>
      <c r="C25">
        <f t="shared" ref="C25:J25" si="12">_xlfn.PERCENTILE.INC(C17:C20,0.25)</f>
        <v>2560.4885730202104</v>
      </c>
      <c r="D25">
        <f t="shared" si="12"/>
        <v>1874.8204759759878</v>
      </c>
      <c r="E25">
        <f t="shared" si="12"/>
        <v>1086.361512756218</v>
      </c>
      <c r="F25">
        <f t="shared" si="12"/>
        <v>2.1371136143069618E-2</v>
      </c>
      <c r="G25">
        <f t="shared" si="12"/>
        <v>-6.3423650199066428E-2</v>
      </c>
      <c r="H25">
        <f t="shared" si="12"/>
        <v>-3.2766300237617625E-4</v>
      </c>
      <c r="I25">
        <f t="shared" si="12"/>
        <v>-1.5471993911384113E-3</v>
      </c>
      <c r="J25">
        <f t="shared" si="12"/>
        <v>5.3916656500925621E-2</v>
      </c>
    </row>
    <row r="26" spans="1:11" x14ac:dyDescent="0.3">
      <c r="A26" s="1" t="s">
        <v>157</v>
      </c>
      <c r="B26">
        <f>_xlfn.PERCENTILE.INC(B17:B20,0.5)</f>
        <v>2561.6992774503342</v>
      </c>
      <c r="C26">
        <f t="shared" ref="C26:J26" si="13">_xlfn.PERCENTILE.INC(C17:C20,0.5)</f>
        <v>2561.5210938501345</v>
      </c>
      <c r="D26">
        <f t="shared" si="13"/>
        <v>1877.4046750583921</v>
      </c>
      <c r="E26">
        <f t="shared" si="13"/>
        <v>1087.2782298362076</v>
      </c>
      <c r="F26">
        <f t="shared" si="13"/>
        <v>2.1989406291321546E-2</v>
      </c>
      <c r="G26">
        <f t="shared" si="13"/>
        <v>-6.0319499159100849E-2</v>
      </c>
      <c r="H26">
        <f t="shared" si="13"/>
        <v>-2.6524030454648799E-4</v>
      </c>
      <c r="I26">
        <f t="shared" si="13"/>
        <v>-1.27888707492192E-3</v>
      </c>
      <c r="J26">
        <f t="shared" si="13"/>
        <v>5.5506896613126092E-2</v>
      </c>
    </row>
    <row r="27" spans="1:11" x14ac:dyDescent="0.3">
      <c r="A27" s="1" t="s">
        <v>158</v>
      </c>
      <c r="B27">
        <f>_xlfn.PERCENTILE.INC(B17:B20,0.75)</f>
        <v>2561.9429428153376</v>
      </c>
      <c r="C27">
        <f t="shared" ref="C27:J27" si="14">_xlfn.PERCENTILE.INC(C17:C20,0.75)</f>
        <v>2561.9823953343339</v>
      </c>
      <c r="D27">
        <f t="shared" si="14"/>
        <v>1880.1568501077279</v>
      </c>
      <c r="E27">
        <f t="shared" si="14"/>
        <v>1087.6209877409201</v>
      </c>
      <c r="F27">
        <f t="shared" si="14"/>
        <v>2.275067764507752E-2</v>
      </c>
      <c r="G27">
        <f t="shared" si="14"/>
        <v>-5.8721569605915493E-2</v>
      </c>
      <c r="H27">
        <f t="shared" si="14"/>
        <v>-1.4818865172636008E-4</v>
      </c>
      <c r="I27">
        <f t="shared" si="14"/>
        <v>-1.0255289594796077E-3</v>
      </c>
      <c r="J27">
        <f t="shared" si="14"/>
        <v>5.8599935573579412E-2</v>
      </c>
    </row>
    <row r="28" spans="1:11" x14ac:dyDescent="0.3">
      <c r="A28" s="1" t="s">
        <v>159</v>
      </c>
      <c r="B28">
        <f>MAX(B17:B20)</f>
        <v>2561.9545429756522</v>
      </c>
      <c r="C28">
        <f t="shared" ref="C28:J28" si="15">MAX(C17:C20)</f>
        <v>2562.357394605383</v>
      </c>
      <c r="D28">
        <f t="shared" si="15"/>
        <v>1880.8799796626049</v>
      </c>
      <c r="E28">
        <f t="shared" si="15"/>
        <v>1087.8392185088051</v>
      </c>
      <c r="F28">
        <f t="shared" si="15"/>
        <v>2.3598102699086101E-2</v>
      </c>
      <c r="G28">
        <f t="shared" si="15"/>
        <v>-5.8661253735819478E-2</v>
      </c>
      <c r="H28">
        <f t="shared" si="15"/>
        <v>8.4262331312621368E-5</v>
      </c>
      <c r="I28">
        <f t="shared" si="15"/>
        <v>-9.2518295508375642E-4</v>
      </c>
      <c r="J28">
        <f t="shared" si="15"/>
        <v>6.3139826211871031E-2</v>
      </c>
    </row>
    <row r="31" spans="1:11" x14ac:dyDescent="0.3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</row>
    <row r="32" spans="1:11" x14ac:dyDescent="0.3">
      <c r="A32" s="1" t="s">
        <v>76</v>
      </c>
      <c r="B32">
        <v>2570.604921219975</v>
      </c>
      <c r="C32">
        <v>2572.168287420116</v>
      </c>
      <c r="D32">
        <v>1897.993050368689</v>
      </c>
      <c r="E32">
        <v>1087.4882938880351</v>
      </c>
      <c r="F32">
        <v>1.849083100453015E-2</v>
      </c>
      <c r="G32">
        <v>-1.8471996593352521E-2</v>
      </c>
      <c r="H32">
        <v>3.0688550540806958E-4</v>
      </c>
      <c r="I32">
        <v>5.99330386648107E-4</v>
      </c>
      <c r="J32">
        <v>-2.1931469931149509E-3</v>
      </c>
      <c r="K32" t="s">
        <v>23</v>
      </c>
    </row>
    <row r="33" spans="1:11" x14ac:dyDescent="0.3">
      <c r="A33" s="1" t="s">
        <v>77</v>
      </c>
      <c r="B33">
        <v>2572.4077456049631</v>
      </c>
      <c r="C33">
        <v>2572.5810738240252</v>
      </c>
      <c r="D33">
        <v>1895.791188922258</v>
      </c>
      <c r="E33">
        <v>1090.372882715096</v>
      </c>
      <c r="F33">
        <v>2.2375180744352529E-2</v>
      </c>
      <c r="G33">
        <v>-2.6582139521768001E-2</v>
      </c>
      <c r="H33">
        <v>8.2343191365559444E-4</v>
      </c>
      <c r="I33">
        <v>7.9796067088938889E-5</v>
      </c>
      <c r="J33">
        <v>4.1843812909683363E-3</v>
      </c>
      <c r="K33" t="s">
        <v>25</v>
      </c>
    </row>
    <row r="34" spans="1:11" x14ac:dyDescent="0.3">
      <c r="A34" s="1" t="s">
        <v>78</v>
      </c>
      <c r="B34">
        <v>2578.1717818326829</v>
      </c>
      <c r="C34">
        <v>2578.5895456057378</v>
      </c>
      <c r="D34">
        <v>1895.9258254086919</v>
      </c>
      <c r="E34">
        <v>1089.093577079447</v>
      </c>
      <c r="F34">
        <v>1.9529457365514102E-2</v>
      </c>
      <c r="G34">
        <v>-1.7960377659254349E-2</v>
      </c>
      <c r="H34">
        <v>9.1644115884555654E-4</v>
      </c>
      <c r="I34">
        <v>1.4584747129475431E-4</v>
      </c>
      <c r="J34">
        <v>-1.9529285952916029E-3</v>
      </c>
      <c r="K34" t="s">
        <v>27</v>
      </c>
    </row>
    <row r="35" spans="1:11" x14ac:dyDescent="0.3">
      <c r="A35" s="1" t="s">
        <v>79</v>
      </c>
      <c r="B35">
        <v>2570.1307710440151</v>
      </c>
      <c r="C35">
        <v>2569.9681336346171</v>
      </c>
      <c r="D35">
        <v>1889.869771679734</v>
      </c>
      <c r="E35">
        <v>1088.682978883186</v>
      </c>
      <c r="F35">
        <v>1.954668321895504E-2</v>
      </c>
      <c r="G35">
        <v>-2.4830503412579159E-2</v>
      </c>
      <c r="H35">
        <v>2.4280750115948709E-4</v>
      </c>
      <c r="I35">
        <v>-4.7610584336747931E-4</v>
      </c>
      <c r="J35">
        <v>4.9033896521162553E-3</v>
      </c>
      <c r="K35" t="s">
        <v>29</v>
      </c>
    </row>
    <row r="36" spans="1:11" x14ac:dyDescent="0.3">
      <c r="A36" s="1" t="s">
        <v>153</v>
      </c>
      <c r="B36">
        <f>AVERAGE(B32:B35)</f>
        <v>2572.8288049254088</v>
      </c>
      <c r="C36">
        <f t="shared" ref="C36:J36" si="16">AVERAGE(C32:C35)</f>
        <v>2573.3267601211242</v>
      </c>
      <c r="D36">
        <f t="shared" si="16"/>
        <v>1894.8949590948432</v>
      </c>
      <c r="E36">
        <f t="shared" si="16"/>
        <v>1088.9094331414408</v>
      </c>
      <c r="F36">
        <f t="shared" si="16"/>
        <v>1.9985538083337955E-2</v>
      </c>
      <c r="G36">
        <f t="shared" si="16"/>
        <v>-2.1961254296738505E-2</v>
      </c>
      <c r="H36">
        <f t="shared" si="16"/>
        <v>5.7239151976717689E-4</v>
      </c>
      <c r="I36">
        <f t="shared" si="16"/>
        <v>8.7217020416080219E-5</v>
      </c>
      <c r="J36">
        <f t="shared" si="16"/>
        <v>1.2354238386695095E-3</v>
      </c>
    </row>
    <row r="37" spans="1:11" ht="15" customHeight="1" x14ac:dyDescent="0.3">
      <c r="A37" s="1" t="s">
        <v>154</v>
      </c>
      <c r="B37">
        <f>_xlfn.STDEV.S(B32:B35)</f>
        <v>3.6945788548196075</v>
      </c>
      <c r="C37">
        <f t="shared" ref="C37:J37" si="17">_xlfn.STDEV.S(C32:C35)</f>
        <v>3.6912233737876865</v>
      </c>
      <c r="D37">
        <f t="shared" si="17"/>
        <v>3.4984087505906447</v>
      </c>
      <c r="E37">
        <f t="shared" si="17"/>
        <v>1.1897495469199084</v>
      </c>
      <c r="F37">
        <f t="shared" si="17"/>
        <v>1.6678473663120619E-3</v>
      </c>
      <c r="G37">
        <f t="shared" si="17"/>
        <v>4.3881318705744337E-3</v>
      </c>
      <c r="H37">
        <f t="shared" si="17"/>
        <v>3.4665569012882108E-4</v>
      </c>
      <c r="I37">
        <f t="shared" si="17"/>
        <v>4.4086481263282546E-4</v>
      </c>
      <c r="J37">
        <f t="shared" si="17"/>
        <v>3.8327976055701038E-3</v>
      </c>
    </row>
    <row r="38" spans="1:11" ht="15" customHeight="1" x14ac:dyDescent="0.3">
      <c r="A38" s="1" t="s">
        <v>160</v>
      </c>
      <c r="B38">
        <f>B37/B36</f>
        <v>1.4359987138463028E-3</v>
      </c>
      <c r="C38">
        <f t="shared" ref="C38:J38" si="18">C37/C36</f>
        <v>1.4344168921687753E-3</v>
      </c>
      <c r="D38">
        <f t="shared" si="18"/>
        <v>1.8462283272217743E-3</v>
      </c>
      <c r="E38">
        <f t="shared" si="18"/>
        <v>1.0926065205327038E-3</v>
      </c>
      <c r="F38">
        <f t="shared" si="18"/>
        <v>8.3452712624362851E-2</v>
      </c>
      <c r="G38">
        <f t="shared" si="18"/>
        <v>-0.19981244291798583</v>
      </c>
      <c r="H38">
        <f t="shared" si="18"/>
        <v>0.60562687977946461</v>
      </c>
      <c r="I38">
        <f t="shared" si="18"/>
        <v>5.0548024976045056</v>
      </c>
      <c r="J38">
        <f t="shared" si="18"/>
        <v>3.1024151271824554</v>
      </c>
    </row>
    <row r="39" spans="1:11" ht="15" customHeight="1" x14ac:dyDescent="0.3">
      <c r="A39" s="1" t="s">
        <v>155</v>
      </c>
      <c r="B39">
        <f>MIN(B32:B35)</f>
        <v>2570.1307710440151</v>
      </c>
      <c r="C39">
        <f t="shared" ref="C39:J39" si="19">MIN(C32:C35)</f>
        <v>2569.9681336346171</v>
      </c>
      <c r="D39">
        <f t="shared" si="19"/>
        <v>1889.869771679734</v>
      </c>
      <c r="E39">
        <f t="shared" si="19"/>
        <v>1087.4882938880351</v>
      </c>
      <c r="F39">
        <f t="shared" si="19"/>
        <v>1.849083100453015E-2</v>
      </c>
      <c r="G39">
        <f t="shared" si="19"/>
        <v>-2.6582139521768001E-2</v>
      </c>
      <c r="H39">
        <f t="shared" si="19"/>
        <v>2.4280750115948709E-4</v>
      </c>
      <c r="I39">
        <f t="shared" si="19"/>
        <v>-4.7610584336747931E-4</v>
      </c>
      <c r="J39">
        <f t="shared" si="19"/>
        <v>-2.1931469931149509E-3</v>
      </c>
    </row>
    <row r="40" spans="1:11" ht="15" customHeight="1" x14ac:dyDescent="0.3">
      <c r="A40" s="1" t="s">
        <v>156</v>
      </c>
      <c r="B40">
        <f>_xlfn.PERCENTILE.INC(B32:B35,0.25)</f>
        <v>2570.4863836759851</v>
      </c>
      <c r="C40">
        <f t="shared" ref="C40:J40" si="20">_xlfn.PERCENTILE.INC(C32:C35,0.25)</f>
        <v>2571.6182489737412</v>
      </c>
      <c r="D40">
        <f t="shared" si="20"/>
        <v>1894.3108346116269</v>
      </c>
      <c r="E40">
        <f t="shared" si="20"/>
        <v>1088.3843076343983</v>
      </c>
      <c r="F40">
        <f t="shared" si="20"/>
        <v>1.9269800775268114E-2</v>
      </c>
      <c r="G40">
        <f t="shared" si="20"/>
        <v>-2.5268412439876368E-2</v>
      </c>
      <c r="H40">
        <f t="shared" si="20"/>
        <v>2.9086600434592393E-4</v>
      </c>
      <c r="I40">
        <f t="shared" si="20"/>
        <v>-5.9179410525165698E-5</v>
      </c>
      <c r="J40">
        <f t="shared" si="20"/>
        <v>-2.0129831947474398E-3</v>
      </c>
    </row>
    <row r="41" spans="1:11" ht="15" customHeight="1" x14ac:dyDescent="0.3">
      <c r="A41" s="1" t="s">
        <v>157</v>
      </c>
      <c r="B41">
        <f>_xlfn.PERCENTILE.INC(B32:B35,0.5)</f>
        <v>2571.5063334124688</v>
      </c>
      <c r="C41">
        <f t="shared" ref="C41:J41" si="21">_xlfn.PERCENTILE.INC(C32:C35,0.5)</f>
        <v>2572.3746806220706</v>
      </c>
      <c r="D41">
        <f t="shared" si="21"/>
        <v>1895.858507165475</v>
      </c>
      <c r="E41">
        <f t="shared" si="21"/>
        <v>1088.8882779813166</v>
      </c>
      <c r="F41">
        <f t="shared" si="21"/>
        <v>1.9538070292234571E-2</v>
      </c>
      <c r="G41">
        <f t="shared" si="21"/>
        <v>-2.165125000296584E-2</v>
      </c>
      <c r="H41">
        <f t="shared" si="21"/>
        <v>5.6515870953183201E-4</v>
      </c>
      <c r="I41">
        <f t="shared" si="21"/>
        <v>1.1282176919184659E-4</v>
      </c>
      <c r="J41">
        <f t="shared" si="21"/>
        <v>1.1157263478383667E-3</v>
      </c>
    </row>
    <row r="42" spans="1:11" ht="15" customHeight="1" x14ac:dyDescent="0.3">
      <c r="A42" s="1" t="s">
        <v>158</v>
      </c>
      <c r="B42">
        <f>_xlfn.PERCENTILE.INC(B32:B35,0.75)</f>
        <v>2573.8487546618931</v>
      </c>
      <c r="C42">
        <f t="shared" ref="C42:J42" si="22">_xlfn.PERCENTILE.INC(C32:C35,0.75)</f>
        <v>2574.0831917694532</v>
      </c>
      <c r="D42">
        <f t="shared" si="22"/>
        <v>1896.4426316486911</v>
      </c>
      <c r="E42">
        <f t="shared" si="22"/>
        <v>1089.4134034883591</v>
      </c>
      <c r="F42">
        <f t="shared" si="22"/>
        <v>2.0253807600304412E-2</v>
      </c>
      <c r="G42">
        <f t="shared" si="22"/>
        <v>-1.834409185982798E-2</v>
      </c>
      <c r="H42">
        <f t="shared" si="22"/>
        <v>8.4668422495308491E-4</v>
      </c>
      <c r="I42">
        <f t="shared" si="22"/>
        <v>2.5921820013309247E-4</v>
      </c>
      <c r="J42">
        <f t="shared" si="22"/>
        <v>4.3641333812553165E-3</v>
      </c>
    </row>
    <row r="43" spans="1:11" x14ac:dyDescent="0.3">
      <c r="A43" s="1" t="s">
        <v>159</v>
      </c>
      <c r="B43">
        <f>MAX(B32:B35)</f>
        <v>2578.1717818326829</v>
      </c>
      <c r="C43">
        <f t="shared" ref="C43:J43" si="23">MAX(C32:C35)</f>
        <v>2578.5895456057378</v>
      </c>
      <c r="D43">
        <f t="shared" si="23"/>
        <v>1897.993050368689</v>
      </c>
      <c r="E43">
        <f t="shared" si="23"/>
        <v>1090.372882715096</v>
      </c>
      <c r="F43">
        <f t="shared" si="23"/>
        <v>2.2375180744352529E-2</v>
      </c>
      <c r="G43">
        <f t="shared" si="23"/>
        <v>-1.7960377659254349E-2</v>
      </c>
      <c r="H43">
        <f t="shared" si="23"/>
        <v>9.1644115884555654E-4</v>
      </c>
      <c r="I43">
        <f t="shared" si="23"/>
        <v>5.99330386648107E-4</v>
      </c>
      <c r="J43">
        <f t="shared" si="23"/>
        <v>4.9033896521162553E-3</v>
      </c>
    </row>
    <row r="46" spans="1:11" x14ac:dyDescent="0.3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</row>
    <row r="47" spans="1:11" x14ac:dyDescent="0.3">
      <c r="A47" s="1" t="s">
        <v>96</v>
      </c>
      <c r="B47">
        <v>2581.5729577097891</v>
      </c>
      <c r="C47">
        <v>2581.640907297266</v>
      </c>
      <c r="D47">
        <v>1883.8981022475771</v>
      </c>
      <c r="E47">
        <v>1086.4472896738009</v>
      </c>
      <c r="F47">
        <v>1.152933523327911E-2</v>
      </c>
      <c r="G47">
        <v>-1.4218693123919809E-2</v>
      </c>
      <c r="H47">
        <v>3.2612009118551482E-4</v>
      </c>
      <c r="I47">
        <v>-1.4984230959278831E-3</v>
      </c>
      <c r="J47">
        <v>3.9994181720845214E-3</v>
      </c>
      <c r="K47" t="s">
        <v>23</v>
      </c>
    </row>
    <row r="48" spans="1:11" x14ac:dyDescent="0.3">
      <c r="A48" s="1" t="s">
        <v>97</v>
      </c>
      <c r="B48">
        <v>2582.8926223914518</v>
      </c>
      <c r="C48">
        <v>2584.157948034288</v>
      </c>
      <c r="D48">
        <v>1870.9465742593791</v>
      </c>
      <c r="E48">
        <v>1087.505032081242</v>
      </c>
      <c r="F48">
        <v>9.3635146963813292E-3</v>
      </c>
      <c r="G48">
        <v>-7.2252382809146008E-3</v>
      </c>
      <c r="H48">
        <v>3.2104360412325069E-4</v>
      </c>
      <c r="I48">
        <v>-3.3604732940524869E-3</v>
      </c>
      <c r="J48">
        <v>-2.3321883422033258E-3</v>
      </c>
      <c r="K48" t="s">
        <v>25</v>
      </c>
    </row>
    <row r="49" spans="1:11" x14ac:dyDescent="0.3">
      <c r="A49" s="1" t="s">
        <v>98</v>
      </c>
      <c r="B49">
        <v>2571.3618330756231</v>
      </c>
      <c r="C49">
        <v>2578.335691852626</v>
      </c>
      <c r="D49">
        <v>1855.351024477857</v>
      </c>
      <c r="E49">
        <v>1085.306903892513</v>
      </c>
      <c r="F49">
        <v>8.3143982492586439E-3</v>
      </c>
      <c r="G49">
        <v>-1.813417130943988E-3</v>
      </c>
      <c r="H49">
        <v>4.458819204584392E-4</v>
      </c>
      <c r="I49">
        <v>-4.9396516321453992E-3</v>
      </c>
      <c r="J49">
        <v>-1.0475588955250279E-2</v>
      </c>
      <c r="K49" t="s">
        <v>27</v>
      </c>
    </row>
    <row r="50" spans="1:11" x14ac:dyDescent="0.3">
      <c r="A50" s="1" t="s">
        <v>99</v>
      </c>
      <c r="B50">
        <v>2571.0325455113179</v>
      </c>
      <c r="C50">
        <v>2571.7624727761481</v>
      </c>
      <c r="D50">
        <v>1874.729160159324</v>
      </c>
      <c r="E50">
        <v>1088.5422419637939</v>
      </c>
      <c r="F50">
        <v>1.306506353774544E-2</v>
      </c>
      <c r="G50">
        <v>-2.0599002943287242E-2</v>
      </c>
      <c r="H50">
        <v>3.3883554666267263E-5</v>
      </c>
      <c r="I50">
        <v>-2.508399120275155E-3</v>
      </c>
      <c r="J50">
        <v>1.207968725475048E-2</v>
      </c>
      <c r="K50" t="s">
        <v>29</v>
      </c>
    </row>
    <row r="51" spans="1:11" x14ac:dyDescent="0.3">
      <c r="A51" s="1" t="s">
        <v>153</v>
      </c>
      <c r="B51">
        <f>AVERAGE(B47:B50)</f>
        <v>2576.7149896720457</v>
      </c>
      <c r="C51">
        <f t="shared" ref="C51:J51" si="24">AVERAGE(C47:C50)</f>
        <v>2578.974254990082</v>
      </c>
      <c r="D51">
        <f t="shared" si="24"/>
        <v>1871.2312152860343</v>
      </c>
      <c r="E51">
        <f t="shared" si="24"/>
        <v>1086.9503669028377</v>
      </c>
      <c r="F51">
        <f t="shared" si="24"/>
        <v>1.056807792916613E-2</v>
      </c>
      <c r="G51">
        <f t="shared" si="24"/>
        <v>-1.0964087869766409E-2</v>
      </c>
      <c r="H51">
        <f t="shared" si="24"/>
        <v>2.8173229260836802E-4</v>
      </c>
      <c r="I51">
        <f t="shared" si="24"/>
        <v>-3.0767367856002308E-3</v>
      </c>
      <c r="J51">
        <f t="shared" si="24"/>
        <v>8.1783203234534916E-4</v>
      </c>
    </row>
    <row r="52" spans="1:11" x14ac:dyDescent="0.3">
      <c r="A52" s="1" t="s">
        <v>154</v>
      </c>
      <c r="B52">
        <f>_xlfn.STDEV.S(B47:B50)</f>
        <v>6.3955572250645361</v>
      </c>
      <c r="C52">
        <f t="shared" ref="C52:J52" si="25">_xlfn.STDEV.S(C47:C50)</f>
        <v>5.3665405891719535</v>
      </c>
      <c r="D52">
        <f t="shared" si="25"/>
        <v>11.901640282628422</v>
      </c>
      <c r="E52">
        <f t="shared" si="25"/>
        <v>1.3899372928912419</v>
      </c>
      <c r="F52">
        <f t="shared" si="25"/>
        <v>2.1361177726245666E-3</v>
      </c>
      <c r="G52">
        <f t="shared" si="25"/>
        <v>8.1881584224358251E-3</v>
      </c>
      <c r="H52">
        <f t="shared" si="25"/>
        <v>1.7501405000585384E-4</v>
      </c>
      <c r="I52">
        <f t="shared" si="25"/>
        <v>1.4565987707145464E-3</v>
      </c>
      <c r="J52">
        <f t="shared" si="25"/>
        <v>9.5640970889072311E-3</v>
      </c>
    </row>
    <row r="53" spans="1:11" x14ac:dyDescent="0.3">
      <c r="A53" s="1" t="s">
        <v>160</v>
      </c>
      <c r="B53">
        <f>B52/B51</f>
        <v>2.4820584545435262E-3</v>
      </c>
      <c r="C53">
        <f t="shared" ref="C53:J53" si="26">C52/C51</f>
        <v>2.0808817997264545E-3</v>
      </c>
      <c r="D53">
        <f t="shared" si="26"/>
        <v>6.3603258567964576E-3</v>
      </c>
      <c r="E53">
        <f t="shared" si="26"/>
        <v>1.2787495503145529E-3</v>
      </c>
      <c r="F53">
        <f t="shared" si="26"/>
        <v>0.20212926011164606</v>
      </c>
      <c r="G53">
        <f t="shared" si="26"/>
        <v>-0.74681619845593905</v>
      </c>
      <c r="H53">
        <f t="shared" si="26"/>
        <v>0.62120692088761842</v>
      </c>
      <c r="I53">
        <f t="shared" si="26"/>
        <v>-0.4734232637421999</v>
      </c>
      <c r="J53">
        <f t="shared" si="26"/>
        <v>11.694451562969059</v>
      </c>
    </row>
    <row r="54" spans="1:11" x14ac:dyDescent="0.3">
      <c r="A54" s="1" t="s">
        <v>155</v>
      </c>
      <c r="B54">
        <f>MIN(B47:B50)</f>
        <v>2571.0325455113179</v>
      </c>
      <c r="C54">
        <f t="shared" ref="C54:J54" si="27">MIN(C47:C50)</f>
        <v>2571.7624727761481</v>
      </c>
      <c r="D54">
        <f t="shared" si="27"/>
        <v>1855.351024477857</v>
      </c>
      <c r="E54">
        <f t="shared" si="27"/>
        <v>1085.306903892513</v>
      </c>
      <c r="F54">
        <f t="shared" si="27"/>
        <v>8.3143982492586439E-3</v>
      </c>
      <c r="G54">
        <f t="shared" si="27"/>
        <v>-2.0599002943287242E-2</v>
      </c>
      <c r="H54">
        <f t="shared" si="27"/>
        <v>3.3883554666267263E-5</v>
      </c>
      <c r="I54">
        <f t="shared" si="27"/>
        <v>-4.9396516321453992E-3</v>
      </c>
      <c r="J54">
        <f t="shared" si="27"/>
        <v>-1.0475588955250279E-2</v>
      </c>
    </row>
    <row r="55" spans="1:11" x14ac:dyDescent="0.3">
      <c r="A55" s="1" t="s">
        <v>156</v>
      </c>
      <c r="B55">
        <f>_xlfn.PERCENTILE.INC(B47:B50,0.25)</f>
        <v>2571.2795111845467</v>
      </c>
      <c r="C55">
        <f t="shared" ref="C55:J55" si="28">_xlfn.PERCENTILE.INC(C47:C50,0.25)</f>
        <v>2576.6923870835067</v>
      </c>
      <c r="D55">
        <f t="shared" si="28"/>
        <v>1867.0476868139986</v>
      </c>
      <c r="E55">
        <f t="shared" si="28"/>
        <v>1086.1621932284788</v>
      </c>
      <c r="F55">
        <f t="shared" si="28"/>
        <v>9.1012355846006587E-3</v>
      </c>
      <c r="G55">
        <f t="shared" si="28"/>
        <v>-1.5813770578761668E-2</v>
      </c>
      <c r="H55">
        <f t="shared" si="28"/>
        <v>2.4925359175900481E-4</v>
      </c>
      <c r="I55">
        <f t="shared" si="28"/>
        <v>-3.7552678785757149E-3</v>
      </c>
      <c r="J55">
        <f t="shared" si="28"/>
        <v>-4.3680384954650642E-3</v>
      </c>
    </row>
    <row r="56" spans="1:11" x14ac:dyDescent="0.3">
      <c r="A56" s="1" t="s">
        <v>157</v>
      </c>
      <c r="B56">
        <f>_xlfn.PERCENTILE.INC(B47:B50,0.5)</f>
        <v>2576.4673953927058</v>
      </c>
      <c r="C56">
        <f t="shared" ref="C56:J56" si="29">_xlfn.PERCENTILE.INC(C47:C50,0.5)</f>
        <v>2579.9882995749458</v>
      </c>
      <c r="D56">
        <f t="shared" si="29"/>
        <v>1872.8378672093515</v>
      </c>
      <c r="E56">
        <f t="shared" si="29"/>
        <v>1086.9761608775216</v>
      </c>
      <c r="F56">
        <f t="shared" si="29"/>
        <v>1.0446424964830218E-2</v>
      </c>
      <c r="G56">
        <f t="shared" si="29"/>
        <v>-1.0721965702417204E-2</v>
      </c>
      <c r="H56">
        <f t="shared" si="29"/>
        <v>3.2358184765438275E-4</v>
      </c>
      <c r="I56">
        <f t="shared" si="29"/>
        <v>-2.9344362071638212E-3</v>
      </c>
      <c r="J56">
        <f t="shared" si="29"/>
        <v>8.3361491494059756E-4</v>
      </c>
    </row>
    <row r="57" spans="1:11" x14ac:dyDescent="0.3">
      <c r="A57" s="1" t="s">
        <v>158</v>
      </c>
      <c r="B57">
        <f>_xlfn.PERCENTILE.INC(B47:B50,0.75)</f>
        <v>2581.9028738802049</v>
      </c>
      <c r="C57">
        <f t="shared" ref="C57:J57" si="30">_xlfn.PERCENTILE.INC(C47:C50,0.75)</f>
        <v>2582.2701674815216</v>
      </c>
      <c r="D57">
        <f t="shared" si="30"/>
        <v>1877.0213956813873</v>
      </c>
      <c r="E57">
        <f t="shared" si="30"/>
        <v>1087.76433455188</v>
      </c>
      <c r="F57">
        <f t="shared" si="30"/>
        <v>1.1913267309395691E-2</v>
      </c>
      <c r="G57">
        <f t="shared" si="30"/>
        <v>-5.8722829934219475E-3</v>
      </c>
      <c r="H57">
        <f t="shared" si="30"/>
        <v>3.560605485037459E-4</v>
      </c>
      <c r="I57">
        <f t="shared" si="30"/>
        <v>-2.2559051141883371E-3</v>
      </c>
      <c r="J57">
        <f t="shared" si="30"/>
        <v>6.019485442751011E-3</v>
      </c>
    </row>
    <row r="58" spans="1:11" x14ac:dyDescent="0.3">
      <c r="A58" s="1" t="s">
        <v>159</v>
      </c>
      <c r="B58">
        <f>MAX(B47:B50)</f>
        <v>2582.8926223914518</v>
      </c>
      <c r="C58">
        <f t="shared" ref="C58:J58" si="31">MAX(C47:C50)</f>
        <v>2584.157948034288</v>
      </c>
      <c r="D58">
        <f t="shared" si="31"/>
        <v>1883.8981022475771</v>
      </c>
      <c r="E58">
        <f t="shared" si="31"/>
        <v>1088.5422419637939</v>
      </c>
      <c r="F58">
        <f t="shared" si="31"/>
        <v>1.306506353774544E-2</v>
      </c>
      <c r="G58">
        <f t="shared" si="31"/>
        <v>-1.813417130943988E-3</v>
      </c>
      <c r="H58">
        <f t="shared" si="31"/>
        <v>4.458819204584392E-4</v>
      </c>
      <c r="I58">
        <f t="shared" si="31"/>
        <v>-1.4984230959278831E-3</v>
      </c>
      <c r="J58">
        <f t="shared" si="31"/>
        <v>1.207968725475048E-2</v>
      </c>
    </row>
    <row r="61" spans="1:11" x14ac:dyDescent="0.3"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</row>
    <row r="62" spans="1:11" x14ac:dyDescent="0.3">
      <c r="A62" s="1" t="s">
        <v>116</v>
      </c>
      <c r="B62">
        <v>2566.7492118088348</v>
      </c>
      <c r="C62">
        <v>2569.5528517037601</v>
      </c>
      <c r="D62">
        <v>1875.6056983834289</v>
      </c>
      <c r="E62">
        <v>1084.1244959513881</v>
      </c>
      <c r="F62">
        <v>1.3813562988418489E-2</v>
      </c>
      <c r="G62">
        <v>-1.6876256570330019E-2</v>
      </c>
      <c r="H62">
        <v>-2.0695308578054121E-4</v>
      </c>
      <c r="I62">
        <v>-1.6005373078817561E-3</v>
      </c>
      <c r="J62">
        <v>5.3024528570795228E-3</v>
      </c>
      <c r="K62" t="s">
        <v>23</v>
      </c>
    </row>
    <row r="63" spans="1:11" x14ac:dyDescent="0.3">
      <c r="A63" s="1" t="s">
        <v>117</v>
      </c>
      <c r="B63">
        <v>2568.0344075624689</v>
      </c>
      <c r="C63">
        <v>2570.8708740231959</v>
      </c>
      <c r="D63">
        <v>1877.1250832666319</v>
      </c>
      <c r="E63">
        <v>1084.40754164294</v>
      </c>
      <c r="F63">
        <v>1.4048319361308631E-2</v>
      </c>
      <c r="G63">
        <v>-2.164510767563842E-2</v>
      </c>
      <c r="H63">
        <v>3.3863781997560847E-5</v>
      </c>
      <c r="I63">
        <v>-1.3720493586073901E-3</v>
      </c>
      <c r="J63">
        <v>1.2992418683867749E-2</v>
      </c>
      <c r="K63" t="s">
        <v>25</v>
      </c>
    </row>
    <row r="64" spans="1:11" x14ac:dyDescent="0.3">
      <c r="A64" s="1" t="s">
        <v>118</v>
      </c>
      <c r="B64">
        <v>2564.1955712197901</v>
      </c>
      <c r="C64">
        <v>2568.7664013288158</v>
      </c>
      <c r="D64">
        <v>1867.1418303516371</v>
      </c>
      <c r="E64">
        <v>1083.020687740152</v>
      </c>
      <c r="F64">
        <v>1.410687429310873E-2</v>
      </c>
      <c r="G64">
        <v>-1.6885467457431871E-2</v>
      </c>
      <c r="H64">
        <v>3.032473163793443E-4</v>
      </c>
      <c r="I64">
        <v>-1.904714631467947E-3</v>
      </c>
      <c r="J64">
        <v>5.2964237118043904E-3</v>
      </c>
      <c r="K64" t="s">
        <v>27</v>
      </c>
    </row>
    <row r="65" spans="1:11" x14ac:dyDescent="0.3">
      <c r="A65" s="1" t="s">
        <v>119</v>
      </c>
      <c r="B65">
        <v>2568.2933046448761</v>
      </c>
      <c r="C65">
        <v>2569.6769269056949</v>
      </c>
      <c r="D65">
        <v>1878.0286843551639</v>
      </c>
      <c r="E65">
        <v>1085.4401025410509</v>
      </c>
      <c r="F65">
        <v>1.629727248857887E-2</v>
      </c>
      <c r="G65">
        <v>-2.6144216076450899E-2</v>
      </c>
      <c r="H65">
        <v>-7.463362249673038E-5</v>
      </c>
      <c r="I65">
        <v>-1.3928233719025991E-3</v>
      </c>
      <c r="J65">
        <v>1.454282828038716E-2</v>
      </c>
      <c r="K65" t="s">
        <v>29</v>
      </c>
    </row>
    <row r="66" spans="1:11" x14ac:dyDescent="0.3">
      <c r="A66" s="1" t="s">
        <v>153</v>
      </c>
      <c r="B66">
        <f>AVERAGE(B62:B65)</f>
        <v>2566.8181238089924</v>
      </c>
      <c r="C66">
        <f t="shared" ref="C66:J66" si="32">AVERAGE(C62:C65)</f>
        <v>2569.7167634903667</v>
      </c>
      <c r="D66">
        <f t="shared" si="32"/>
        <v>1874.4753240892155</v>
      </c>
      <c r="E66">
        <f t="shared" si="32"/>
        <v>1084.2482069688829</v>
      </c>
      <c r="F66">
        <f t="shared" si="32"/>
        <v>1.4566507282853681E-2</v>
      </c>
      <c r="G66">
        <f t="shared" si="32"/>
        <v>-2.0387761944962803E-2</v>
      </c>
      <c r="H66">
        <f t="shared" si="32"/>
        <v>1.3881097524908394E-5</v>
      </c>
      <c r="I66">
        <f t="shared" si="32"/>
        <v>-1.5675311674649231E-3</v>
      </c>
      <c r="J66">
        <f t="shared" si="32"/>
        <v>9.5335308832847059E-3</v>
      </c>
    </row>
    <row r="67" spans="1:11" x14ac:dyDescent="0.3">
      <c r="A67" s="1" t="s">
        <v>154</v>
      </c>
      <c r="B67">
        <f>_xlfn.STDEV.S(B62:B65)</f>
        <v>1.8742141121393736</v>
      </c>
      <c r="C67">
        <f t="shared" ref="C67:J67" si="33">_xlfn.STDEV.S(C62:C65)</f>
        <v>0.86864135049357005</v>
      </c>
      <c r="D67">
        <f t="shared" si="33"/>
        <v>4.9901726530600277</v>
      </c>
      <c r="E67">
        <f t="shared" si="33"/>
        <v>0.99467087790625464</v>
      </c>
      <c r="F67">
        <f t="shared" si="33"/>
        <v>1.1607834301551869E-3</v>
      </c>
      <c r="G67">
        <f t="shared" si="33"/>
        <v>4.4465124583894979E-3</v>
      </c>
      <c r="H67">
        <f t="shared" si="33"/>
        <v>2.1659078810015668E-4</v>
      </c>
      <c r="I67">
        <f t="shared" si="33"/>
        <v>2.4733111755078057E-4</v>
      </c>
      <c r="J67">
        <f t="shared" si="33"/>
        <v>4.9299108739775371E-3</v>
      </c>
    </row>
    <row r="68" spans="1:11" x14ac:dyDescent="0.3">
      <c r="A68" s="1" t="s">
        <v>160</v>
      </c>
      <c r="B68">
        <f>B67/B66</f>
        <v>7.3017020362867039E-4</v>
      </c>
      <c r="C68">
        <f t="shared" ref="C68:J68" si="34">C67/C66</f>
        <v>3.3802999724908257E-4</v>
      </c>
      <c r="D68">
        <f t="shared" si="34"/>
        <v>2.6621703625171441E-3</v>
      </c>
      <c r="E68">
        <f t="shared" si="34"/>
        <v>9.1738300465992926E-4</v>
      </c>
      <c r="F68">
        <f t="shared" si="34"/>
        <v>7.9688521593748951E-2</v>
      </c>
      <c r="G68">
        <f t="shared" si="34"/>
        <v>-0.21809713446689014</v>
      </c>
      <c r="H68">
        <f t="shared" si="34"/>
        <v>15.603289848767634</v>
      </c>
      <c r="I68">
        <f t="shared" si="34"/>
        <v>-0.1577838595393129</v>
      </c>
      <c r="J68">
        <f t="shared" si="34"/>
        <v>0.51711280262606896</v>
      </c>
    </row>
    <row r="69" spans="1:11" x14ac:dyDescent="0.3">
      <c r="A69" s="1" t="s">
        <v>155</v>
      </c>
      <c r="B69">
        <f>MIN(B62:B65)</f>
        <v>2564.1955712197901</v>
      </c>
      <c r="C69">
        <f t="shared" ref="C69:J69" si="35">MIN(C62:C65)</f>
        <v>2568.7664013288158</v>
      </c>
      <c r="D69">
        <f t="shared" si="35"/>
        <v>1867.1418303516371</v>
      </c>
      <c r="E69">
        <f t="shared" si="35"/>
        <v>1083.020687740152</v>
      </c>
      <c r="F69">
        <f t="shared" si="35"/>
        <v>1.3813562988418489E-2</v>
      </c>
      <c r="G69">
        <f t="shared" si="35"/>
        <v>-2.6144216076450899E-2</v>
      </c>
      <c r="H69">
        <f t="shared" si="35"/>
        <v>-2.0695308578054121E-4</v>
      </c>
      <c r="I69">
        <f t="shared" si="35"/>
        <v>-1.904714631467947E-3</v>
      </c>
      <c r="J69">
        <f t="shared" si="35"/>
        <v>5.2964237118043904E-3</v>
      </c>
    </row>
    <row r="70" spans="1:11" x14ac:dyDescent="0.3">
      <c r="A70" s="1" t="s">
        <v>156</v>
      </c>
      <c r="B70">
        <f>_xlfn.PERCENTILE.INC(B62:B65,0.25)</f>
        <v>2566.1108016615735</v>
      </c>
      <c r="C70">
        <f t="shared" ref="C70:J70" si="36">_xlfn.PERCENTILE.INC(C62:C65,0.25)</f>
        <v>2569.356239110024</v>
      </c>
      <c r="D70">
        <f t="shared" si="36"/>
        <v>1873.4897313754809</v>
      </c>
      <c r="E70">
        <f t="shared" si="36"/>
        <v>1083.848543898579</v>
      </c>
      <c r="F70">
        <f t="shared" si="36"/>
        <v>1.3989630268086094E-2</v>
      </c>
      <c r="G70">
        <f t="shared" si="36"/>
        <v>-2.2769884775841541E-2</v>
      </c>
      <c r="H70">
        <f t="shared" si="36"/>
        <v>-1.0771348831768309E-4</v>
      </c>
      <c r="I70">
        <f t="shared" si="36"/>
        <v>-1.6765816387783038E-3</v>
      </c>
      <c r="J70">
        <f t="shared" si="36"/>
        <v>5.3009455707607395E-3</v>
      </c>
    </row>
    <row r="71" spans="1:11" x14ac:dyDescent="0.3">
      <c r="A71" s="1" t="s">
        <v>157</v>
      </c>
      <c r="B71">
        <f>_xlfn.PERCENTILE.INC(B62:B65,0.5)</f>
        <v>2567.3918096856519</v>
      </c>
      <c r="C71">
        <f t="shared" ref="C71:J71" si="37">_xlfn.PERCENTILE.INC(C62:C65,0.5)</f>
        <v>2569.6148893047275</v>
      </c>
      <c r="D71">
        <f t="shared" si="37"/>
        <v>1876.3653908250303</v>
      </c>
      <c r="E71">
        <f t="shared" si="37"/>
        <v>1084.2660187971642</v>
      </c>
      <c r="F71">
        <f t="shared" si="37"/>
        <v>1.4077596827208681E-2</v>
      </c>
      <c r="G71">
        <f t="shared" si="37"/>
        <v>-1.9265287566535144E-2</v>
      </c>
      <c r="H71">
        <f t="shared" si="37"/>
        <v>-2.0384920249584766E-5</v>
      </c>
      <c r="I71">
        <f t="shared" si="37"/>
        <v>-1.4966803398921776E-3</v>
      </c>
      <c r="J71">
        <f t="shared" si="37"/>
        <v>9.1474357704736352E-3</v>
      </c>
    </row>
    <row r="72" spans="1:11" x14ac:dyDescent="0.3">
      <c r="A72" s="1" t="s">
        <v>158</v>
      </c>
      <c r="B72">
        <f>_xlfn.PERCENTILE.INC(B62:B65,0.75)</f>
        <v>2568.0991318330707</v>
      </c>
      <c r="C72">
        <f t="shared" ref="C72:J72" si="38">_xlfn.PERCENTILE.INC(C62:C65,0.75)</f>
        <v>2569.9754136850702</v>
      </c>
      <c r="D72">
        <f t="shared" si="38"/>
        <v>1877.3509835387649</v>
      </c>
      <c r="E72">
        <f t="shared" si="38"/>
        <v>1084.6656818674678</v>
      </c>
      <c r="F72">
        <f t="shared" si="38"/>
        <v>1.4654473841976264E-2</v>
      </c>
      <c r="G72">
        <f t="shared" si="38"/>
        <v>-1.688316473565641E-2</v>
      </c>
      <c r="H72">
        <f t="shared" si="38"/>
        <v>1.0120966559300671E-4</v>
      </c>
      <c r="I72">
        <f t="shared" si="38"/>
        <v>-1.3876298685787968E-3</v>
      </c>
      <c r="J72">
        <f t="shared" si="38"/>
        <v>1.3380021082997602E-2</v>
      </c>
    </row>
    <row r="73" spans="1:11" x14ac:dyDescent="0.3">
      <c r="A73" s="1" t="s">
        <v>159</v>
      </c>
      <c r="B73">
        <f>MAX(B62:B65)</f>
        <v>2568.2933046448761</v>
      </c>
      <c r="C73">
        <f t="shared" ref="C73:J73" si="39">MAX(C62:C65)</f>
        <v>2570.8708740231959</v>
      </c>
      <c r="D73">
        <f t="shared" si="39"/>
        <v>1878.0286843551639</v>
      </c>
      <c r="E73">
        <f t="shared" si="39"/>
        <v>1085.4401025410509</v>
      </c>
      <c r="F73">
        <f t="shared" si="39"/>
        <v>1.629727248857887E-2</v>
      </c>
      <c r="G73">
        <f t="shared" si="39"/>
        <v>-1.6876256570330019E-2</v>
      </c>
      <c r="H73">
        <f t="shared" si="39"/>
        <v>3.032473163793443E-4</v>
      </c>
      <c r="I73">
        <f t="shared" si="39"/>
        <v>-1.3720493586073901E-3</v>
      </c>
      <c r="J73">
        <f t="shared" si="39"/>
        <v>1.454282828038716E-2</v>
      </c>
    </row>
    <row r="76" spans="1:11" x14ac:dyDescent="0.3">
      <c r="B76" s="1" t="s">
        <v>0</v>
      </c>
      <c r="C76" s="1" t="s">
        <v>1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 t="s">
        <v>7</v>
      </c>
      <c r="J76" s="1" t="s">
        <v>8</v>
      </c>
      <c r="K76" s="1" t="s">
        <v>9</v>
      </c>
    </row>
    <row r="77" spans="1:11" x14ac:dyDescent="0.3">
      <c r="A77" s="1" t="s">
        <v>136</v>
      </c>
      <c r="B77">
        <v>2581.2145762639111</v>
      </c>
      <c r="C77">
        <v>2582.4542418645228</v>
      </c>
      <c r="D77">
        <v>1894.1226952189179</v>
      </c>
      <c r="E77">
        <v>1094.723856549783</v>
      </c>
      <c r="F77">
        <v>1.551785320926225E-2</v>
      </c>
      <c r="G77">
        <v>-3.3727051801960277E-2</v>
      </c>
      <c r="H77">
        <v>-2.5724811813221138E-4</v>
      </c>
      <c r="I77">
        <v>2.8021775510879609E-5</v>
      </c>
      <c r="J77">
        <v>2.5588329394231571E-2</v>
      </c>
      <c r="K77" t="s">
        <v>23</v>
      </c>
    </row>
    <row r="78" spans="1:11" x14ac:dyDescent="0.3">
      <c r="A78" s="1" t="s">
        <v>137</v>
      </c>
      <c r="B78">
        <v>2580.7220959268002</v>
      </c>
      <c r="C78">
        <v>2580.7468647159808</v>
      </c>
      <c r="D78">
        <v>1897.194863119759</v>
      </c>
      <c r="E78">
        <v>1093.699917035269</v>
      </c>
      <c r="F78">
        <v>1.3481967380420149E-2</v>
      </c>
      <c r="G78">
        <v>-2.5096903483066469E-2</v>
      </c>
      <c r="H78">
        <v>-3.8076869580209289E-4</v>
      </c>
      <c r="I78">
        <v>3.0742726562833881E-4</v>
      </c>
      <c r="J78">
        <v>1.5758328517423731E-2</v>
      </c>
      <c r="K78" t="s">
        <v>25</v>
      </c>
    </row>
    <row r="79" spans="1:11" x14ac:dyDescent="0.3">
      <c r="A79" s="1" t="s">
        <v>138</v>
      </c>
      <c r="B79">
        <v>2578.8262672562792</v>
      </c>
      <c r="C79">
        <v>2580.194797090151</v>
      </c>
      <c r="D79">
        <v>1877.851406324321</v>
      </c>
      <c r="E79">
        <v>1094.846149868047</v>
      </c>
      <c r="F79">
        <v>1.7853189913417451E-2</v>
      </c>
      <c r="G79">
        <v>-4.4274845763057173E-2</v>
      </c>
      <c r="H79">
        <v>-1.7460931153926289E-4</v>
      </c>
      <c r="I79">
        <v>-1.5152405567428781E-3</v>
      </c>
      <c r="J79">
        <v>3.826953150794845E-2</v>
      </c>
      <c r="K79" t="s">
        <v>27</v>
      </c>
    </row>
    <row r="80" spans="1:11" x14ac:dyDescent="0.3">
      <c r="A80" s="1" t="s">
        <v>139</v>
      </c>
      <c r="B80">
        <v>2579.4013590156319</v>
      </c>
      <c r="C80">
        <v>2578.9996635405118</v>
      </c>
      <c r="D80">
        <v>1887.3422848543689</v>
      </c>
      <c r="E80">
        <v>1092.5812726373861</v>
      </c>
      <c r="F80">
        <v>1.78229546692261E-2</v>
      </c>
      <c r="G80">
        <v>-4.172265447310225E-2</v>
      </c>
      <c r="H80">
        <v>-4.7190270640959852E-4</v>
      </c>
      <c r="I80">
        <v>-4.7688958298811978E-4</v>
      </c>
      <c r="J80">
        <v>3.272997461606416E-2</v>
      </c>
      <c r="K80" t="s">
        <v>29</v>
      </c>
    </row>
    <row r="81" spans="1:10" x14ac:dyDescent="0.3">
      <c r="A81" s="1" t="s">
        <v>153</v>
      </c>
      <c r="B81">
        <f>AVERAGE(B77:B80)</f>
        <v>2580.0410746156558</v>
      </c>
      <c r="C81">
        <f t="shared" ref="C81:J81" si="40">AVERAGE(C77:C80)</f>
        <v>2580.5988918027915</v>
      </c>
      <c r="D81">
        <f t="shared" si="40"/>
        <v>1889.1278123793418</v>
      </c>
      <c r="E81">
        <f t="shared" si="40"/>
        <v>1093.9627990226213</v>
      </c>
      <c r="F81">
        <f t="shared" si="40"/>
        <v>1.616899129308149E-2</v>
      </c>
      <c r="G81">
        <f t="shared" si="40"/>
        <v>-3.6205363880296541E-2</v>
      </c>
      <c r="H81">
        <f t="shared" si="40"/>
        <v>-3.2113220797079143E-4</v>
      </c>
      <c r="I81">
        <f t="shared" si="40"/>
        <v>-4.1417027464794485E-4</v>
      </c>
      <c r="J81">
        <f t="shared" si="40"/>
        <v>2.8086541008916978E-2</v>
      </c>
    </row>
    <row r="82" spans="1:10" x14ac:dyDescent="0.3">
      <c r="A82" s="1" t="s">
        <v>154</v>
      </c>
      <c r="B82">
        <f>_xlfn.STDEV.S(B77:B80)</f>
        <v>1.1144339540771913</v>
      </c>
      <c r="C82">
        <f t="shared" ref="C82:J82" si="41">_xlfn.STDEV.S(C77:C80)</f>
        <v>1.435855541278688</v>
      </c>
      <c r="D82">
        <f t="shared" si="41"/>
        <v>8.5707176729781995</v>
      </c>
      <c r="E82">
        <f t="shared" si="41"/>
        <v>1.0547099708986618</v>
      </c>
      <c r="F82">
        <f t="shared" si="41"/>
        <v>2.098904329547751E-3</v>
      </c>
      <c r="G82">
        <f t="shared" si="41"/>
        <v>8.66211976551008E-3</v>
      </c>
      <c r="H82">
        <f t="shared" si="41"/>
        <v>1.3145137249635636E-4</v>
      </c>
      <c r="I82">
        <f t="shared" si="41"/>
        <v>8.0260540265390964E-4</v>
      </c>
      <c r="J82">
        <f t="shared" si="41"/>
        <v>9.7207793870400499E-3</v>
      </c>
    </row>
    <row r="83" spans="1:10" x14ac:dyDescent="0.3">
      <c r="A83" s="1" t="s">
        <v>160</v>
      </c>
      <c r="B83">
        <f>B82/B81</f>
        <v>4.3194426826836723E-4</v>
      </c>
      <c r="C83">
        <f t="shared" ref="C83:J83" si="42">C82/C81</f>
        <v>5.5640399825003701E-4</v>
      </c>
      <c r="D83">
        <f t="shared" si="42"/>
        <v>4.5368649049655606E-3</v>
      </c>
      <c r="E83">
        <f t="shared" si="42"/>
        <v>9.6411868103830488E-4</v>
      </c>
      <c r="F83">
        <f t="shared" si="42"/>
        <v>0.12981046816729044</v>
      </c>
      <c r="G83">
        <f t="shared" si="42"/>
        <v>-0.23924962594352284</v>
      </c>
      <c r="H83">
        <f t="shared" si="42"/>
        <v>-0.40933724252384091</v>
      </c>
      <c r="I83">
        <f t="shared" si="42"/>
        <v>-1.9378633663078415</v>
      </c>
      <c r="J83">
        <f t="shared" si="42"/>
        <v>0.34610098067803635</v>
      </c>
    </row>
    <row r="84" spans="1:10" x14ac:dyDescent="0.3">
      <c r="A84" s="1" t="s">
        <v>155</v>
      </c>
      <c r="B84">
        <f>MIN(B77:B80)</f>
        <v>2578.8262672562792</v>
      </c>
      <c r="C84">
        <f t="shared" ref="C84:J84" si="43">MIN(C77:C80)</f>
        <v>2578.9996635405118</v>
      </c>
      <c r="D84">
        <f t="shared" si="43"/>
        <v>1877.851406324321</v>
      </c>
      <c r="E84">
        <f t="shared" si="43"/>
        <v>1092.5812726373861</v>
      </c>
      <c r="F84">
        <f t="shared" si="43"/>
        <v>1.3481967380420149E-2</v>
      </c>
      <c r="G84">
        <f t="shared" si="43"/>
        <v>-4.4274845763057173E-2</v>
      </c>
      <c r="H84">
        <f t="shared" si="43"/>
        <v>-4.7190270640959852E-4</v>
      </c>
      <c r="I84">
        <f t="shared" si="43"/>
        <v>-1.5152405567428781E-3</v>
      </c>
      <c r="J84">
        <f t="shared" si="43"/>
        <v>1.5758328517423731E-2</v>
      </c>
    </row>
    <row r="85" spans="1:10" x14ac:dyDescent="0.3">
      <c r="A85" s="1" t="s">
        <v>156</v>
      </c>
      <c r="B85">
        <f>_xlfn.PERCENTILE.INC(B77:B80,0.25)</f>
        <v>2579.2575860757938</v>
      </c>
      <c r="C85">
        <f t="shared" ref="C85:J85" si="44">_xlfn.PERCENTILE.INC(C77:C80,0.25)</f>
        <v>2579.8960137027411</v>
      </c>
      <c r="D85">
        <f t="shared" si="44"/>
        <v>1884.969565221857</v>
      </c>
      <c r="E85">
        <f t="shared" si="44"/>
        <v>1093.4202559357982</v>
      </c>
      <c r="F85">
        <f t="shared" si="44"/>
        <v>1.5008881752051725E-2</v>
      </c>
      <c r="G85">
        <f t="shared" si="44"/>
        <v>-4.2360702295590982E-2</v>
      </c>
      <c r="H85">
        <f t="shared" si="44"/>
        <v>-4.035521984539693E-4</v>
      </c>
      <c r="I85">
        <f t="shared" si="44"/>
        <v>-7.3647732642680944E-4</v>
      </c>
      <c r="J85">
        <f t="shared" si="44"/>
        <v>2.3130829175029611E-2</v>
      </c>
    </row>
    <row r="86" spans="1:10" x14ac:dyDescent="0.3">
      <c r="A86" s="1" t="s">
        <v>157</v>
      </c>
      <c r="B86">
        <f>_xlfn.PERCENTILE.INC(B77:B80,0.5)</f>
        <v>2580.0617274712158</v>
      </c>
      <c r="C86">
        <f t="shared" ref="C86:J86" si="45">_xlfn.PERCENTILE.INC(C77:C80,0.5)</f>
        <v>2580.4708309030657</v>
      </c>
      <c r="D86">
        <f t="shared" si="45"/>
        <v>1890.7324900366434</v>
      </c>
      <c r="E86">
        <f t="shared" si="45"/>
        <v>1094.211886792526</v>
      </c>
      <c r="F86">
        <f t="shared" si="45"/>
        <v>1.6670403939244176E-2</v>
      </c>
      <c r="G86">
        <f t="shared" si="45"/>
        <v>-3.7724853137531267E-2</v>
      </c>
      <c r="H86">
        <f t="shared" si="45"/>
        <v>-3.1900840696715211E-4</v>
      </c>
      <c r="I86">
        <f t="shared" si="45"/>
        <v>-2.2443390373862008E-4</v>
      </c>
      <c r="J86">
        <f t="shared" si="45"/>
        <v>2.9159152005147865E-2</v>
      </c>
    </row>
    <row r="87" spans="1:10" x14ac:dyDescent="0.3">
      <c r="A87" s="1" t="s">
        <v>158</v>
      </c>
      <c r="B87">
        <f>_xlfn.PERCENTILE.INC(B77:B80,0.75)</f>
        <v>2580.8452160110778</v>
      </c>
      <c r="C87">
        <f t="shared" ref="C87:J87" si="46">_xlfn.PERCENTILE.INC(C77:C80,0.75)</f>
        <v>2581.1737090031165</v>
      </c>
      <c r="D87">
        <f t="shared" si="46"/>
        <v>1894.8907371941282</v>
      </c>
      <c r="E87">
        <f t="shared" si="46"/>
        <v>1094.7544298793491</v>
      </c>
      <c r="F87">
        <f t="shared" si="46"/>
        <v>1.7830513480273938E-2</v>
      </c>
      <c r="G87">
        <f t="shared" si="46"/>
        <v>-3.1569514722236826E-2</v>
      </c>
      <c r="H87">
        <f t="shared" si="46"/>
        <v>-2.3658841648397427E-4</v>
      </c>
      <c r="I87">
        <f t="shared" si="46"/>
        <v>9.78731480402444E-5</v>
      </c>
      <c r="J87">
        <f t="shared" si="46"/>
        <v>3.4114863839035232E-2</v>
      </c>
    </row>
    <row r="88" spans="1:10" x14ac:dyDescent="0.3">
      <c r="A88" s="1" t="s">
        <v>159</v>
      </c>
      <c r="B88">
        <f>MAX(B77:B80)</f>
        <v>2581.2145762639111</v>
      </c>
      <c r="C88">
        <f t="shared" ref="C88:J88" si="47">MAX(C77:C80)</f>
        <v>2582.4542418645228</v>
      </c>
      <c r="D88">
        <f t="shared" si="47"/>
        <v>1897.194863119759</v>
      </c>
      <c r="E88">
        <f t="shared" si="47"/>
        <v>1094.846149868047</v>
      </c>
      <c r="F88">
        <f t="shared" si="47"/>
        <v>1.7853189913417451E-2</v>
      </c>
      <c r="G88">
        <f t="shared" si="47"/>
        <v>-2.5096903483066469E-2</v>
      </c>
      <c r="H88">
        <f t="shared" si="47"/>
        <v>-1.7460931153926289E-4</v>
      </c>
      <c r="I88">
        <f t="shared" si="47"/>
        <v>3.0742726562833881E-4</v>
      </c>
      <c r="J88">
        <f t="shared" si="47"/>
        <v>3.826953150794845E-2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1460-3A8F-4FAC-A0D1-E337F4A36DCC}">
  <dimension ref="A1:K124"/>
  <sheetViews>
    <sheetView zoomScaleNormal="100" workbookViewId="0"/>
  </sheetViews>
  <sheetFormatPr baseColWidth="10" defaultRowHeight="14.4" x14ac:dyDescent="0.3"/>
  <cols>
    <col min="11" max="11" width="43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30</v>
      </c>
      <c r="B2">
        <v>2559.5238232963552</v>
      </c>
      <c r="C2">
        <v>2556.7606071125342</v>
      </c>
      <c r="D2">
        <v>1877.7777331820221</v>
      </c>
      <c r="E2">
        <v>1083.9150825836589</v>
      </c>
      <c r="F2">
        <v>1.019414563761354E-2</v>
      </c>
      <c r="G2">
        <v>-1.3115686821997499E-2</v>
      </c>
      <c r="H2">
        <v>-8.6667182153231197E-4</v>
      </c>
      <c r="I2">
        <v>-1.413849022417068E-3</v>
      </c>
      <c r="J2">
        <v>6.3393159433972415E-4</v>
      </c>
      <c r="K2" t="s">
        <v>31</v>
      </c>
    </row>
    <row r="3" spans="1:11" x14ac:dyDescent="0.3">
      <c r="A3" s="1" t="s">
        <v>32</v>
      </c>
      <c r="B3">
        <v>2558.7281944891588</v>
      </c>
      <c r="C3">
        <v>2556.090617107026</v>
      </c>
      <c r="D3">
        <v>1879.542959127069</v>
      </c>
      <c r="E3">
        <v>1085.748316211191</v>
      </c>
      <c r="F3">
        <v>1.325626283518205E-2</v>
      </c>
      <c r="G3">
        <v>-3.1820628065947168E-2</v>
      </c>
      <c r="H3">
        <v>-1.0263781276720831E-3</v>
      </c>
      <c r="I3">
        <v>-1.1388030544162511E-3</v>
      </c>
      <c r="J3">
        <v>2.4936259774439761E-2</v>
      </c>
      <c r="K3" t="s">
        <v>33</v>
      </c>
    </row>
    <row r="4" spans="1:11" x14ac:dyDescent="0.3">
      <c r="A4" s="1" t="s">
        <v>34</v>
      </c>
      <c r="B4">
        <v>2559.769084976575</v>
      </c>
      <c r="C4">
        <v>2557.118565591908</v>
      </c>
      <c r="D4">
        <v>1875.246323034022</v>
      </c>
      <c r="E4">
        <v>1083.6371392390499</v>
      </c>
      <c r="F4">
        <v>2.0932646639686268E-2</v>
      </c>
      <c r="G4">
        <v>-6.7552762915614323E-2</v>
      </c>
      <c r="H4">
        <v>-9.7000025037782302E-4</v>
      </c>
      <c r="I4">
        <v>-1.8502379812391581E-3</v>
      </c>
      <c r="J4">
        <v>7.3669867572762532E-2</v>
      </c>
      <c r="K4" t="s">
        <v>35</v>
      </c>
    </row>
    <row r="5" spans="1:11" x14ac:dyDescent="0.3">
      <c r="A5" s="1" t="s">
        <v>36</v>
      </c>
      <c r="B5">
        <v>2561.0371850687152</v>
      </c>
      <c r="C5">
        <v>2558.9405450013619</v>
      </c>
      <c r="D5">
        <v>1883.3913129191631</v>
      </c>
      <c r="E5">
        <v>1085.104252017632</v>
      </c>
      <c r="F5">
        <v>1.898581651047692E-2</v>
      </c>
      <c r="G5">
        <v>-5.5678507829275622E-2</v>
      </c>
      <c r="H5">
        <v>-6.3263979841422563E-4</v>
      </c>
      <c r="I5">
        <v>-8.5067997836847154E-4</v>
      </c>
      <c r="J5">
        <v>5.8832104500513488E-2</v>
      </c>
      <c r="K5" t="s">
        <v>37</v>
      </c>
    </row>
    <row r="6" spans="1:11" x14ac:dyDescent="0.3">
      <c r="A6" s="1" t="s">
        <v>38</v>
      </c>
      <c r="B6">
        <v>2559.3741950326339</v>
      </c>
      <c r="C6">
        <v>2556.5063977000659</v>
      </c>
      <c r="D6">
        <v>1872.978135746715</v>
      </c>
      <c r="E6">
        <v>1088.2978398038881</v>
      </c>
      <c r="F6">
        <v>1.059540033935457E-2</v>
      </c>
      <c r="G6">
        <v>-2.2688284576802331E-2</v>
      </c>
      <c r="H6">
        <v>-9.2876694129039668E-4</v>
      </c>
      <c r="I6">
        <v>-2.2252269096452318E-3</v>
      </c>
      <c r="J6">
        <v>1.5771178765747559E-2</v>
      </c>
      <c r="K6" t="s">
        <v>39</v>
      </c>
    </row>
    <row r="7" spans="1:11" x14ac:dyDescent="0.3">
      <c r="A7" s="1" t="s">
        <v>40</v>
      </c>
      <c r="B7">
        <v>2567.3651441129132</v>
      </c>
      <c r="C7">
        <v>2565.4348646121862</v>
      </c>
      <c r="D7">
        <v>1871.148558365983</v>
      </c>
      <c r="E7">
        <v>1083.2769958682561</v>
      </c>
      <c r="F7">
        <v>3.661766552449968E-2</v>
      </c>
      <c r="G7">
        <v>-0.1200730655490502</v>
      </c>
      <c r="H7">
        <v>-2.2163721306052821E-4</v>
      </c>
      <c r="I7">
        <v>-1.933163038196651E-3</v>
      </c>
      <c r="J7">
        <v>0.12408634181644421</v>
      </c>
      <c r="K7" t="s">
        <v>41</v>
      </c>
    </row>
    <row r="8" spans="1:11" x14ac:dyDescent="0.3">
      <c r="A8" s="1" t="s">
        <v>42</v>
      </c>
      <c r="B8">
        <v>2559.9815633378589</v>
      </c>
      <c r="C8">
        <v>2560.1858033760509</v>
      </c>
      <c r="D8">
        <v>1877.397976600098</v>
      </c>
      <c r="E8">
        <v>1084.5396516963631</v>
      </c>
      <c r="F8">
        <v>1.6206278845510371E-2</v>
      </c>
      <c r="G8">
        <v>-3.1786946597262743E-2</v>
      </c>
      <c r="H8">
        <v>-4.7405342323730262E-4</v>
      </c>
      <c r="I8">
        <v>-1.1385533455554541E-3</v>
      </c>
      <c r="J8">
        <v>1.942411084356508E-2</v>
      </c>
      <c r="K8" t="s">
        <v>43</v>
      </c>
    </row>
    <row r="9" spans="1:11" x14ac:dyDescent="0.3">
      <c r="A9" s="1" t="s">
        <v>44</v>
      </c>
      <c r="B9">
        <v>2563.630028066641</v>
      </c>
      <c r="C9">
        <v>2561.81472509385</v>
      </c>
      <c r="D9">
        <v>1877.115657052864</v>
      </c>
      <c r="E9">
        <v>1081.597007192039</v>
      </c>
      <c r="F9">
        <v>1.6408309453190571E-2</v>
      </c>
      <c r="G9">
        <v>-3.2333710111721953E-2</v>
      </c>
      <c r="H9">
        <v>-9.7211072506972896E-4</v>
      </c>
      <c r="I9">
        <v>-1.427218224882069E-3</v>
      </c>
      <c r="J9">
        <v>1.8240168234034161E-2</v>
      </c>
      <c r="K9" t="s">
        <v>45</v>
      </c>
    </row>
    <row r="10" spans="1:11" x14ac:dyDescent="0.3">
      <c r="A10" s="1" t="s">
        <v>46</v>
      </c>
      <c r="B10">
        <v>2561.3676165648349</v>
      </c>
      <c r="C10">
        <v>2560.4158826554722</v>
      </c>
      <c r="D10">
        <v>1880.220699826167</v>
      </c>
      <c r="E10">
        <v>1083.8778392315719</v>
      </c>
      <c r="F10">
        <v>1.026634839753171E-2</v>
      </c>
      <c r="G10">
        <v>-8.2787250976008326E-3</v>
      </c>
      <c r="H10">
        <v>-7.4841747999733173E-4</v>
      </c>
      <c r="I10">
        <v>-8.9462793354227511E-4</v>
      </c>
      <c r="J10">
        <v>-1.1354329420906291E-2</v>
      </c>
      <c r="K10" t="s">
        <v>47</v>
      </c>
    </row>
    <row r="11" spans="1:11" x14ac:dyDescent="0.3">
      <c r="A11" s="1" t="s">
        <v>48</v>
      </c>
      <c r="B11">
        <v>2559.2144041728352</v>
      </c>
      <c r="C11">
        <v>2558.9506718005932</v>
      </c>
      <c r="D11">
        <v>1878.4482369955319</v>
      </c>
      <c r="E11">
        <v>1086.1555572068851</v>
      </c>
      <c r="F11">
        <v>1.785294180863245E-2</v>
      </c>
      <c r="G11">
        <v>-4.3166899430563718E-2</v>
      </c>
      <c r="H11">
        <v>-2.2949104029530349E-4</v>
      </c>
      <c r="I11">
        <v>-1.101927960087898E-3</v>
      </c>
      <c r="J11">
        <v>3.645765487976281E-2</v>
      </c>
      <c r="K11" t="s">
        <v>49</v>
      </c>
    </row>
    <row r="12" spans="1:11" x14ac:dyDescent="0.3">
      <c r="A12" s="1" t="s">
        <v>153</v>
      </c>
      <c r="B12">
        <f>AVERAGE(B2:B11)</f>
        <v>2560.9991239118522</v>
      </c>
      <c r="C12">
        <f t="shared" ref="C12:J12" si="0">AVERAGE(C2:C11)</f>
        <v>2559.2218680051046</v>
      </c>
      <c r="D12">
        <f t="shared" si="0"/>
        <v>1877.3267592849636</v>
      </c>
      <c r="E12">
        <f t="shared" si="0"/>
        <v>1084.6149681050535</v>
      </c>
      <c r="F12">
        <f t="shared" si="0"/>
        <v>1.7131581599167816E-2</v>
      </c>
      <c r="G12">
        <f t="shared" si="0"/>
        <v>-4.2649521699583651E-2</v>
      </c>
      <c r="H12">
        <f t="shared" si="0"/>
        <v>-7.0701668209470351E-4</v>
      </c>
      <c r="I12">
        <f t="shared" si="0"/>
        <v>-1.3974287448350528E-3</v>
      </c>
      <c r="J12">
        <f t="shared" si="0"/>
        <v>3.6069728856070307E-2</v>
      </c>
    </row>
    <row r="13" spans="1:11" x14ac:dyDescent="0.3">
      <c r="A13" s="1" t="s">
        <v>154</v>
      </c>
      <c r="B13">
        <f>_xlfn.STDEV.S(B2:B11)</f>
        <v>2.6518920168501889</v>
      </c>
      <c r="C13">
        <f t="shared" ref="C13:J13" si="1">_xlfn.STDEV.S(C2:C11)</f>
        <v>2.896203731853408</v>
      </c>
      <c r="D13">
        <f t="shared" si="1"/>
        <v>3.5431448431315409</v>
      </c>
      <c r="E13">
        <f t="shared" si="1"/>
        <v>1.8364855856972118</v>
      </c>
      <c r="F13">
        <f t="shared" si="1"/>
        <v>7.8350538766187236E-3</v>
      </c>
      <c r="G13">
        <f t="shared" si="1"/>
        <v>3.2622972849001203E-2</v>
      </c>
      <c r="H13">
        <f t="shared" si="1"/>
        <v>3.0572894260866664E-4</v>
      </c>
      <c r="I13">
        <f t="shared" si="1"/>
        <v>4.6564430646737267E-4</v>
      </c>
      <c r="J13">
        <f t="shared" si="1"/>
        <v>3.9881300201272223E-2</v>
      </c>
    </row>
    <row r="14" spans="1:11" x14ac:dyDescent="0.3">
      <c r="A14" s="1" t="s">
        <v>160</v>
      </c>
      <c r="B14">
        <f>B13/B12</f>
        <v>1.0354911847058738E-3</v>
      </c>
      <c r="C14">
        <f t="shared" ref="C14:J14" si="2">C13/C12</f>
        <v>1.1316735637738897E-3</v>
      </c>
      <c r="D14">
        <f t="shared" si="2"/>
        <v>1.8873351831841219E-3</v>
      </c>
      <c r="E14">
        <f t="shared" si="2"/>
        <v>1.6932143107943293E-3</v>
      </c>
      <c r="F14">
        <f t="shared" si="2"/>
        <v>0.45734562400235829</v>
      </c>
      <c r="G14">
        <f t="shared" si="2"/>
        <v>-0.76490829319944453</v>
      </c>
      <c r="H14">
        <f t="shared" si="2"/>
        <v>-0.43242111586797727</v>
      </c>
      <c r="I14">
        <f t="shared" si="2"/>
        <v>-0.33321506244122345</v>
      </c>
      <c r="J14">
        <f t="shared" si="2"/>
        <v>1.1056723037872367</v>
      </c>
    </row>
    <row r="15" spans="1:11" x14ac:dyDescent="0.3">
      <c r="A15" s="1" t="s">
        <v>155</v>
      </c>
      <c r="B15">
        <f>MIN(B2:B11)</f>
        <v>2558.7281944891588</v>
      </c>
      <c r="C15">
        <f t="shared" ref="C15:J15" si="3">MIN(C2:C11)</f>
        <v>2556.090617107026</v>
      </c>
      <c r="D15">
        <f t="shared" si="3"/>
        <v>1871.148558365983</v>
      </c>
      <c r="E15">
        <f t="shared" si="3"/>
        <v>1081.597007192039</v>
      </c>
      <c r="F15">
        <f t="shared" si="3"/>
        <v>1.019414563761354E-2</v>
      </c>
      <c r="G15">
        <f t="shared" si="3"/>
        <v>-0.1200730655490502</v>
      </c>
      <c r="H15">
        <f t="shared" si="3"/>
        <v>-1.0263781276720831E-3</v>
      </c>
      <c r="I15">
        <f t="shared" si="3"/>
        <v>-2.2252269096452318E-3</v>
      </c>
      <c r="J15">
        <f t="shared" si="3"/>
        <v>-1.1354329420906291E-2</v>
      </c>
    </row>
    <row r="16" spans="1:11" x14ac:dyDescent="0.3">
      <c r="A16" s="1" t="s">
        <v>156</v>
      </c>
      <c r="B16">
        <f>_xlfn.PERCENTILE.INC(B2:B11,0.25)</f>
        <v>2559.4116020985643</v>
      </c>
      <c r="C16">
        <f t="shared" ref="C16:J16" si="4">_xlfn.PERCENTILE.INC(C2:C11,0.25)</f>
        <v>2556.8500967323776</v>
      </c>
      <c r="D16">
        <f t="shared" si="4"/>
        <v>1875.7136565387325</v>
      </c>
      <c r="E16">
        <f t="shared" si="4"/>
        <v>1083.6973142371803</v>
      </c>
      <c r="F16">
        <f t="shared" si="4"/>
        <v>1.1260615963311439E-2</v>
      </c>
      <c r="G16">
        <f t="shared" si="4"/>
        <v>-5.2550605729597646E-2</v>
      </c>
      <c r="H16">
        <f t="shared" si="4"/>
        <v>-9.5969192310596638E-4</v>
      </c>
      <c r="I16">
        <f t="shared" si="4"/>
        <v>-1.7444830421498858E-3</v>
      </c>
      <c r="J16">
        <f t="shared" si="4"/>
        <v>1.6388426132819212E-2</v>
      </c>
    </row>
    <row r="17" spans="1:11" ht="15" customHeight="1" x14ac:dyDescent="0.3">
      <c r="A17" s="1" t="s">
        <v>157</v>
      </c>
      <c r="B17">
        <f>_xlfn.PERCENTILE.INC(B2:B11,0.5)</f>
        <v>2559.8753241572167</v>
      </c>
      <c r="C17">
        <f t="shared" ref="C17:J17" si="5">_xlfn.PERCENTILE.INC(C2:C11,0.5)</f>
        <v>2558.9456084009776</v>
      </c>
      <c r="D17">
        <f t="shared" si="5"/>
        <v>1877.58785489106</v>
      </c>
      <c r="E17">
        <f t="shared" si="5"/>
        <v>1084.227367140011</v>
      </c>
      <c r="F17">
        <f t="shared" si="5"/>
        <v>1.6307294149350469E-2</v>
      </c>
      <c r="G17">
        <f t="shared" si="5"/>
        <v>-3.207716908883456E-2</v>
      </c>
      <c r="H17">
        <f t="shared" si="5"/>
        <v>-8.075446507648219E-4</v>
      </c>
      <c r="I17">
        <f t="shared" si="5"/>
        <v>-1.2763260384166595E-3</v>
      </c>
      <c r="J17">
        <f t="shared" si="5"/>
        <v>2.2180185309002419E-2</v>
      </c>
    </row>
    <row r="18" spans="1:11" ht="15" customHeight="1" x14ac:dyDescent="0.3">
      <c r="A18" s="1" t="s">
        <v>158</v>
      </c>
      <c r="B18">
        <f>_xlfn.PERCENTILE.INC(B2:B11,0.75)</f>
        <v>2561.2850086908047</v>
      </c>
      <c r="C18">
        <f t="shared" ref="C18:J18" si="6">_xlfn.PERCENTILE.INC(C2:C11,0.75)</f>
        <v>2560.3583628356168</v>
      </c>
      <c r="D18">
        <f t="shared" si="6"/>
        <v>1879.2692785941847</v>
      </c>
      <c r="E18">
        <f t="shared" si="6"/>
        <v>1085.5873001628013</v>
      </c>
      <c r="F18">
        <f t="shared" si="6"/>
        <v>1.8702597835015801E-2</v>
      </c>
      <c r="G18">
        <f t="shared" si="6"/>
        <v>-2.4962950081917436E-2</v>
      </c>
      <c r="H18">
        <f t="shared" si="6"/>
        <v>-5.1370001703153337E-4</v>
      </c>
      <c r="I18">
        <f t="shared" si="6"/>
        <v>-1.1110843064547869E-3</v>
      </c>
      <c r="J18">
        <f t="shared" si="6"/>
        <v>5.3238492095325815E-2</v>
      </c>
    </row>
    <row r="19" spans="1:11" ht="15" customHeight="1" x14ac:dyDescent="0.3">
      <c r="A19" s="1" t="s">
        <v>159</v>
      </c>
      <c r="B19">
        <f>MAX(B2:B11)</f>
        <v>2567.3651441129132</v>
      </c>
      <c r="C19">
        <f t="shared" ref="C19:J19" si="7">MAX(C2:C11)</f>
        <v>2565.4348646121862</v>
      </c>
      <c r="D19">
        <f t="shared" si="7"/>
        <v>1883.3913129191631</v>
      </c>
      <c r="E19">
        <f t="shared" si="7"/>
        <v>1088.2978398038881</v>
      </c>
      <c r="F19">
        <f t="shared" si="7"/>
        <v>3.661766552449968E-2</v>
      </c>
      <c r="G19">
        <f t="shared" si="7"/>
        <v>-8.2787250976008326E-3</v>
      </c>
      <c r="H19">
        <f t="shared" si="7"/>
        <v>-2.2163721306052821E-4</v>
      </c>
      <c r="I19">
        <f t="shared" si="7"/>
        <v>-8.5067997836847154E-4</v>
      </c>
      <c r="J19">
        <f t="shared" si="7"/>
        <v>0.12408634181644421</v>
      </c>
    </row>
    <row r="20" spans="1:11" ht="15" customHeight="1" x14ac:dyDescent="0.3"/>
    <row r="22" spans="1:11" x14ac:dyDescent="0.3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</row>
    <row r="23" spans="1:11" x14ac:dyDescent="0.3">
      <c r="A23" s="1" t="s">
        <v>60</v>
      </c>
      <c r="B23">
        <v>2567.482264812179</v>
      </c>
      <c r="C23">
        <v>2565.9161709910309</v>
      </c>
      <c r="D23">
        <v>1871.67110360015</v>
      </c>
      <c r="E23">
        <v>1087.7511373742791</v>
      </c>
      <c r="F23">
        <v>2.2243761738991421E-2</v>
      </c>
      <c r="G23">
        <v>-6.2466349758499781E-2</v>
      </c>
      <c r="H23">
        <v>-4.4554619202551361E-4</v>
      </c>
      <c r="I23">
        <v>-2.2061823006800682E-3</v>
      </c>
      <c r="J23">
        <v>5.5984945669417828E-2</v>
      </c>
      <c r="K23" t="s">
        <v>31</v>
      </c>
    </row>
    <row r="24" spans="1:11" x14ac:dyDescent="0.3">
      <c r="A24" s="1" t="s">
        <v>61</v>
      </c>
      <c r="B24">
        <v>2568.423715050897</v>
      </c>
      <c r="C24">
        <v>2567.4723406244452</v>
      </c>
      <c r="D24">
        <v>1872.4512531425571</v>
      </c>
      <c r="E24">
        <v>1087.3805509194269</v>
      </c>
      <c r="F24">
        <v>2.450382801824505E-2</v>
      </c>
      <c r="G24">
        <v>-6.9370337540512195E-2</v>
      </c>
      <c r="H24">
        <v>-2.3588682748356909E-4</v>
      </c>
      <c r="I24">
        <v>-1.9650533395829711E-3</v>
      </c>
      <c r="J24">
        <v>6.0882313703552522E-2</v>
      </c>
      <c r="K24" t="s">
        <v>33</v>
      </c>
    </row>
    <row r="25" spans="1:11" x14ac:dyDescent="0.3">
      <c r="A25" s="1" t="s">
        <v>62</v>
      </c>
      <c r="B25">
        <v>2570.2281658792049</v>
      </c>
      <c r="C25">
        <v>2569.208234620628</v>
      </c>
      <c r="D25">
        <v>1874.8280021069411</v>
      </c>
      <c r="E25">
        <v>1086.3839810532961</v>
      </c>
      <c r="F25">
        <v>2.60831888278172E-2</v>
      </c>
      <c r="G25">
        <v>-7.1948811536214144E-2</v>
      </c>
      <c r="H25">
        <v>-3.6533428736349951E-4</v>
      </c>
      <c r="I25">
        <v>-1.6373616530450401E-3</v>
      </c>
      <c r="J25">
        <v>6.1302959017033053E-2</v>
      </c>
      <c r="K25" t="s">
        <v>35</v>
      </c>
    </row>
    <row r="26" spans="1:11" x14ac:dyDescent="0.3">
      <c r="A26" s="1" t="s">
        <v>63</v>
      </c>
      <c r="B26">
        <v>2567.938323882363</v>
      </c>
      <c r="C26">
        <v>2566.631102896064</v>
      </c>
      <c r="D26">
        <v>1876.4603731072309</v>
      </c>
      <c r="E26">
        <v>1089.095545316836</v>
      </c>
      <c r="F26">
        <v>1.7651536313222041E-2</v>
      </c>
      <c r="G26">
        <v>-4.1569520982941879E-2</v>
      </c>
      <c r="H26">
        <v>-4.843798750141087E-4</v>
      </c>
      <c r="I26">
        <v>-1.67086123568056E-3</v>
      </c>
      <c r="J26">
        <v>3.1551697027961283E-2</v>
      </c>
      <c r="K26" t="s">
        <v>37</v>
      </c>
    </row>
    <row r="27" spans="1:11" x14ac:dyDescent="0.3">
      <c r="A27" s="1" t="s">
        <v>64</v>
      </c>
      <c r="B27">
        <v>2568.0237161242089</v>
      </c>
      <c r="C27">
        <v>2566.3842563449989</v>
      </c>
      <c r="D27">
        <v>1873.4350001187281</v>
      </c>
      <c r="E27">
        <v>1085.449458333218</v>
      </c>
      <c r="F27">
        <v>2.2865665149433591E-2</v>
      </c>
      <c r="G27">
        <v>-6.7479841390786541E-2</v>
      </c>
      <c r="H27">
        <v>-6.6903403390007447E-4</v>
      </c>
      <c r="I27">
        <v>-1.6318322798829919E-3</v>
      </c>
      <c r="J27">
        <v>5.8819489309235508E-2</v>
      </c>
      <c r="K27" t="s">
        <v>39</v>
      </c>
    </row>
    <row r="28" spans="1:11" x14ac:dyDescent="0.3">
      <c r="A28" s="1" t="s">
        <v>65</v>
      </c>
      <c r="B28">
        <v>2563.510948372626</v>
      </c>
      <c r="C28">
        <v>2562.5358212979718</v>
      </c>
      <c r="D28">
        <v>1886.8023537740539</v>
      </c>
      <c r="E28">
        <v>1091.710343620703</v>
      </c>
      <c r="F28">
        <v>2.4570602422784731E-2</v>
      </c>
      <c r="G28">
        <v>-6.5696226996249912E-2</v>
      </c>
      <c r="H28">
        <v>1.9100970230904991E-4</v>
      </c>
      <c r="I28">
        <v>-6.181653487073223E-4</v>
      </c>
      <c r="J28">
        <v>6.0915953140156527E-2</v>
      </c>
      <c r="K28" t="s">
        <v>41</v>
      </c>
    </row>
    <row r="29" spans="1:11" x14ac:dyDescent="0.3">
      <c r="A29" s="1" t="s">
        <v>66</v>
      </c>
      <c r="B29">
        <v>2560.1747355557632</v>
      </c>
      <c r="C29">
        <v>2559.8792157788812</v>
      </c>
      <c r="D29">
        <v>1879.3206321549631</v>
      </c>
      <c r="E29">
        <v>1090.723785578389</v>
      </c>
      <c r="F29">
        <v>2.2032694520456111E-2</v>
      </c>
      <c r="G29">
        <v>-5.6811238421557567E-2</v>
      </c>
      <c r="H29">
        <v>1.7792990401924641E-4</v>
      </c>
      <c r="I29">
        <v>-1.385520142638272E-3</v>
      </c>
      <c r="J29">
        <v>5.3636445510273453E-2</v>
      </c>
      <c r="K29" t="s">
        <v>43</v>
      </c>
    </row>
    <row r="30" spans="1:11" x14ac:dyDescent="0.3">
      <c r="A30" s="1" t="s">
        <v>67</v>
      </c>
      <c r="B30">
        <v>2559.6303912424792</v>
      </c>
      <c r="C30">
        <v>2558.8233934230861</v>
      </c>
      <c r="D30">
        <v>1880.303046509506</v>
      </c>
      <c r="E30">
        <v>1089.32360409067</v>
      </c>
      <c r="F30">
        <v>2.3189573292026141E-2</v>
      </c>
      <c r="G30">
        <v>-6.4566545414513704E-2</v>
      </c>
      <c r="H30">
        <v>-1.8256261759309219E-4</v>
      </c>
      <c r="I30">
        <v>-1.2066036830693521E-3</v>
      </c>
      <c r="J30">
        <v>6.1541371966733267E-2</v>
      </c>
      <c r="K30" t="s">
        <v>45</v>
      </c>
    </row>
    <row r="31" spans="1:11" x14ac:dyDescent="0.3">
      <c r="A31" s="1" t="s">
        <v>68</v>
      </c>
      <c r="B31">
        <v>2561.0108196142628</v>
      </c>
      <c r="C31">
        <v>2559.8446798495479</v>
      </c>
      <c r="D31">
        <v>1885.8462030417611</v>
      </c>
      <c r="E31">
        <v>1090.965244896614</v>
      </c>
      <c r="F31">
        <v>2.1315472498633709E-2</v>
      </c>
      <c r="G31">
        <v>-5.4546416977075948E-2</v>
      </c>
      <c r="H31">
        <v>-2.1872660551798651E-4</v>
      </c>
      <c r="I31">
        <v>-5.056081288635837E-4</v>
      </c>
      <c r="J31">
        <v>4.7783443494358271E-2</v>
      </c>
      <c r="K31" t="s">
        <v>47</v>
      </c>
    </row>
    <row r="32" spans="1:11" x14ac:dyDescent="0.3">
      <c r="A32" s="1" t="s">
        <v>69</v>
      </c>
      <c r="B32">
        <v>2561.093711921847</v>
      </c>
      <c r="C32">
        <v>2560.587444395811</v>
      </c>
      <c r="D32">
        <v>1880.666404053067</v>
      </c>
      <c r="E32">
        <v>1092.7675580336411</v>
      </c>
      <c r="F32">
        <v>2.3247595227820252E-2</v>
      </c>
      <c r="G32">
        <v>-6.4858157979945028E-2</v>
      </c>
      <c r="H32">
        <v>1.8204716622544171E-4</v>
      </c>
      <c r="I32">
        <v>-1.176462648159589E-3</v>
      </c>
      <c r="J32">
        <v>6.0404238768225697E-2</v>
      </c>
      <c r="K32" t="s">
        <v>49</v>
      </c>
    </row>
    <row r="33" spans="1:11" x14ac:dyDescent="0.3">
      <c r="A33" s="1" t="s">
        <v>153</v>
      </c>
      <c r="B33">
        <f>AVERAGE(B23:B32)</f>
        <v>2564.7516792455831</v>
      </c>
      <c r="C33">
        <f t="shared" ref="C33:J33" si="8">AVERAGE(C23:C32)</f>
        <v>2563.7282660222459</v>
      </c>
      <c r="D33">
        <f t="shared" si="8"/>
        <v>1878.1784371608956</v>
      </c>
      <c r="E33">
        <f t="shared" si="8"/>
        <v>1089.1551209217073</v>
      </c>
      <c r="F33">
        <f t="shared" si="8"/>
        <v>2.2770391800943025E-2</v>
      </c>
      <c r="G33">
        <f t="shared" si="8"/>
        <v>-6.1931344699829659E-2</v>
      </c>
      <c r="H33">
        <f t="shared" si="8"/>
        <v>-2.0504836663441068E-4</v>
      </c>
      <c r="I33">
        <f t="shared" si="8"/>
        <v>-1.4003650760309751E-3</v>
      </c>
      <c r="J33">
        <f t="shared" si="8"/>
        <v>5.5282285760694737E-2</v>
      </c>
    </row>
    <row r="34" spans="1:11" x14ac:dyDescent="0.3">
      <c r="A34" s="1" t="s">
        <v>154</v>
      </c>
      <c r="B34">
        <f>_xlfn.STDEV.S(B23:B32)</f>
        <v>4.0535711674857149</v>
      </c>
      <c r="C34">
        <f t="shared" ref="C34:J34" si="9">_xlfn.STDEV.S(C23:C32)</f>
        <v>3.7941140759121637</v>
      </c>
      <c r="D34">
        <f t="shared" si="9"/>
        <v>5.3437243136918857</v>
      </c>
      <c r="E34">
        <f t="shared" si="9"/>
        <v>2.4009136745595394</v>
      </c>
      <c r="F34">
        <f t="shared" si="9"/>
        <v>2.2797101416122444E-3</v>
      </c>
      <c r="G34">
        <f t="shared" si="9"/>
        <v>8.8932038382757428E-3</v>
      </c>
      <c r="H34">
        <f t="shared" si="9"/>
        <v>3.040213052709837E-4</v>
      </c>
      <c r="I34">
        <f t="shared" si="9"/>
        <v>5.4277572670294956E-4</v>
      </c>
      <c r="J34">
        <f t="shared" si="9"/>
        <v>9.4271793664638809E-3</v>
      </c>
    </row>
    <row r="35" spans="1:11" x14ac:dyDescent="0.3">
      <c r="A35" s="1" t="s">
        <v>160</v>
      </c>
      <c r="B35">
        <f>B34/B33</f>
        <v>1.5804926458525862E-3</v>
      </c>
      <c r="C35">
        <f t="shared" ref="C35:J35" si="10">C34/C33</f>
        <v>1.4799205228559281E-3</v>
      </c>
      <c r="D35">
        <f t="shared" si="10"/>
        <v>2.8451632752048849E-3</v>
      </c>
      <c r="E35">
        <f t="shared" si="10"/>
        <v>2.2043817528285088E-3</v>
      </c>
      <c r="F35">
        <f t="shared" si="10"/>
        <v>0.10011729976107971</v>
      </c>
      <c r="G35">
        <f t="shared" si="10"/>
        <v>-0.14359778366479103</v>
      </c>
      <c r="H35">
        <f t="shared" si="10"/>
        <v>-1.482680941385093</v>
      </c>
      <c r="I35">
        <f t="shared" si="10"/>
        <v>-0.38759587481382157</v>
      </c>
      <c r="J35">
        <f t="shared" si="10"/>
        <v>0.17052803147959794</v>
      </c>
    </row>
    <row r="36" spans="1:11" x14ac:dyDescent="0.3">
      <c r="A36" s="1" t="s">
        <v>155</v>
      </c>
      <c r="B36">
        <f>MIN(B23:B32)</f>
        <v>2559.6303912424792</v>
      </c>
      <c r="C36">
        <f t="shared" ref="C36:J36" si="11">MIN(C23:C32)</f>
        <v>2558.8233934230861</v>
      </c>
      <c r="D36">
        <f t="shared" si="11"/>
        <v>1871.67110360015</v>
      </c>
      <c r="E36">
        <f t="shared" si="11"/>
        <v>1085.449458333218</v>
      </c>
      <c r="F36">
        <f t="shared" si="11"/>
        <v>1.7651536313222041E-2</v>
      </c>
      <c r="G36">
        <f t="shared" si="11"/>
        <v>-7.1948811536214144E-2</v>
      </c>
      <c r="H36">
        <f t="shared" si="11"/>
        <v>-6.6903403390007447E-4</v>
      </c>
      <c r="I36">
        <f t="shared" si="11"/>
        <v>-2.2061823006800682E-3</v>
      </c>
      <c r="J36">
        <f t="shared" si="11"/>
        <v>3.1551697027961283E-2</v>
      </c>
    </row>
    <row r="37" spans="1:11" x14ac:dyDescent="0.3">
      <c r="A37" s="1" t="s">
        <v>156</v>
      </c>
      <c r="B37">
        <f>_xlfn.PERCENTILE.INC(B23:B32,0.25)</f>
        <v>2561.0315426911588</v>
      </c>
      <c r="C37">
        <f t="shared" ref="C37:J37" si="12">_xlfn.PERCENTILE.INC(C23:C32,0.25)</f>
        <v>2560.0562729331136</v>
      </c>
      <c r="D37">
        <f t="shared" si="12"/>
        <v>1873.7832506157813</v>
      </c>
      <c r="E37">
        <f t="shared" si="12"/>
        <v>1087.4731975331399</v>
      </c>
      <c r="F37">
        <f t="shared" si="12"/>
        <v>2.2085461325089938E-2</v>
      </c>
      <c r="G37">
        <f t="shared" si="12"/>
        <v>-6.7033937792152387E-2</v>
      </c>
      <c r="H37">
        <f t="shared" si="12"/>
        <v>-4.2549321586001008E-4</v>
      </c>
      <c r="I37">
        <f t="shared" si="12"/>
        <v>-1.66248634002168E-3</v>
      </c>
      <c r="J37">
        <f t="shared" si="12"/>
        <v>5.4223570550059545E-2</v>
      </c>
    </row>
    <row r="38" spans="1:11" x14ac:dyDescent="0.3">
      <c r="A38" s="1" t="s">
        <v>157</v>
      </c>
      <c r="B38">
        <f>_xlfn.PERCENTILE.INC(B23:B32,0.5)</f>
        <v>2565.4966065924027</v>
      </c>
      <c r="C38">
        <f t="shared" ref="C38:J38" si="13">_xlfn.PERCENTILE.INC(C23:C32,0.5)</f>
        <v>2564.2259961445016</v>
      </c>
      <c r="D38">
        <f t="shared" si="13"/>
        <v>1877.890502631097</v>
      </c>
      <c r="E38">
        <f t="shared" si="13"/>
        <v>1089.2095747037529</v>
      </c>
      <c r="F38">
        <f t="shared" si="13"/>
        <v>2.3027619220729864E-2</v>
      </c>
      <c r="G38">
        <f t="shared" si="13"/>
        <v>-6.4712351697229359E-2</v>
      </c>
      <c r="H38">
        <f t="shared" si="13"/>
        <v>-2.273067165007778E-4</v>
      </c>
      <c r="I38">
        <f t="shared" si="13"/>
        <v>-1.5086762112606318E-3</v>
      </c>
      <c r="J38">
        <f t="shared" si="13"/>
        <v>5.9611864038730603E-2</v>
      </c>
    </row>
    <row r="39" spans="1:11" x14ac:dyDescent="0.3">
      <c r="A39" s="1" t="s">
        <v>158</v>
      </c>
      <c r="B39">
        <f>_xlfn.PERCENTILE.INC(B23:B32,0.75)</f>
        <v>2568.0023680637473</v>
      </c>
      <c r="C39">
        <f t="shared" ref="C39:J39" si="14">_xlfn.PERCENTILE.INC(C23:C32,0.75)</f>
        <v>2566.5693912582979</v>
      </c>
      <c r="D39">
        <f t="shared" si="14"/>
        <v>1880.5755646671769</v>
      </c>
      <c r="E39">
        <f t="shared" si="14"/>
        <v>1090.9048800670578</v>
      </c>
      <c r="F39">
        <f t="shared" si="14"/>
        <v>2.4189769820638848E-2</v>
      </c>
      <c r="G39">
        <f t="shared" si="14"/>
        <v>-5.822501625579312E-2</v>
      </c>
      <c r="H39">
        <f t="shared" si="14"/>
        <v>8.7806773616161778E-5</v>
      </c>
      <c r="I39">
        <f t="shared" si="14"/>
        <v>-1.1839979068870299E-3</v>
      </c>
      <c r="J39">
        <f t="shared" si="14"/>
        <v>6.0907543281005526E-2</v>
      </c>
    </row>
    <row r="40" spans="1:11" x14ac:dyDescent="0.3">
      <c r="A40" s="1" t="s">
        <v>159</v>
      </c>
      <c r="B40">
        <f>MAX(B23:B32)</f>
        <v>2570.2281658792049</v>
      </c>
      <c r="C40">
        <f t="shared" ref="C40:J40" si="15">MAX(C23:C32)</f>
        <v>2569.208234620628</v>
      </c>
      <c r="D40">
        <f t="shared" si="15"/>
        <v>1886.8023537740539</v>
      </c>
      <c r="E40">
        <f t="shared" si="15"/>
        <v>1092.7675580336411</v>
      </c>
      <c r="F40">
        <f t="shared" si="15"/>
        <v>2.60831888278172E-2</v>
      </c>
      <c r="G40">
        <f t="shared" si="15"/>
        <v>-4.1569520982941879E-2</v>
      </c>
      <c r="H40">
        <f t="shared" si="15"/>
        <v>1.9100970230904991E-4</v>
      </c>
      <c r="I40">
        <f t="shared" si="15"/>
        <v>-5.056081288635837E-4</v>
      </c>
      <c r="J40">
        <f t="shared" si="15"/>
        <v>6.1541371966733267E-2</v>
      </c>
    </row>
    <row r="43" spans="1:11" x14ac:dyDescent="0.3"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</row>
    <row r="44" spans="1:11" x14ac:dyDescent="0.3">
      <c r="A44" s="1" t="s">
        <v>80</v>
      </c>
      <c r="B44">
        <v>2566.6904873292092</v>
      </c>
      <c r="C44">
        <v>2566.75743449435</v>
      </c>
      <c r="D44">
        <v>1873.621298360257</v>
      </c>
      <c r="E44">
        <v>1084.812141476908</v>
      </c>
      <c r="F44">
        <v>1.922229271141352E-2</v>
      </c>
      <c r="G44">
        <v>-4.3005505895678378E-2</v>
      </c>
      <c r="H44">
        <v>-9.4137133184642912E-4</v>
      </c>
      <c r="I44">
        <v>-1.9471141248641941E-3</v>
      </c>
      <c r="J44">
        <v>3.2981811219431077E-2</v>
      </c>
      <c r="K44" t="s">
        <v>31</v>
      </c>
    </row>
    <row r="45" spans="1:11" x14ac:dyDescent="0.3">
      <c r="A45" s="1" t="s">
        <v>81</v>
      </c>
      <c r="B45">
        <v>2566.7034068317521</v>
      </c>
      <c r="C45">
        <v>2567.2514723574018</v>
      </c>
      <c r="D45">
        <v>1871.9006247150371</v>
      </c>
      <c r="E45">
        <v>1084.611899959802</v>
      </c>
      <c r="F45">
        <v>1.501169896305588E-2</v>
      </c>
      <c r="G45">
        <v>-1.135176287015412E-2</v>
      </c>
      <c r="H45">
        <v>-5.9217849250886871E-4</v>
      </c>
      <c r="I45">
        <v>-1.8241127706470179E-3</v>
      </c>
      <c r="J45">
        <v>-1.455705859044399E-2</v>
      </c>
      <c r="K45" t="s">
        <v>33</v>
      </c>
    </row>
    <row r="46" spans="1:11" x14ac:dyDescent="0.3">
      <c r="A46" s="1" t="s">
        <v>82</v>
      </c>
      <c r="B46">
        <v>2564.5517230859618</v>
      </c>
      <c r="C46">
        <v>2564.7688718978229</v>
      </c>
      <c r="D46">
        <v>1872.560260789827</v>
      </c>
      <c r="E46">
        <v>1084.3541836297791</v>
      </c>
      <c r="F46">
        <v>1.2764213328241691E-2</v>
      </c>
      <c r="G46">
        <v>-1.2837049587805139E-2</v>
      </c>
      <c r="H46">
        <v>-6.6214023579693382E-4</v>
      </c>
      <c r="I46">
        <v>-1.8867355245003391E-3</v>
      </c>
      <c r="J46">
        <v>-2.7897249310779729E-3</v>
      </c>
      <c r="K46" t="s">
        <v>35</v>
      </c>
    </row>
    <row r="47" spans="1:11" x14ac:dyDescent="0.3">
      <c r="A47" s="1" t="s">
        <v>83</v>
      </c>
      <c r="B47">
        <v>2564.9397799787489</v>
      </c>
      <c r="C47">
        <v>2563.808580040542</v>
      </c>
      <c r="D47">
        <v>1880.0770231937711</v>
      </c>
      <c r="E47">
        <v>1084.125134584039</v>
      </c>
      <c r="F47">
        <v>7.1326996579466522E-3</v>
      </c>
      <c r="G47">
        <v>1.076390868746438E-2</v>
      </c>
      <c r="H47">
        <v>-8.0850498575427458E-4</v>
      </c>
      <c r="I47">
        <v>-9.8674159762971955E-4</v>
      </c>
      <c r="J47">
        <v>-2.7660097238231238E-2</v>
      </c>
      <c r="K47" t="s">
        <v>37</v>
      </c>
    </row>
    <row r="48" spans="1:11" x14ac:dyDescent="0.3">
      <c r="A48" s="1" t="s">
        <v>84</v>
      </c>
      <c r="B48">
        <v>2567.754159206519</v>
      </c>
      <c r="C48">
        <v>2565.9597352098408</v>
      </c>
      <c r="D48">
        <v>1877.722188804715</v>
      </c>
      <c r="E48">
        <v>1080.8950590344209</v>
      </c>
      <c r="F48">
        <v>1.650953860878808E-2</v>
      </c>
      <c r="G48">
        <v>-2.2050958369090101E-2</v>
      </c>
      <c r="H48">
        <v>-1.1098072973325019E-3</v>
      </c>
      <c r="I48">
        <v>-1.4679636207393029E-3</v>
      </c>
      <c r="J48">
        <v>-1.874201951283128E-3</v>
      </c>
      <c r="K48" t="s">
        <v>39</v>
      </c>
    </row>
    <row r="49" spans="1:11" x14ac:dyDescent="0.3">
      <c r="A49" s="1" t="s">
        <v>85</v>
      </c>
      <c r="B49">
        <v>2566.1020034961898</v>
      </c>
      <c r="C49">
        <v>2565.587122168678</v>
      </c>
      <c r="D49">
        <v>1893.2248531354969</v>
      </c>
      <c r="E49">
        <v>1084.6050868199441</v>
      </c>
      <c r="F49">
        <v>1.9669246837441218E-2</v>
      </c>
      <c r="G49">
        <v>-3.7828175368365309E-2</v>
      </c>
      <c r="H49">
        <v>-7.4707560857665471E-4</v>
      </c>
      <c r="I49">
        <v>-1.186632519862425E-4</v>
      </c>
      <c r="J49">
        <v>2.706010841875214E-2</v>
      </c>
      <c r="K49" t="s">
        <v>41</v>
      </c>
    </row>
    <row r="50" spans="1:11" x14ac:dyDescent="0.3">
      <c r="A50" s="1" t="s">
        <v>86</v>
      </c>
      <c r="B50">
        <v>2568.036220485003</v>
      </c>
      <c r="C50">
        <v>2568.7015926310951</v>
      </c>
      <c r="D50">
        <v>1900.0557244596801</v>
      </c>
      <c r="E50">
        <v>1087.7087124852401</v>
      </c>
      <c r="F50">
        <v>1.1570807048480991E-2</v>
      </c>
      <c r="G50">
        <v>-7.8678212331664507E-4</v>
      </c>
      <c r="H50">
        <v>-3.5597118104196198E-4</v>
      </c>
      <c r="I50">
        <v>7.6236900003494182E-4</v>
      </c>
      <c r="J50">
        <v>-1.7762332555599461E-2</v>
      </c>
      <c r="K50" t="s">
        <v>43</v>
      </c>
    </row>
    <row r="51" spans="1:11" x14ac:dyDescent="0.3">
      <c r="A51" s="1" t="s">
        <v>87</v>
      </c>
      <c r="B51">
        <v>2567.2118466420538</v>
      </c>
      <c r="C51">
        <v>2566.0657014506228</v>
      </c>
      <c r="D51">
        <v>1888.96650140775</v>
      </c>
      <c r="E51">
        <v>1087.486340899093</v>
      </c>
      <c r="F51">
        <v>9.1604786119665674E-3</v>
      </c>
      <c r="G51">
        <v>8.3967338515928223E-3</v>
      </c>
      <c r="H51">
        <v>-1.061364768522139E-4</v>
      </c>
      <c r="I51">
        <v>-3.8825516110640469E-4</v>
      </c>
      <c r="J51">
        <v>-2.8180382564583401E-2</v>
      </c>
      <c r="K51" t="s">
        <v>45</v>
      </c>
    </row>
    <row r="52" spans="1:11" x14ac:dyDescent="0.3">
      <c r="A52" s="1" t="s">
        <v>88</v>
      </c>
      <c r="B52">
        <v>2571.4064533011542</v>
      </c>
      <c r="C52">
        <v>2570.3780467993929</v>
      </c>
      <c r="D52">
        <v>1890.432082257005</v>
      </c>
      <c r="E52">
        <v>1086.3932912946341</v>
      </c>
      <c r="F52">
        <v>1.3895251248945461E-2</v>
      </c>
      <c r="G52">
        <v>-1.258815784625269E-2</v>
      </c>
      <c r="H52">
        <v>-3.9516692957109151E-4</v>
      </c>
      <c r="I52">
        <v>-5.7097051088249881E-4</v>
      </c>
      <c r="J52">
        <v>-5.4726580890157063E-3</v>
      </c>
      <c r="K52" t="s">
        <v>47</v>
      </c>
    </row>
    <row r="53" spans="1:11" x14ac:dyDescent="0.3">
      <c r="A53" s="1" t="s">
        <v>89</v>
      </c>
      <c r="B53">
        <v>2570.5824654078142</v>
      </c>
      <c r="C53">
        <v>2569.522997464217</v>
      </c>
      <c r="D53">
        <v>1886.073744729689</v>
      </c>
      <c r="E53">
        <v>1087.503517362718</v>
      </c>
      <c r="F53">
        <v>2.8442282111819789E-3</v>
      </c>
      <c r="G53">
        <v>3.8545035000844483E-2</v>
      </c>
      <c r="H53">
        <v>-1.00645555006764E-4</v>
      </c>
      <c r="I53">
        <v>-1.1149343736701889E-3</v>
      </c>
      <c r="J53">
        <v>-6.5348958441110036E-2</v>
      </c>
      <c r="K53" t="s">
        <v>49</v>
      </c>
    </row>
    <row r="54" spans="1:11" x14ac:dyDescent="0.3">
      <c r="A54" s="1" t="s">
        <v>153</v>
      </c>
      <c r="B54">
        <f>AVERAGE(B44:B53)</f>
        <v>2567.3978545764407</v>
      </c>
      <c r="C54">
        <f t="shared" ref="C54:J54" si="16">AVERAGE(C44:C53)</f>
        <v>2566.8801554513961</v>
      </c>
      <c r="D54">
        <f t="shared" si="16"/>
        <v>1883.4634301853227</v>
      </c>
      <c r="E54">
        <f t="shared" si="16"/>
        <v>1085.249536754658</v>
      </c>
      <c r="F54">
        <f t="shared" si="16"/>
        <v>1.2778045522746204E-2</v>
      </c>
      <c r="G54">
        <f t="shared" si="16"/>
        <v>-8.2742714520760707E-3</v>
      </c>
      <c r="H54">
        <f t="shared" si="16"/>
        <v>-5.8189980942876954E-4</v>
      </c>
      <c r="I54">
        <f t="shared" si="16"/>
        <v>-9.5431219359909652E-4</v>
      </c>
      <c r="J54">
        <f t="shared" si="16"/>
        <v>-1.0360349472316172E-2</v>
      </c>
    </row>
    <row r="55" spans="1:11" x14ac:dyDescent="0.3">
      <c r="A55" s="1" t="s">
        <v>154</v>
      </c>
      <c r="B55">
        <f>_xlfn.STDEV.S(B44:B53)</f>
        <v>2.2006091116633146</v>
      </c>
      <c r="C55">
        <f t="shared" ref="C55:J55" si="17">_xlfn.STDEV.S(C44:C53)</f>
        <v>2.1019822766856553</v>
      </c>
      <c r="D55">
        <f t="shared" si="17"/>
        <v>9.7189619408556389</v>
      </c>
      <c r="E55">
        <f t="shared" si="17"/>
        <v>2.0944388213855252</v>
      </c>
      <c r="F55">
        <f t="shared" si="17"/>
        <v>5.31531787588789E-3</v>
      </c>
      <c r="G55">
        <f t="shared" si="17"/>
        <v>2.4052888883288857E-2</v>
      </c>
      <c r="H55">
        <f t="shared" si="17"/>
        <v>3.3943622190883222E-4</v>
      </c>
      <c r="I55">
        <f t="shared" si="17"/>
        <v>8.828606162849396E-4</v>
      </c>
      <c r="J55">
        <f t="shared" si="17"/>
        <v>2.8176104601125455E-2</v>
      </c>
    </row>
    <row r="56" spans="1:11" x14ac:dyDescent="0.3">
      <c r="A56" s="1" t="s">
        <v>160</v>
      </c>
      <c r="B56">
        <f>B55/B54</f>
        <v>8.5713599383931962E-4</v>
      </c>
      <c r="C56">
        <f t="shared" ref="C56:J56" si="18">C55/C54</f>
        <v>8.1888602092372066E-4</v>
      </c>
      <c r="D56">
        <f t="shared" si="18"/>
        <v>5.1601543120480681E-3</v>
      </c>
      <c r="E56">
        <f t="shared" si="18"/>
        <v>1.9299145039478733E-3</v>
      </c>
      <c r="F56">
        <f t="shared" si="18"/>
        <v>0.41597268271005067</v>
      </c>
      <c r="G56">
        <f t="shared" si="18"/>
        <v>-2.9069494544143613</v>
      </c>
      <c r="H56">
        <f t="shared" si="18"/>
        <v>-0.58332416750925686</v>
      </c>
      <c r="I56">
        <f t="shared" si="18"/>
        <v>-0.92512767017606246</v>
      </c>
      <c r="J56">
        <f t="shared" si="18"/>
        <v>-2.7196094761489134</v>
      </c>
    </row>
    <row r="57" spans="1:11" x14ac:dyDescent="0.3">
      <c r="A57" s="1" t="s">
        <v>155</v>
      </c>
      <c r="B57">
        <f>MIN(B44:B53)</f>
        <v>2564.5517230859618</v>
      </c>
      <c r="C57">
        <f t="shared" ref="C57:J57" si="19">MIN(C44:C53)</f>
        <v>2563.808580040542</v>
      </c>
      <c r="D57">
        <f t="shared" si="19"/>
        <v>1871.9006247150371</v>
      </c>
      <c r="E57">
        <f t="shared" si="19"/>
        <v>1080.8950590344209</v>
      </c>
      <c r="F57">
        <f t="shared" si="19"/>
        <v>2.8442282111819789E-3</v>
      </c>
      <c r="G57">
        <f t="shared" si="19"/>
        <v>-4.3005505895678378E-2</v>
      </c>
      <c r="H57">
        <f t="shared" si="19"/>
        <v>-1.1098072973325019E-3</v>
      </c>
      <c r="I57">
        <f t="shared" si="19"/>
        <v>-1.9471141248641941E-3</v>
      </c>
      <c r="J57">
        <f t="shared" si="19"/>
        <v>-6.5348958441110036E-2</v>
      </c>
    </row>
    <row r="58" spans="1:11" x14ac:dyDescent="0.3">
      <c r="A58" s="1" t="s">
        <v>156</v>
      </c>
      <c r="B58">
        <f>_xlfn.PERCENTILE.INC(B44:B53,0.25)</f>
        <v>2566.2491244544444</v>
      </c>
      <c r="C58">
        <f t="shared" ref="C58:J58" si="20">_xlfn.PERCENTILE.INC(C44:C53,0.25)</f>
        <v>2565.6802754289688</v>
      </c>
      <c r="D58">
        <f t="shared" si="20"/>
        <v>1874.6465209713715</v>
      </c>
      <c r="E58">
        <f t="shared" si="20"/>
        <v>1084.4169094273202</v>
      </c>
      <c r="F58">
        <f t="shared" si="20"/>
        <v>9.7630607210951736E-3</v>
      </c>
      <c r="G58">
        <f t="shared" si="20"/>
        <v>-1.9747481173768861E-2</v>
      </c>
      <c r="H58">
        <f t="shared" si="20"/>
        <v>-7.9314764145986961E-4</v>
      </c>
      <c r="I58">
        <f t="shared" si="20"/>
        <v>-1.7350754831700892E-3</v>
      </c>
      <c r="J58">
        <f t="shared" si="20"/>
        <v>-2.5185656067573295E-2</v>
      </c>
    </row>
    <row r="59" spans="1:11" x14ac:dyDescent="0.3">
      <c r="A59" s="1" t="s">
        <v>157</v>
      </c>
      <c r="B59">
        <f>_xlfn.PERCENTILE.INC(B44:B53,0.5)</f>
        <v>2566.957626736903</v>
      </c>
      <c r="C59">
        <f t="shared" ref="C59:J59" si="21">_xlfn.PERCENTILE.INC(C44:C53,0.5)</f>
        <v>2566.4115679724864</v>
      </c>
      <c r="D59">
        <f t="shared" si="21"/>
        <v>1883.07538396173</v>
      </c>
      <c r="E59">
        <f t="shared" si="21"/>
        <v>1084.712020718355</v>
      </c>
      <c r="F59">
        <f t="shared" si="21"/>
        <v>1.3329732288593577E-2</v>
      </c>
      <c r="G59">
        <f t="shared" si="21"/>
        <v>-1.1969960358203406E-2</v>
      </c>
      <c r="H59">
        <f t="shared" si="21"/>
        <v>-6.2715936415290126E-4</v>
      </c>
      <c r="I59">
        <f t="shared" si="21"/>
        <v>-1.0508379856499542E-3</v>
      </c>
      <c r="J59">
        <f t="shared" si="21"/>
        <v>-1.0014858339729848E-2</v>
      </c>
    </row>
    <row r="60" spans="1:11" x14ac:dyDescent="0.3">
      <c r="A60" s="1" t="s">
        <v>158</v>
      </c>
      <c r="B60">
        <f>_xlfn.PERCENTILE.INC(B44:B53,0.75)</f>
        <v>2567.9657051653821</v>
      </c>
      <c r="C60">
        <f t="shared" ref="C60:J60" si="22">_xlfn.PERCENTILE.INC(C44:C53,0.75)</f>
        <v>2568.3390625626716</v>
      </c>
      <c r="D60">
        <f t="shared" si="22"/>
        <v>1890.0656870446912</v>
      </c>
      <c r="E60">
        <f t="shared" si="22"/>
        <v>1087.2130784979781</v>
      </c>
      <c r="F60">
        <f t="shared" si="22"/>
        <v>1.6135078697355029E-2</v>
      </c>
      <c r="G60">
        <f t="shared" si="22"/>
        <v>6.1008548578654551E-3</v>
      </c>
      <c r="H60">
        <f t="shared" si="22"/>
        <v>-3.6577011817424433E-4</v>
      </c>
      <c r="I60">
        <f t="shared" si="22"/>
        <v>-4.3393399855042822E-4</v>
      </c>
      <c r="J60">
        <f t="shared" si="22"/>
        <v>-2.1030826962318392E-3</v>
      </c>
    </row>
    <row r="61" spans="1:11" x14ac:dyDescent="0.3">
      <c r="A61" s="1" t="s">
        <v>159</v>
      </c>
      <c r="B61">
        <f>MAX(B44:B53)</f>
        <v>2571.4064533011542</v>
      </c>
      <c r="C61">
        <f t="shared" ref="C61:J61" si="23">MAX(C44:C53)</f>
        <v>2570.3780467993929</v>
      </c>
      <c r="D61">
        <f t="shared" si="23"/>
        <v>1900.0557244596801</v>
      </c>
      <c r="E61">
        <f t="shared" si="23"/>
        <v>1087.7087124852401</v>
      </c>
      <c r="F61">
        <f t="shared" si="23"/>
        <v>1.9669246837441218E-2</v>
      </c>
      <c r="G61">
        <f t="shared" si="23"/>
        <v>3.8545035000844483E-2</v>
      </c>
      <c r="H61">
        <f t="shared" si="23"/>
        <v>-1.00645555006764E-4</v>
      </c>
      <c r="I61">
        <f t="shared" si="23"/>
        <v>7.6236900003494182E-4</v>
      </c>
      <c r="J61">
        <f t="shared" si="23"/>
        <v>3.2981811219431077E-2</v>
      </c>
    </row>
    <row r="64" spans="1:11" x14ac:dyDescent="0.3"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  <c r="K64" s="1" t="s">
        <v>9</v>
      </c>
    </row>
    <row r="65" spans="1:11" x14ac:dyDescent="0.3">
      <c r="A65" s="1" t="s">
        <v>100</v>
      </c>
      <c r="B65">
        <v>2546.5544076347419</v>
      </c>
      <c r="C65">
        <v>2547.9060234336139</v>
      </c>
      <c r="D65">
        <v>1883.280839017968</v>
      </c>
      <c r="E65">
        <v>1089.9319397226491</v>
      </c>
      <c r="F65">
        <v>1.7714767748010101E-2</v>
      </c>
      <c r="G65">
        <v>-2.3754019579065439E-2</v>
      </c>
      <c r="H65">
        <v>-1.2209664001327199E-3</v>
      </c>
      <c r="I65">
        <v>-1.8306880510922889E-4</v>
      </c>
      <c r="J65">
        <v>3.9392147905308638E-3</v>
      </c>
      <c r="K65" t="s">
        <v>31</v>
      </c>
    </row>
    <row r="66" spans="1:11" x14ac:dyDescent="0.3">
      <c r="A66" s="1" t="s">
        <v>101</v>
      </c>
      <c r="B66">
        <v>2552.1207946204981</v>
      </c>
      <c r="C66">
        <v>2553.3026097643669</v>
      </c>
      <c r="D66">
        <v>1879.3957833798011</v>
      </c>
      <c r="E66">
        <v>1088.640523176138</v>
      </c>
      <c r="F66">
        <v>2.9619826059037561E-2</v>
      </c>
      <c r="G66">
        <v>-7.9625808437671891E-2</v>
      </c>
      <c r="H66">
        <v>-7.9490189527629655E-4</v>
      </c>
      <c r="I66">
        <v>-5.8733965407621852E-4</v>
      </c>
      <c r="J66">
        <v>7.1217649064963001E-2</v>
      </c>
      <c r="K66" t="s">
        <v>33</v>
      </c>
    </row>
    <row r="67" spans="1:11" x14ac:dyDescent="0.3">
      <c r="A67" s="1" t="s">
        <v>102</v>
      </c>
      <c r="B67">
        <v>2561.9716398353462</v>
      </c>
      <c r="C67">
        <v>2561.8969039100002</v>
      </c>
      <c r="D67">
        <v>1869.6811191457821</v>
      </c>
      <c r="E67">
        <v>1080.4113944622909</v>
      </c>
      <c r="F67">
        <v>4.0939152107611912E-2</v>
      </c>
      <c r="G67">
        <v>-0.1101669279666208</v>
      </c>
      <c r="H67">
        <v>-1.1878764400486319E-3</v>
      </c>
      <c r="I67">
        <v>-1.493781540919962E-3</v>
      </c>
      <c r="J67">
        <v>9.148017378446939E-2</v>
      </c>
      <c r="K67" t="s">
        <v>35</v>
      </c>
    </row>
    <row r="68" spans="1:11" x14ac:dyDescent="0.3">
      <c r="A68" s="1" t="s">
        <v>103</v>
      </c>
      <c r="B68">
        <v>2551.8723062695958</v>
      </c>
      <c r="C68">
        <v>2553.5983055826832</v>
      </c>
      <c r="D68">
        <v>1873.7948744265229</v>
      </c>
      <c r="E68">
        <v>1088.336493224931</v>
      </c>
      <c r="F68">
        <v>2.9073886764977248E-2</v>
      </c>
      <c r="G68">
        <v>-7.3544424908444997E-2</v>
      </c>
      <c r="H68">
        <v>-6.7515058243842834E-4</v>
      </c>
      <c r="I68">
        <v>-1.5114484899777371E-3</v>
      </c>
      <c r="J68">
        <v>6.5064011699408467E-2</v>
      </c>
      <c r="K68" t="s">
        <v>37</v>
      </c>
    </row>
    <row r="69" spans="1:11" x14ac:dyDescent="0.3">
      <c r="A69" s="1" t="s">
        <v>104</v>
      </c>
      <c r="B69">
        <v>2557.0632754435342</v>
      </c>
      <c r="C69">
        <v>2558.5499677207622</v>
      </c>
      <c r="D69">
        <v>1876.8955805812391</v>
      </c>
      <c r="E69">
        <v>1083.3445787179289</v>
      </c>
      <c r="F69">
        <v>2.8306548049789E-2</v>
      </c>
      <c r="G69">
        <v>-6.3286548671977985E-2</v>
      </c>
      <c r="H69">
        <v>-1.3162788637828919E-3</v>
      </c>
      <c r="I69">
        <v>-7.7384165561520703E-4</v>
      </c>
      <c r="J69">
        <v>3.8434872552398608E-2</v>
      </c>
      <c r="K69" t="s">
        <v>39</v>
      </c>
    </row>
    <row r="70" spans="1:11" x14ac:dyDescent="0.3">
      <c r="A70" s="1" t="s">
        <v>105</v>
      </c>
      <c r="B70">
        <v>2585.4859927926441</v>
      </c>
      <c r="C70">
        <v>2576.8744714457348</v>
      </c>
      <c r="D70">
        <v>1886.812030023249</v>
      </c>
      <c r="E70">
        <v>1080.2425910693321</v>
      </c>
      <c r="F70">
        <v>1.6119774244054658E-2</v>
      </c>
      <c r="G70">
        <v>-2.948443578468379E-2</v>
      </c>
      <c r="H70">
        <v>-4.8327561902392952E-4</v>
      </c>
      <c r="I70">
        <v>-5.1660400928691124E-4</v>
      </c>
      <c r="J70">
        <v>1.213237399902089E-2</v>
      </c>
      <c r="K70" t="s">
        <v>41</v>
      </c>
    </row>
    <row r="71" spans="1:11" x14ac:dyDescent="0.3">
      <c r="A71" s="1" t="s">
        <v>106</v>
      </c>
      <c r="B71">
        <v>2579.3469673053442</v>
      </c>
      <c r="C71">
        <v>2571.4542769861291</v>
      </c>
      <c r="D71">
        <v>1887.4427365158051</v>
      </c>
      <c r="E71">
        <v>1082.893198719988</v>
      </c>
      <c r="F71">
        <v>2.4058611253065122E-2</v>
      </c>
      <c r="G71">
        <v>-5.7369211758107441E-2</v>
      </c>
      <c r="H71">
        <v>-3.1162372089875272E-4</v>
      </c>
      <c r="I71">
        <v>-7.5678549796577229E-4</v>
      </c>
      <c r="J71">
        <v>4.5799159133659603E-2</v>
      </c>
      <c r="K71" t="s">
        <v>43</v>
      </c>
    </row>
    <row r="72" spans="1:11" x14ac:dyDescent="0.3">
      <c r="A72" s="1" t="s">
        <v>107</v>
      </c>
      <c r="B72">
        <v>2579.02417947197</v>
      </c>
      <c r="C72">
        <v>2571.8826026928168</v>
      </c>
      <c r="D72">
        <v>1892.0671112872419</v>
      </c>
      <c r="E72">
        <v>1083.8151788700829</v>
      </c>
      <c r="F72">
        <v>1.9699618802428969E-2</v>
      </c>
      <c r="G72">
        <v>-4.3873007976912043E-2</v>
      </c>
      <c r="H72">
        <v>-6.1755202602319266E-4</v>
      </c>
      <c r="I72">
        <v>8.3461590466960326E-5</v>
      </c>
      <c r="J72">
        <v>3.126244083083534E-2</v>
      </c>
      <c r="K72" t="s">
        <v>45</v>
      </c>
    </row>
    <row r="73" spans="1:11" x14ac:dyDescent="0.3">
      <c r="A73" s="1" t="s">
        <v>108</v>
      </c>
      <c r="B73">
        <v>2584.8602774557571</v>
      </c>
      <c r="C73">
        <v>2576.7261701740522</v>
      </c>
      <c r="D73">
        <v>1883.8199560721571</v>
      </c>
      <c r="E73">
        <v>1081.2477364756719</v>
      </c>
      <c r="F73">
        <v>2.3768579075020651E-2</v>
      </c>
      <c r="G73">
        <v>-5.8439434021618608E-2</v>
      </c>
      <c r="H73">
        <v>-2.6973044744340409E-4</v>
      </c>
      <c r="I73">
        <v>-7.9850212214853411E-4</v>
      </c>
      <c r="J73">
        <v>4.5444500244001589E-2</v>
      </c>
      <c r="K73" t="s">
        <v>47</v>
      </c>
    </row>
    <row r="74" spans="1:11" x14ac:dyDescent="0.3">
      <c r="A74" s="1" t="s">
        <v>109</v>
      </c>
      <c r="B74">
        <v>2580.3388226530078</v>
      </c>
      <c r="C74">
        <v>2572.7380557661249</v>
      </c>
      <c r="D74">
        <v>1890.5075660134121</v>
      </c>
      <c r="E74">
        <v>1079.607538940091</v>
      </c>
      <c r="F74">
        <v>1.7059340887166239E-2</v>
      </c>
      <c r="G74">
        <v>-3.6286018775171153E-2</v>
      </c>
      <c r="H74">
        <v>-7.9132995320800755E-4</v>
      </c>
      <c r="I74">
        <v>2.1104674867115181E-5</v>
      </c>
      <c r="J74">
        <v>2.588405797476747E-2</v>
      </c>
      <c r="K74" t="s">
        <v>49</v>
      </c>
    </row>
    <row r="75" spans="1:11" x14ac:dyDescent="0.3">
      <c r="A75" s="1" t="s">
        <v>153</v>
      </c>
      <c r="B75">
        <f>AVERAGE(B65:B74)</f>
        <v>2567.8638663482438</v>
      </c>
      <c r="C75">
        <f t="shared" ref="C75:J75" si="24">AVERAGE(C65:C74)</f>
        <v>2564.4929387476286</v>
      </c>
      <c r="D75">
        <f t="shared" si="24"/>
        <v>1882.3697596463182</v>
      </c>
      <c r="E75">
        <f t="shared" si="24"/>
        <v>1083.8471173379105</v>
      </c>
      <c r="F75">
        <f t="shared" si="24"/>
        <v>2.4636010499116144E-2</v>
      </c>
      <c r="G75">
        <f t="shared" si="24"/>
        <v>-5.7582983788027411E-2</v>
      </c>
      <c r="H75">
        <f t="shared" si="24"/>
        <v>-7.6686859482762561E-4</v>
      </c>
      <c r="I75">
        <f t="shared" si="24"/>
        <v>-6.5168055097654962E-4</v>
      </c>
      <c r="J75">
        <f t="shared" si="24"/>
        <v>4.3065845407405517E-2</v>
      </c>
    </row>
    <row r="76" spans="1:11" x14ac:dyDescent="0.3">
      <c r="A76" s="1" t="s">
        <v>154</v>
      </c>
      <c r="B76">
        <f>_xlfn.STDEV.S(B65:B74)</f>
        <v>15.349609084349</v>
      </c>
      <c r="C76">
        <f t="shared" ref="C76:J76" si="25">_xlfn.STDEV.S(C65:C74)</f>
        <v>10.72434497725223</v>
      </c>
      <c r="D76">
        <f t="shared" si="25"/>
        <v>7.3182112461233322</v>
      </c>
      <c r="E76">
        <f t="shared" si="25"/>
        <v>3.8129520767423966</v>
      </c>
      <c r="F76">
        <f t="shared" si="25"/>
        <v>7.6527992644111831E-3</v>
      </c>
      <c r="G76">
        <f t="shared" si="25"/>
        <v>2.606505992334783E-2</v>
      </c>
      <c r="H76">
        <f t="shared" si="25"/>
        <v>3.730080622313643E-4</v>
      </c>
      <c r="I76">
        <f t="shared" si="25"/>
        <v>5.5084967349045108E-4</v>
      </c>
      <c r="J76">
        <f t="shared" si="25"/>
        <v>2.703346183633519E-2</v>
      </c>
    </row>
    <row r="77" spans="1:11" x14ac:dyDescent="0.3">
      <c r="A77" s="1" t="s">
        <v>160</v>
      </c>
      <c r="B77">
        <f>B76/B75</f>
        <v>5.9775789852044067E-3</v>
      </c>
      <c r="C77">
        <f t="shared" ref="C77:J77" si="26">C76/C75</f>
        <v>4.1818578695285739E-3</v>
      </c>
      <c r="D77">
        <f t="shared" si="26"/>
        <v>3.8877649880533376E-3</v>
      </c>
      <c r="E77">
        <f t="shared" si="26"/>
        <v>3.5179796262295492E-3</v>
      </c>
      <c r="F77">
        <f t="shared" si="26"/>
        <v>0.31063468107734976</v>
      </c>
      <c r="G77">
        <f t="shared" si="26"/>
        <v>-0.45265212409446637</v>
      </c>
      <c r="H77">
        <f t="shared" si="26"/>
        <v>-0.48640414374408947</v>
      </c>
      <c r="I77">
        <f t="shared" si="26"/>
        <v>-0.84527560729716045</v>
      </c>
      <c r="J77">
        <f t="shared" si="26"/>
        <v>0.62772393251768299</v>
      </c>
    </row>
    <row r="78" spans="1:11" x14ac:dyDescent="0.3">
      <c r="A78" s="1" t="s">
        <v>155</v>
      </c>
      <c r="B78">
        <f>MIN(B65:B74)</f>
        <v>2546.5544076347419</v>
      </c>
      <c r="C78">
        <f t="shared" ref="C78:J78" si="27">MIN(C65:C74)</f>
        <v>2547.9060234336139</v>
      </c>
      <c r="D78">
        <f t="shared" si="27"/>
        <v>1869.6811191457821</v>
      </c>
      <c r="E78">
        <f t="shared" si="27"/>
        <v>1079.607538940091</v>
      </c>
      <c r="F78">
        <f t="shared" si="27"/>
        <v>1.6119774244054658E-2</v>
      </c>
      <c r="G78">
        <f t="shared" si="27"/>
        <v>-0.1101669279666208</v>
      </c>
      <c r="H78">
        <f t="shared" si="27"/>
        <v>-1.3162788637828919E-3</v>
      </c>
      <c r="I78">
        <f t="shared" si="27"/>
        <v>-1.5114484899777371E-3</v>
      </c>
      <c r="J78">
        <f t="shared" si="27"/>
        <v>3.9392147905308638E-3</v>
      </c>
    </row>
    <row r="79" spans="1:11" x14ac:dyDescent="0.3">
      <c r="A79" s="1" t="s">
        <v>156</v>
      </c>
      <c r="B79">
        <f>_xlfn.PERCENTILE.INC(B65:B74,0.25)</f>
        <v>2553.3564148262572</v>
      </c>
      <c r="C79">
        <f t="shared" ref="C79:J79" si="28">_xlfn.PERCENTILE.INC(C65:C74,0.25)</f>
        <v>2554.836221117203</v>
      </c>
      <c r="D79">
        <f t="shared" si="28"/>
        <v>1877.5206312808796</v>
      </c>
      <c r="E79">
        <f t="shared" si="28"/>
        <v>1080.6204799656362</v>
      </c>
      <c r="F79">
        <f t="shared" si="28"/>
        <v>1.8210980511614818E-2</v>
      </c>
      <c r="G79">
        <f t="shared" si="28"/>
        <v>-7.0979955849328244E-2</v>
      </c>
      <c r="H79">
        <f t="shared" si="28"/>
        <v>-1.089632803855548E-3</v>
      </c>
      <c r="I79">
        <f t="shared" si="28"/>
        <v>-7.9233700551520239E-4</v>
      </c>
      <c r="J79">
        <f t="shared" si="28"/>
        <v>2.7228653688784438E-2</v>
      </c>
    </row>
    <row r="80" spans="1:11" x14ac:dyDescent="0.3">
      <c r="A80" s="1" t="s">
        <v>157</v>
      </c>
      <c r="B80">
        <f>_xlfn.PERCENTILE.INC(B65:B74,0.5)</f>
        <v>2570.4979096536581</v>
      </c>
      <c r="C80">
        <f t="shared" ref="C80:J80" si="29">_xlfn.PERCENTILE.INC(C65:C74,0.5)</f>
        <v>2566.6755904480647</v>
      </c>
      <c r="D80">
        <f t="shared" si="29"/>
        <v>1883.5503975450624</v>
      </c>
      <c r="E80">
        <f t="shared" si="29"/>
        <v>1083.1188887189585</v>
      </c>
      <c r="F80">
        <f t="shared" si="29"/>
        <v>2.3913595164042886E-2</v>
      </c>
      <c r="G80">
        <f t="shared" si="29"/>
        <v>-5.7904322889863025E-2</v>
      </c>
      <c r="H80">
        <f t="shared" si="29"/>
        <v>-7.3324026782321794E-4</v>
      </c>
      <c r="I80">
        <f t="shared" si="29"/>
        <v>-6.7206257602099541E-4</v>
      </c>
      <c r="J80">
        <f t="shared" si="29"/>
        <v>4.1939686398200102E-2</v>
      </c>
    </row>
    <row r="81" spans="1:11" x14ac:dyDescent="0.3">
      <c r="A81" s="1" t="s">
        <v>158</v>
      </c>
      <c r="B81">
        <f>_xlfn.PERCENTILE.INC(B65:B74,0.75)</f>
        <v>2580.0908588160919</v>
      </c>
      <c r="C81">
        <f t="shared" ref="C81:J81" si="30">_xlfn.PERCENTILE.INC(C65:C74,0.75)</f>
        <v>2572.5241924977981</v>
      </c>
      <c r="D81">
        <f t="shared" si="30"/>
        <v>1887.2850598926661</v>
      </c>
      <c r="E81">
        <f t="shared" si="30"/>
        <v>1087.206164636219</v>
      </c>
      <c r="F81">
        <f t="shared" si="30"/>
        <v>2.8882052086180186E-2</v>
      </c>
      <c r="G81">
        <f t="shared" si="30"/>
        <v>-3.8182766075606375E-2</v>
      </c>
      <c r="H81">
        <f t="shared" si="30"/>
        <v>-5.1684472077374529E-4</v>
      </c>
      <c r="I81">
        <f t="shared" si="30"/>
        <v>-2.6645260615364949E-4</v>
      </c>
      <c r="J81">
        <f t="shared" si="30"/>
        <v>6.0247798557971251E-2</v>
      </c>
    </row>
    <row r="82" spans="1:11" x14ac:dyDescent="0.3">
      <c r="A82" s="1" t="s">
        <v>159</v>
      </c>
      <c r="B82">
        <f>MAX(B65:B74)</f>
        <v>2585.4859927926441</v>
      </c>
      <c r="C82">
        <f t="shared" ref="C82:J82" si="31">MAX(C65:C74)</f>
        <v>2576.8744714457348</v>
      </c>
      <c r="D82">
        <f t="shared" si="31"/>
        <v>1892.0671112872419</v>
      </c>
      <c r="E82">
        <f t="shared" si="31"/>
        <v>1089.9319397226491</v>
      </c>
      <c r="F82">
        <f t="shared" si="31"/>
        <v>4.0939152107611912E-2</v>
      </c>
      <c r="G82">
        <f t="shared" si="31"/>
        <v>-2.3754019579065439E-2</v>
      </c>
      <c r="H82">
        <f t="shared" si="31"/>
        <v>-2.6973044744340409E-4</v>
      </c>
      <c r="I82">
        <f t="shared" si="31"/>
        <v>8.3461590466960326E-5</v>
      </c>
      <c r="J82">
        <f t="shared" si="31"/>
        <v>9.148017378446939E-2</v>
      </c>
    </row>
    <row r="85" spans="1:11" x14ac:dyDescent="0.3">
      <c r="B85" s="1" t="s">
        <v>0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</row>
    <row r="86" spans="1:11" x14ac:dyDescent="0.3">
      <c r="A86" s="1" t="s">
        <v>120</v>
      </c>
      <c r="B86">
        <v>2576.8615529927638</v>
      </c>
      <c r="C86">
        <v>2570.7509565680639</v>
      </c>
      <c r="D86">
        <v>1886.3058682323101</v>
      </c>
      <c r="E86">
        <v>1086.6180392692411</v>
      </c>
      <c r="F86">
        <v>2.4876141305054871E-2</v>
      </c>
      <c r="G86">
        <v>-5.3409411451816838E-2</v>
      </c>
      <c r="H86">
        <v>-7.8052100371094166E-4</v>
      </c>
      <c r="I86">
        <v>-1.2738151109421599E-3</v>
      </c>
      <c r="J86">
        <v>3.9160789849454591E-2</v>
      </c>
      <c r="K86" t="s">
        <v>31</v>
      </c>
    </row>
    <row r="87" spans="1:11" x14ac:dyDescent="0.3">
      <c r="A87" s="1" t="s">
        <v>121</v>
      </c>
      <c r="B87">
        <v>2575.4179475279352</v>
      </c>
      <c r="C87">
        <v>2568.532698484466</v>
      </c>
      <c r="D87">
        <v>1875.959344434292</v>
      </c>
      <c r="E87">
        <v>1086.883650193472</v>
      </c>
      <c r="F87">
        <v>1.0868213533097641E-2</v>
      </c>
      <c r="G87">
        <v>-1.4606536998898941E-2</v>
      </c>
      <c r="H87">
        <v>-1.567203359007543E-3</v>
      </c>
      <c r="I87">
        <v>-2.684198912252207E-3</v>
      </c>
      <c r="J87">
        <v>4.6743364806852072E-3</v>
      </c>
      <c r="K87" t="s">
        <v>33</v>
      </c>
    </row>
    <row r="88" spans="1:11" x14ac:dyDescent="0.3">
      <c r="A88" s="1" t="s">
        <v>122</v>
      </c>
      <c r="B88">
        <v>2560.150225310234</v>
      </c>
      <c r="C88">
        <v>2556.4660427647282</v>
      </c>
      <c r="D88">
        <v>1870.904321392788</v>
      </c>
      <c r="E88">
        <v>1083.1694686025619</v>
      </c>
      <c r="F88">
        <v>-0.13302411586763749</v>
      </c>
      <c r="G88">
        <v>4.7606033459168902E-3</v>
      </c>
      <c r="H88">
        <v>-3.456792763520458E-3</v>
      </c>
      <c r="I88">
        <v>-8.3775960111981962E-3</v>
      </c>
      <c r="J88">
        <v>-4.3186265125604348E-5</v>
      </c>
      <c r="K88" t="s">
        <v>35</v>
      </c>
    </row>
    <row r="89" spans="1:11" x14ac:dyDescent="0.3">
      <c r="A89" s="1" t="s">
        <v>123</v>
      </c>
      <c r="B89">
        <v>2572.223722698724</v>
      </c>
      <c r="C89">
        <v>2566.7751979756199</v>
      </c>
      <c r="D89">
        <v>1884.082689477601</v>
      </c>
      <c r="E89">
        <v>1085.1577430982079</v>
      </c>
      <c r="F89">
        <v>1.687187601172049E-2</v>
      </c>
      <c r="G89">
        <v>-3.4675189212245931E-2</v>
      </c>
      <c r="H89">
        <v>-7.1848096731510342E-4</v>
      </c>
      <c r="I89">
        <v>-1.381599344935539E-3</v>
      </c>
      <c r="J89">
        <v>2.8107765665438541E-2</v>
      </c>
      <c r="K89" t="s">
        <v>37</v>
      </c>
    </row>
    <row r="90" spans="1:11" x14ac:dyDescent="0.3">
      <c r="A90" s="1" t="s">
        <v>124</v>
      </c>
      <c r="B90">
        <v>2576.4244328355858</v>
      </c>
      <c r="C90">
        <v>2569.5672606237522</v>
      </c>
      <c r="D90">
        <v>1888.3265727650501</v>
      </c>
      <c r="E90">
        <v>1082.0153026392491</v>
      </c>
      <c r="F90">
        <v>2.0929885299601669E-2</v>
      </c>
      <c r="G90">
        <v>-4.7552242750548868E-2</v>
      </c>
      <c r="H90">
        <v>-1.060434217627685E-3</v>
      </c>
      <c r="I90">
        <v>-1.0740946432764239E-3</v>
      </c>
      <c r="J90">
        <v>3.6846861522411747E-2</v>
      </c>
      <c r="K90" t="s">
        <v>39</v>
      </c>
    </row>
    <row r="91" spans="1:11" x14ac:dyDescent="0.3">
      <c r="A91" s="1" t="s">
        <v>125</v>
      </c>
      <c r="B91">
        <v>2572.357133832083</v>
      </c>
      <c r="C91">
        <v>2575.551425755003</v>
      </c>
      <c r="D91">
        <v>1877.008471421783</v>
      </c>
      <c r="E91">
        <v>1088.9314050002181</v>
      </c>
      <c r="F91">
        <v>2.8069463113705201E-2</v>
      </c>
      <c r="G91">
        <v>-4.7766371798567207E-2</v>
      </c>
      <c r="H91">
        <v>-9.1128635949680849E-4</v>
      </c>
      <c r="I91">
        <v>-1.624854420463912E-3</v>
      </c>
      <c r="J91">
        <v>2.281302901263477E-2</v>
      </c>
      <c r="K91" t="s">
        <v>41</v>
      </c>
    </row>
    <row r="92" spans="1:11" x14ac:dyDescent="0.3">
      <c r="A92" s="1" t="s">
        <v>126</v>
      </c>
      <c r="B92">
        <v>2561.2475479304662</v>
      </c>
      <c r="C92">
        <v>2555.1542520725388</v>
      </c>
      <c r="D92">
        <v>1870.917239490765</v>
      </c>
      <c r="E92">
        <v>1083.154540781745</v>
      </c>
      <c r="F92">
        <v>-0.2041713913671577</v>
      </c>
      <c r="G92">
        <v>1.057624244444595E-2</v>
      </c>
      <c r="H92">
        <v>1.1155952260210481E-3</v>
      </c>
      <c r="I92">
        <v>-7.2679803718519089E-3</v>
      </c>
      <c r="J92">
        <v>-1.3802143564674231E-4</v>
      </c>
      <c r="K92" t="s">
        <v>43</v>
      </c>
    </row>
    <row r="93" spans="1:11" x14ac:dyDescent="0.3">
      <c r="A93" s="1" t="s">
        <v>127</v>
      </c>
      <c r="B93">
        <v>2569.5120845625311</v>
      </c>
      <c r="C93">
        <v>2571.35864528409</v>
      </c>
      <c r="D93">
        <v>1871.687952610665</v>
      </c>
      <c r="E93">
        <v>1083.016555599994</v>
      </c>
      <c r="F93">
        <v>1.2108073748833541E-2</v>
      </c>
      <c r="G93">
        <v>-1.0774196863717059E-2</v>
      </c>
      <c r="H93">
        <v>-1.3286424158886871E-3</v>
      </c>
      <c r="I93">
        <v>-2.0306874149127159E-3</v>
      </c>
      <c r="J93">
        <v>1.806945158108957E-3</v>
      </c>
      <c r="K93" t="s">
        <v>45</v>
      </c>
    </row>
    <row r="94" spans="1:11" x14ac:dyDescent="0.3">
      <c r="A94" s="1" t="s">
        <v>128</v>
      </c>
      <c r="B94">
        <v>2573.209061729347</v>
      </c>
      <c r="C94">
        <v>2575.1006619529139</v>
      </c>
      <c r="D94">
        <v>1860.698461996971</v>
      </c>
      <c r="E94">
        <v>1085.6127730983389</v>
      </c>
      <c r="F94">
        <v>1.384131539508608E-2</v>
      </c>
      <c r="G94">
        <v>-1.901192205115235E-2</v>
      </c>
      <c r="H94">
        <v>-7.2319879806817934E-4</v>
      </c>
      <c r="I94">
        <v>-2.9879143465448648E-3</v>
      </c>
      <c r="J94">
        <v>9.5278376236853854E-3</v>
      </c>
      <c r="K94" t="s">
        <v>47</v>
      </c>
    </row>
    <row r="95" spans="1:11" x14ac:dyDescent="0.3">
      <c r="A95" s="1" t="s">
        <v>129</v>
      </c>
      <c r="B95">
        <v>2571.5397652134461</v>
      </c>
      <c r="C95">
        <v>2574.8380231088308</v>
      </c>
      <c r="D95">
        <v>1869.294046370374</v>
      </c>
      <c r="E95">
        <v>1084.741113643159</v>
      </c>
      <c r="F95">
        <v>2.4479384736134702E-2</v>
      </c>
      <c r="G95">
        <v>-4.1367613596169632E-2</v>
      </c>
      <c r="H95">
        <v>-7.3683196349155885E-4</v>
      </c>
      <c r="I95">
        <v>-1.9804664421889948E-3</v>
      </c>
      <c r="J95">
        <v>2.4054169140325481E-2</v>
      </c>
      <c r="K95" t="s">
        <v>49</v>
      </c>
    </row>
    <row r="96" spans="1:11" x14ac:dyDescent="0.3">
      <c r="A96" s="1" t="s">
        <v>153</v>
      </c>
      <c r="B96">
        <f>AVERAGE(B86:B95)</f>
        <v>2570.8943474633115</v>
      </c>
      <c r="C96">
        <f t="shared" ref="C96:J96" si="32">AVERAGE(C86:C95)</f>
        <v>2568.4095164590008</v>
      </c>
      <c r="D96">
        <f t="shared" si="32"/>
        <v>1875.51849681926</v>
      </c>
      <c r="E96">
        <f t="shared" si="32"/>
        <v>1084.9300591926187</v>
      </c>
      <c r="F96">
        <f t="shared" si="32"/>
        <v>-1.85151154091561E-2</v>
      </c>
      <c r="G96">
        <f t="shared" si="32"/>
        <v>-2.5382663893275398E-2</v>
      </c>
      <c r="H96">
        <f t="shared" si="32"/>
        <v>-1.0167796622105917E-3</v>
      </c>
      <c r="I96">
        <f t="shared" si="32"/>
        <v>-3.0683207018566919E-3</v>
      </c>
      <c r="J96">
        <f t="shared" si="32"/>
        <v>1.6681052675197237E-2</v>
      </c>
    </row>
    <row r="97" spans="1:11" x14ac:dyDescent="0.3">
      <c r="A97" s="1" t="s">
        <v>154</v>
      </c>
      <c r="B97">
        <f>_xlfn.STDEV.S(B86:B95)</f>
        <v>5.8380109348307423</v>
      </c>
      <c r="C97">
        <f t="shared" ref="C97:J97" si="33">_xlfn.STDEV.S(C86:C95)</f>
        <v>7.2545681920625462</v>
      </c>
      <c r="D97">
        <f t="shared" si="33"/>
        <v>8.6389713031447393</v>
      </c>
      <c r="E97">
        <f t="shared" si="33"/>
        <v>2.1509596846735364</v>
      </c>
      <c r="F97">
        <f t="shared" si="33"/>
        <v>8.1061198237839097E-2</v>
      </c>
      <c r="G97">
        <f t="shared" si="33"/>
        <v>2.283191456684899E-2</v>
      </c>
      <c r="H97">
        <f t="shared" si="33"/>
        <v>1.1167067894124728E-3</v>
      </c>
      <c r="I97">
        <f t="shared" si="33"/>
        <v>2.5898408755022093E-3</v>
      </c>
      <c r="J97">
        <f t="shared" si="33"/>
        <v>1.5324933915813212E-2</v>
      </c>
    </row>
    <row r="98" spans="1:11" x14ac:dyDescent="0.3">
      <c r="A98" s="1" t="s">
        <v>160</v>
      </c>
      <c r="B98">
        <f>B97/B96</f>
        <v>2.270809354958938E-3</v>
      </c>
      <c r="C98">
        <f t="shared" ref="C98:J98" si="34">C97/C96</f>
        <v>2.8245371875370677E-3</v>
      </c>
      <c r="D98">
        <f t="shared" si="34"/>
        <v>4.6061776078432674E-3</v>
      </c>
      <c r="E98">
        <f t="shared" si="34"/>
        <v>1.9825791224498228E-3</v>
      </c>
      <c r="F98">
        <f t="shared" si="34"/>
        <v>-4.37810926081253</v>
      </c>
      <c r="G98">
        <f t="shared" si="34"/>
        <v>-0.89950821012517224</v>
      </c>
      <c r="H98">
        <f t="shared" si="34"/>
        <v>-1.0982780546422697</v>
      </c>
      <c r="I98">
        <f t="shared" si="34"/>
        <v>-0.84405807839286595</v>
      </c>
      <c r="J98">
        <f t="shared" si="34"/>
        <v>0.91870304675673053</v>
      </c>
    </row>
    <row r="99" spans="1:11" x14ac:dyDescent="0.3">
      <c r="A99" s="1" t="s">
        <v>155</v>
      </c>
      <c r="B99">
        <f>MIN(B86:B95)</f>
        <v>2560.150225310234</v>
      </c>
      <c r="C99">
        <f t="shared" ref="C99:J99" si="35">MIN(C86:C95)</f>
        <v>2555.1542520725388</v>
      </c>
      <c r="D99">
        <f t="shared" si="35"/>
        <v>1860.698461996971</v>
      </c>
      <c r="E99">
        <f t="shared" si="35"/>
        <v>1082.0153026392491</v>
      </c>
      <c r="F99">
        <f t="shared" si="35"/>
        <v>-0.2041713913671577</v>
      </c>
      <c r="G99">
        <f t="shared" si="35"/>
        <v>-5.3409411451816838E-2</v>
      </c>
      <c r="H99">
        <f t="shared" si="35"/>
        <v>-3.456792763520458E-3</v>
      </c>
      <c r="I99">
        <f t="shared" si="35"/>
        <v>-8.3775960111981962E-3</v>
      </c>
      <c r="J99">
        <f t="shared" si="35"/>
        <v>-1.3802143564674231E-4</v>
      </c>
    </row>
    <row r="100" spans="1:11" x14ac:dyDescent="0.3">
      <c r="A100" s="1" t="s">
        <v>156</v>
      </c>
      <c r="B100">
        <f>_xlfn.PERCENTILE.INC(B86:B95,0.25)</f>
        <v>2570.0190047252599</v>
      </c>
      <c r="C100">
        <f t="shared" ref="C100:J100" si="36">_xlfn.PERCENTILE.INC(C86:C95,0.25)</f>
        <v>2567.2145731028313</v>
      </c>
      <c r="D100">
        <f t="shared" si="36"/>
        <v>1870.9075509172822</v>
      </c>
      <c r="E100">
        <f t="shared" si="36"/>
        <v>1083.1582727369491</v>
      </c>
      <c r="F100">
        <f t="shared" si="36"/>
        <v>1.1178178587031615E-2</v>
      </c>
      <c r="G100">
        <f t="shared" si="36"/>
        <v>-4.600608546195406E-2</v>
      </c>
      <c r="H100">
        <f t="shared" si="36"/>
        <v>-1.2615903663234366E-3</v>
      </c>
      <c r="I100">
        <f t="shared" si="36"/>
        <v>-2.9119854879717001E-3</v>
      </c>
      <c r="J100">
        <f t="shared" si="36"/>
        <v>2.5237929887530195E-3</v>
      </c>
    </row>
    <row r="101" spans="1:11" x14ac:dyDescent="0.3">
      <c r="A101" s="1" t="s">
        <v>157</v>
      </c>
      <c r="B101">
        <f>_xlfn.PERCENTILE.INC(B86:B95,0.5)</f>
        <v>2572.2904282654035</v>
      </c>
      <c r="C101">
        <f t="shared" ref="C101:J101" si="37">_xlfn.PERCENTILE.INC(C86:C95,0.5)</f>
        <v>2570.159108595908</v>
      </c>
      <c r="D101">
        <f t="shared" si="37"/>
        <v>1873.8236485224784</v>
      </c>
      <c r="E101">
        <f t="shared" si="37"/>
        <v>1084.9494283706836</v>
      </c>
      <c r="F101">
        <f t="shared" si="37"/>
        <v>1.5356595703403284E-2</v>
      </c>
      <c r="G101">
        <f t="shared" si="37"/>
        <v>-2.6843555631699142E-2</v>
      </c>
      <c r="H101">
        <f t="shared" si="37"/>
        <v>-8.4590368160387508E-4</v>
      </c>
      <c r="I101">
        <f t="shared" si="37"/>
        <v>-2.0055769285508554E-3</v>
      </c>
      <c r="J101">
        <f t="shared" si="37"/>
        <v>1.617043331816008E-2</v>
      </c>
    </row>
    <row r="102" spans="1:11" x14ac:dyDescent="0.3">
      <c r="A102" s="1" t="s">
        <v>158</v>
      </c>
      <c r="B102">
        <f>_xlfn.PERCENTILE.INC(B86:B95,0.75)</f>
        <v>2574.8657260782884</v>
      </c>
      <c r="C102">
        <f t="shared" ref="C102:J102" si="38">_xlfn.PERCENTILE.INC(C86:C95,0.75)</f>
        <v>2573.9681786526457</v>
      </c>
      <c r="D102">
        <f t="shared" si="38"/>
        <v>1882.3141349636464</v>
      </c>
      <c r="E102">
        <f t="shared" si="38"/>
        <v>1086.3667227265155</v>
      </c>
      <c r="F102">
        <f t="shared" si="38"/>
        <v>2.3592009877001444E-2</v>
      </c>
      <c r="G102">
        <f t="shared" si="38"/>
        <v>-1.173228189751253E-2</v>
      </c>
      <c r="H102">
        <f t="shared" si="38"/>
        <v>-7.2660708942402417E-4</v>
      </c>
      <c r="I102">
        <f t="shared" si="38"/>
        <v>-1.4424131138176322E-3</v>
      </c>
      <c r="J102">
        <f t="shared" si="38"/>
        <v>2.7094366534160277E-2</v>
      </c>
    </row>
    <row r="103" spans="1:11" x14ac:dyDescent="0.3">
      <c r="A103" s="1" t="s">
        <v>159</v>
      </c>
      <c r="B103">
        <f>MAX(B86:B95)</f>
        <v>2576.8615529927638</v>
      </c>
      <c r="C103">
        <f t="shared" ref="C103:J103" si="39">MAX(C86:C95)</f>
        <v>2575.551425755003</v>
      </c>
      <c r="D103">
        <f t="shared" si="39"/>
        <v>1888.3265727650501</v>
      </c>
      <c r="E103">
        <f t="shared" si="39"/>
        <v>1088.9314050002181</v>
      </c>
      <c r="F103">
        <f t="shared" si="39"/>
        <v>2.8069463113705201E-2</v>
      </c>
      <c r="G103">
        <f t="shared" si="39"/>
        <v>1.057624244444595E-2</v>
      </c>
      <c r="H103">
        <f t="shared" si="39"/>
        <v>1.1155952260210481E-3</v>
      </c>
      <c r="I103">
        <f t="shared" si="39"/>
        <v>-1.0740946432764239E-3</v>
      </c>
      <c r="J103">
        <f t="shared" si="39"/>
        <v>3.9160789849454591E-2</v>
      </c>
    </row>
    <row r="106" spans="1:11" x14ac:dyDescent="0.3"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</row>
    <row r="107" spans="1:11" x14ac:dyDescent="0.3">
      <c r="A107" s="1" t="s">
        <v>140</v>
      </c>
      <c r="B107">
        <v>2577.7584300359599</v>
      </c>
      <c r="C107">
        <v>2571.8679115424438</v>
      </c>
      <c r="D107">
        <v>1893.7776842659059</v>
      </c>
      <c r="E107">
        <v>1085.748403198887</v>
      </c>
      <c r="F107">
        <v>2.0577174941943971E-2</v>
      </c>
      <c r="G107">
        <v>-4.2623944500703927E-2</v>
      </c>
      <c r="H107">
        <v>-8.1587042519018168E-4</v>
      </c>
      <c r="I107">
        <v>1.138284005104315E-4</v>
      </c>
      <c r="J107">
        <v>2.6224146819842208E-2</v>
      </c>
      <c r="K107" t="s">
        <v>31</v>
      </c>
    </row>
    <row r="108" spans="1:11" x14ac:dyDescent="0.3">
      <c r="A108" s="1" t="s">
        <v>141</v>
      </c>
      <c r="B108">
        <v>2576.943990938461</v>
      </c>
      <c r="C108">
        <v>2571.7428407121688</v>
      </c>
      <c r="D108">
        <v>1886.059816766669</v>
      </c>
      <c r="E108">
        <v>1084.8989914824349</v>
      </c>
      <c r="F108">
        <v>1.6092215732849809E-2</v>
      </c>
      <c r="G108">
        <v>-2.5526944380045598E-2</v>
      </c>
      <c r="H108">
        <v>-7.9654973745793198E-4</v>
      </c>
      <c r="I108">
        <v>-4.0131003931614988E-4</v>
      </c>
      <c r="J108">
        <v>2.78244339978523E-3</v>
      </c>
      <c r="K108" t="s">
        <v>33</v>
      </c>
    </row>
    <row r="109" spans="1:11" x14ac:dyDescent="0.3">
      <c r="A109" s="1" t="s">
        <v>142</v>
      </c>
      <c r="B109">
        <v>2583.7382352386539</v>
      </c>
      <c r="C109">
        <v>2577.6205640993749</v>
      </c>
      <c r="D109">
        <v>1888.0708700131181</v>
      </c>
      <c r="E109">
        <v>1088.4553800501351</v>
      </c>
      <c r="F109">
        <v>2.431805047856439E-2</v>
      </c>
      <c r="G109">
        <v>-5.9752111099183262E-2</v>
      </c>
      <c r="H109">
        <v>-5.6756564094132759E-4</v>
      </c>
      <c r="I109">
        <v>-1.012298125707487E-4</v>
      </c>
      <c r="J109">
        <v>4.8015665631849967E-2</v>
      </c>
      <c r="K109" t="s">
        <v>35</v>
      </c>
    </row>
    <row r="110" spans="1:11" x14ac:dyDescent="0.3">
      <c r="A110" s="1" t="s">
        <v>143</v>
      </c>
      <c r="B110">
        <v>2582.270678830499</v>
      </c>
      <c r="C110">
        <v>2576.4691219140232</v>
      </c>
      <c r="D110">
        <v>1885.0507507970649</v>
      </c>
      <c r="E110">
        <v>1090.607945974612</v>
      </c>
      <c r="F110">
        <v>2.289189914936874E-2</v>
      </c>
      <c r="G110">
        <v>-4.9597190457702438E-2</v>
      </c>
      <c r="H110">
        <v>-4.729349481478662E-4</v>
      </c>
      <c r="I110">
        <v>-7.6073806395864801E-4</v>
      </c>
      <c r="J110">
        <v>3.4767804912934699E-2</v>
      </c>
      <c r="K110" t="s">
        <v>37</v>
      </c>
    </row>
    <row r="111" spans="1:11" x14ac:dyDescent="0.3">
      <c r="A111" s="1" t="s">
        <v>144</v>
      </c>
      <c r="B111">
        <v>2583.3934902828651</v>
      </c>
      <c r="C111">
        <v>2577.109057098161</v>
      </c>
      <c r="D111">
        <v>1885.391926306909</v>
      </c>
      <c r="E111">
        <v>1090.0815982749809</v>
      </c>
      <c r="F111">
        <v>2.864470236920803E-2</v>
      </c>
      <c r="G111">
        <v>-7.226828692256855E-2</v>
      </c>
      <c r="H111">
        <v>1.4653140067368711E-4</v>
      </c>
      <c r="I111">
        <v>-6.2590254132061714E-4</v>
      </c>
      <c r="J111">
        <v>6.2902405957905805E-2</v>
      </c>
      <c r="K111" t="s">
        <v>39</v>
      </c>
    </row>
    <row r="112" spans="1:11" x14ac:dyDescent="0.3">
      <c r="A112" s="1" t="s">
        <v>145</v>
      </c>
      <c r="B112">
        <v>2585.0544931171871</v>
      </c>
      <c r="C112">
        <v>2583.1238396399858</v>
      </c>
      <c r="D112">
        <v>1875.918598108801</v>
      </c>
      <c r="E112">
        <v>1090.091590642654</v>
      </c>
      <c r="F112">
        <v>1.8319181843033161E-2</v>
      </c>
      <c r="G112">
        <v>-3.2042944723034789E-2</v>
      </c>
      <c r="H112">
        <v>-1.4830026313100611E-4</v>
      </c>
      <c r="I112">
        <v>-2.085216574772843E-3</v>
      </c>
      <c r="J112">
        <v>1.4842713413354211E-2</v>
      </c>
      <c r="K112" t="s">
        <v>41</v>
      </c>
    </row>
    <row r="113" spans="1:11" x14ac:dyDescent="0.3">
      <c r="A113" s="1" t="s">
        <v>146</v>
      </c>
      <c r="B113">
        <v>2584.5626763255591</v>
      </c>
      <c r="C113">
        <v>2581.7398579924238</v>
      </c>
      <c r="D113">
        <v>1880.977597429677</v>
      </c>
      <c r="E113">
        <v>1086.232311597176</v>
      </c>
      <c r="F113">
        <v>1.9620183771705279E-2</v>
      </c>
      <c r="G113">
        <v>-3.1621016572839417E-2</v>
      </c>
      <c r="H113">
        <v>-4.1888666623516538E-4</v>
      </c>
      <c r="I113">
        <v>-1.517148912072203E-3</v>
      </c>
      <c r="J113">
        <v>1.2508134577187181E-2</v>
      </c>
      <c r="K113" t="s">
        <v>43</v>
      </c>
    </row>
    <row r="114" spans="1:11" x14ac:dyDescent="0.3">
      <c r="A114" s="1" t="s">
        <v>147</v>
      </c>
      <c r="B114">
        <v>2583.3356286534922</v>
      </c>
      <c r="C114">
        <v>2581.328756365308</v>
      </c>
      <c r="D114">
        <v>1879.501427935897</v>
      </c>
      <c r="E114">
        <v>1090.047127398474</v>
      </c>
      <c r="F114">
        <v>1.6658024133167589E-2</v>
      </c>
      <c r="G114">
        <v>-3.7872617006993681E-2</v>
      </c>
      <c r="H114">
        <v>-6.1499635711484955E-4</v>
      </c>
      <c r="I114">
        <v>-1.7782592536042361E-3</v>
      </c>
      <c r="J114">
        <v>2.911013570070663E-2</v>
      </c>
      <c r="K114" t="s">
        <v>45</v>
      </c>
    </row>
    <row r="115" spans="1:11" x14ac:dyDescent="0.3">
      <c r="A115" s="1" t="s">
        <v>148</v>
      </c>
      <c r="B115">
        <v>2587.139497776092</v>
      </c>
      <c r="C115">
        <v>2585.7589757272681</v>
      </c>
      <c r="D115">
        <v>1875.481748256213</v>
      </c>
      <c r="E115">
        <v>1092.223296916253</v>
      </c>
      <c r="F115">
        <v>2.1292033366327651E-2</v>
      </c>
      <c r="G115">
        <v>-4.7994287279754799E-2</v>
      </c>
      <c r="H115">
        <v>2.5134936433309169E-4</v>
      </c>
      <c r="I115">
        <v>-2.0961448048369791E-3</v>
      </c>
      <c r="J115">
        <v>4.0668274971479623E-2</v>
      </c>
      <c r="K115" t="s">
        <v>47</v>
      </c>
    </row>
    <row r="116" spans="1:11" x14ac:dyDescent="0.3">
      <c r="A116" s="1" t="s">
        <v>149</v>
      </c>
      <c r="B116">
        <v>2582.5486755670281</v>
      </c>
      <c r="C116">
        <v>2579.3908080643309</v>
      </c>
      <c r="D116">
        <v>1883.5033910763141</v>
      </c>
      <c r="E116">
        <v>1090.6018332319061</v>
      </c>
      <c r="F116">
        <v>2.0280631723980071E-2</v>
      </c>
      <c r="G116">
        <v>-5.2538638537479122E-2</v>
      </c>
      <c r="H116">
        <v>-7.1843365787353905E-4</v>
      </c>
      <c r="I116">
        <v>-1.2946707191887981E-3</v>
      </c>
      <c r="J116">
        <v>4.1624171648777707E-2</v>
      </c>
      <c r="K116" t="s">
        <v>49</v>
      </c>
    </row>
    <row r="117" spans="1:11" x14ac:dyDescent="0.3">
      <c r="A117" s="1" t="s">
        <v>153</v>
      </c>
      <c r="B117">
        <f>AVERAGE(B107:B116)</f>
        <v>2582.6745796765799</v>
      </c>
      <c r="C117">
        <f t="shared" ref="C117:J117" si="40">AVERAGE(C107:C116)</f>
        <v>2578.6151733155484</v>
      </c>
      <c r="D117">
        <f t="shared" si="40"/>
        <v>1883.3733810956569</v>
      </c>
      <c r="E117">
        <f t="shared" si="40"/>
        <v>1088.898847876751</v>
      </c>
      <c r="F117">
        <f t="shared" si="40"/>
        <v>2.0869409751014867E-2</v>
      </c>
      <c r="G117">
        <f t="shared" si="40"/>
        <v>-4.5183798148030571E-2</v>
      </c>
      <c r="H117">
        <f t="shared" si="40"/>
        <v>-4.1556569310850891E-4</v>
      </c>
      <c r="I117">
        <f t="shared" si="40"/>
        <v>-1.0546792321130792E-3</v>
      </c>
      <c r="J117">
        <f t="shared" si="40"/>
        <v>3.1344589703382324E-2</v>
      </c>
    </row>
    <row r="118" spans="1:11" x14ac:dyDescent="0.3">
      <c r="A118" s="1" t="s">
        <v>154</v>
      </c>
      <c r="B118">
        <f>_xlfn.STDEV.S(B107:B116)</f>
        <v>3.1346935744830415</v>
      </c>
      <c r="C118">
        <f t="shared" ref="C118:J118" si="41">_xlfn.STDEV.S(C107:C116)</f>
        <v>4.591156335845942</v>
      </c>
      <c r="D118">
        <f t="shared" si="41"/>
        <v>5.6077458194695886</v>
      </c>
      <c r="E118">
        <f t="shared" si="41"/>
        <v>2.4550276939223732</v>
      </c>
      <c r="F118">
        <f t="shared" si="41"/>
        <v>3.7367694371996073E-3</v>
      </c>
      <c r="G118">
        <f t="shared" si="41"/>
        <v>1.4260688099480423E-2</v>
      </c>
      <c r="H118">
        <f t="shared" si="41"/>
        <v>3.7939428414425518E-4</v>
      </c>
      <c r="I118">
        <f t="shared" si="41"/>
        <v>8.1057715830970068E-4</v>
      </c>
      <c r="J118">
        <f t="shared" si="41"/>
        <v>1.811160382487443E-2</v>
      </c>
    </row>
    <row r="119" spans="1:11" x14ac:dyDescent="0.3">
      <c r="A119" s="1" t="s">
        <v>160</v>
      </c>
      <c r="B119">
        <f>B118/B117</f>
        <v>1.2137392760010785E-3</v>
      </c>
      <c r="C119">
        <f t="shared" ref="C119:J119" si="42">C118/C117</f>
        <v>1.7804736369183367E-3</v>
      </c>
      <c r="D119">
        <f t="shared" si="42"/>
        <v>2.9775008374639282E-3</v>
      </c>
      <c r="E119">
        <f t="shared" si="42"/>
        <v>2.2545966493668747E-3</v>
      </c>
      <c r="F119">
        <f t="shared" si="42"/>
        <v>0.17905486938929313</v>
      </c>
      <c r="G119">
        <f t="shared" si="42"/>
        <v>-0.31561508071454597</v>
      </c>
      <c r="H119">
        <f t="shared" si="42"/>
        <v>-0.91295862588250531</v>
      </c>
      <c r="I119">
        <f t="shared" si="42"/>
        <v>-0.76855325641113348</v>
      </c>
      <c r="J119">
        <f t="shared" si="42"/>
        <v>0.5778223290292438</v>
      </c>
    </row>
    <row r="120" spans="1:11" x14ac:dyDescent="0.3">
      <c r="A120" s="1" t="s">
        <v>155</v>
      </c>
      <c r="B120">
        <f>MIN(B107:B116)</f>
        <v>2576.943990938461</v>
      </c>
      <c r="C120">
        <f t="shared" ref="C120:J120" si="43">MIN(C107:C116)</f>
        <v>2571.7428407121688</v>
      </c>
      <c r="D120">
        <f t="shared" si="43"/>
        <v>1875.481748256213</v>
      </c>
      <c r="E120">
        <f t="shared" si="43"/>
        <v>1084.8989914824349</v>
      </c>
      <c r="F120">
        <f t="shared" si="43"/>
        <v>1.6092215732849809E-2</v>
      </c>
      <c r="G120">
        <f t="shared" si="43"/>
        <v>-7.226828692256855E-2</v>
      </c>
      <c r="H120">
        <f t="shared" si="43"/>
        <v>-8.1587042519018168E-4</v>
      </c>
      <c r="I120">
        <f t="shared" si="43"/>
        <v>-2.0961448048369791E-3</v>
      </c>
      <c r="J120">
        <f t="shared" si="43"/>
        <v>2.78244339978523E-3</v>
      </c>
    </row>
    <row r="121" spans="1:11" x14ac:dyDescent="0.3">
      <c r="A121" s="1" t="s">
        <v>156</v>
      </c>
      <c r="B121">
        <f>_xlfn.PERCENTILE.INC(B107:B116,0.25)</f>
        <v>2582.3401780146314</v>
      </c>
      <c r="C121">
        <f t="shared" ref="C121:J121" si="44">_xlfn.PERCENTILE.INC(C107:C116,0.25)</f>
        <v>2576.6291057100575</v>
      </c>
      <c r="D121">
        <f t="shared" si="44"/>
        <v>1879.870470309342</v>
      </c>
      <c r="E121">
        <f t="shared" si="44"/>
        <v>1086.7880787104159</v>
      </c>
      <c r="F121">
        <f t="shared" si="44"/>
        <v>1.8644432325201191E-2</v>
      </c>
      <c r="G121">
        <f t="shared" si="44"/>
        <v>-5.1803276517534955E-2</v>
      </c>
      <c r="H121">
        <f t="shared" si="44"/>
        <v>-6.9257433268386662E-4</v>
      </c>
      <c r="I121">
        <f t="shared" si="44"/>
        <v>-1.7129816682212278E-3</v>
      </c>
      <c r="J121">
        <f t="shared" si="44"/>
        <v>1.7688071764976211E-2</v>
      </c>
    </row>
    <row r="122" spans="1:11" x14ac:dyDescent="0.3">
      <c r="A122" s="1" t="s">
        <v>157</v>
      </c>
      <c r="B122">
        <f>_xlfn.PERCENTILE.INC(B107:B116,0.5)</f>
        <v>2583.3645594681784</v>
      </c>
      <c r="C122">
        <f t="shared" ref="C122:J122" si="45">_xlfn.PERCENTILE.INC(C107:C116,0.5)</f>
        <v>2578.5056860818531</v>
      </c>
      <c r="D122">
        <f t="shared" si="45"/>
        <v>1884.2770709366896</v>
      </c>
      <c r="E122">
        <f t="shared" si="45"/>
        <v>1090.0643628367275</v>
      </c>
      <c r="F122">
        <f t="shared" si="45"/>
        <v>2.0428903332962021E-2</v>
      </c>
      <c r="G122">
        <f t="shared" si="45"/>
        <v>-4.5309115890229359E-2</v>
      </c>
      <c r="H122">
        <f t="shared" si="45"/>
        <v>-5.2025029454459693E-4</v>
      </c>
      <c r="I122">
        <f t="shared" si="45"/>
        <v>-1.027704391573723E-3</v>
      </c>
      <c r="J122">
        <f t="shared" si="45"/>
        <v>3.1938970306820663E-2</v>
      </c>
    </row>
    <row r="123" spans="1:11" x14ac:dyDescent="0.3">
      <c r="A123" s="1" t="s">
        <v>158</v>
      </c>
      <c r="B123">
        <f>_xlfn.PERCENTILE.INC(B107:B116,0.75)</f>
        <v>2584.3565660538329</v>
      </c>
      <c r="C123">
        <f t="shared" ref="C123:J123" si="46">_xlfn.PERCENTILE.INC(C107:C116,0.75)</f>
        <v>2581.6370825856447</v>
      </c>
      <c r="D123">
        <f t="shared" si="46"/>
        <v>1885.8928441517289</v>
      </c>
      <c r="E123">
        <f t="shared" si="46"/>
        <v>1090.4742725845931</v>
      </c>
      <c r="F123">
        <f t="shared" si="46"/>
        <v>2.2491932703608469E-2</v>
      </c>
      <c r="G123">
        <f t="shared" si="46"/>
        <v>-3.3500362794024512E-2</v>
      </c>
      <c r="H123">
        <f t="shared" si="46"/>
        <v>-2.1594686390704593E-4</v>
      </c>
      <c r="I123">
        <f t="shared" si="46"/>
        <v>-4.5745816481726671E-4</v>
      </c>
      <c r="J123">
        <f t="shared" si="46"/>
        <v>4.1385197479453184E-2</v>
      </c>
    </row>
    <row r="124" spans="1:11" x14ac:dyDescent="0.3">
      <c r="A124" s="1" t="s">
        <v>159</v>
      </c>
      <c r="B124">
        <f>MAX(B107:B116)</f>
        <v>2587.139497776092</v>
      </c>
      <c r="C124">
        <f t="shared" ref="C124:J124" si="47">MAX(C107:C116)</f>
        <v>2585.7589757272681</v>
      </c>
      <c r="D124">
        <f t="shared" si="47"/>
        <v>1893.7776842659059</v>
      </c>
      <c r="E124">
        <f t="shared" si="47"/>
        <v>1092.223296916253</v>
      </c>
      <c r="F124">
        <f t="shared" si="47"/>
        <v>2.864470236920803E-2</v>
      </c>
      <c r="G124">
        <f t="shared" si="47"/>
        <v>-2.5526944380045598E-2</v>
      </c>
      <c r="H124">
        <f t="shared" si="47"/>
        <v>2.5134936433309169E-4</v>
      </c>
      <c r="I124">
        <f t="shared" si="47"/>
        <v>1.138284005104315E-4</v>
      </c>
      <c r="J124">
        <f t="shared" si="47"/>
        <v>6.2902405957905805E-2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All</vt:lpstr>
      <vt:lpstr>Filter by video</vt:lpstr>
      <vt:lpstr>Filter by time</vt:lpstr>
      <vt:lpstr>Filter by distance</vt:lpstr>
      <vt:lpstr>Filter by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Matias Rojas Sepulveda</cp:lastModifiedBy>
  <dcterms:created xsi:type="dcterms:W3CDTF">2023-10-23T12:42:52Z</dcterms:created>
  <dcterms:modified xsi:type="dcterms:W3CDTF">2023-10-23T14:33:10Z</dcterms:modified>
</cp:coreProperties>
</file>