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PythonScripts\CamCalib\results\"/>
    </mc:Choice>
  </mc:AlternateContent>
  <xr:revisionPtr revIDLastSave="0" documentId="13_ncr:1_{CB99F176-091D-4D92-A72D-B2F63505CD3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lopes" sheetId="1" r:id="rId1"/>
    <sheet name="Calibration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E3" i="1"/>
  <c r="E4" i="1"/>
  <c r="E5" i="1"/>
  <c r="E6" i="1"/>
  <c r="E2" i="1"/>
  <c r="C9" i="1" s="1"/>
  <c r="C8" i="1"/>
  <c r="D8" i="1"/>
  <c r="B8" i="1"/>
  <c r="C7" i="1"/>
  <c r="D7" i="1"/>
  <c r="B7" i="1"/>
  <c r="D9" i="1" l="1"/>
  <c r="B9" i="1"/>
</calcChain>
</file>

<file path=xl/sharedStrings.xml><?xml version="1.0" encoding="utf-8"?>
<sst xmlns="http://schemas.openxmlformats.org/spreadsheetml/2006/main" count="25" uniqueCount="25">
  <si>
    <t>Test</t>
  </si>
  <si>
    <t>C42</t>
  </si>
  <si>
    <t>C43</t>
  </si>
  <si>
    <t>C50</t>
  </si>
  <si>
    <t>C67</t>
  </si>
  <si>
    <t>C46</t>
  </si>
  <si>
    <t>Coef. Determination</t>
  </si>
  <si>
    <t>Slope (m)</t>
  </si>
  <si>
    <t>Intercept (b0)</t>
  </si>
  <si>
    <t>Mean</t>
  </si>
  <si>
    <t>Std</t>
  </si>
  <si>
    <t>Coef. Det. Normalized</t>
  </si>
  <si>
    <t>Wg. Aver.</t>
  </si>
  <si>
    <t>fx</t>
  </si>
  <si>
    <t>fy</t>
  </si>
  <si>
    <t>cx</t>
  </si>
  <si>
    <t>cy</t>
  </si>
  <si>
    <t>k1</t>
  </si>
  <si>
    <t>k2</t>
  </si>
  <si>
    <t>p1</t>
  </si>
  <si>
    <t>p2</t>
  </si>
  <si>
    <t>k3</t>
  </si>
  <si>
    <t>mean (mu)</t>
  </si>
  <si>
    <t>error (sigma)</t>
  </si>
  <si>
    <t>sigma/mean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</si>
</sst>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0" fillId="0" borderId="3" xfId="0" applyBorder="1"/>
    <xf numFmtId="0" fontId="0" fillId="0" borderId="9" xfId="0" applyBorder="1"/>
    <xf numFmtId="0" fontId="0" fillId="0" borderId="0" xfId="0" applyNumberFormat="1" applyBorder="1"/>
    <xf numFmtId="0" fontId="0" fillId="0" borderId="2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5" xfId="0" applyNumberForma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22" sqref="D22"/>
    </sheetView>
  </sheetViews>
  <sheetFormatPr baseColWidth="10" defaultColWidth="8.88671875" defaultRowHeight="14.4" x14ac:dyDescent="0.3"/>
  <cols>
    <col min="2" max="4" width="18.33203125" customWidth="1"/>
    <col min="5" max="5" width="19.44140625" bestFit="1" customWidth="1"/>
  </cols>
  <sheetData>
    <row r="1" spans="1:6" x14ac:dyDescent="0.3">
      <c r="A1" s="12" t="s">
        <v>0</v>
      </c>
      <c r="B1" s="15" t="s">
        <v>7</v>
      </c>
      <c r="C1" s="15" t="s">
        <v>8</v>
      </c>
      <c r="D1" s="16" t="s">
        <v>6</v>
      </c>
      <c r="E1" s="17" t="s">
        <v>11</v>
      </c>
    </row>
    <row r="2" spans="1:6" x14ac:dyDescent="0.3">
      <c r="A2" s="10" t="s">
        <v>1</v>
      </c>
      <c r="B2" s="8">
        <v>4.1515545600000001</v>
      </c>
      <c r="C2" s="8">
        <v>1.46567775</v>
      </c>
      <c r="D2" s="8">
        <v>0.754254399500074</v>
      </c>
      <c r="E2" s="1">
        <f>D2/SUM($D$2:$D$6)</f>
        <v>0.25390687612274054</v>
      </c>
    </row>
    <row r="3" spans="1:6" x14ac:dyDescent="0.3">
      <c r="A3" s="10" t="s">
        <v>2</v>
      </c>
      <c r="B3" s="8">
        <v>3.5757802000000001</v>
      </c>
      <c r="C3" s="8">
        <v>3.3244167400000002</v>
      </c>
      <c r="D3" s="8">
        <v>0.55560664285158001</v>
      </c>
      <c r="E3" s="1">
        <f t="shared" ref="E3:E6" si="0">D3/SUM($D$2:$D$6)</f>
        <v>0.1870354977484941</v>
      </c>
    </row>
    <row r="4" spans="1:6" x14ac:dyDescent="0.3">
      <c r="A4" s="10" t="s">
        <v>5</v>
      </c>
      <c r="B4" s="8">
        <v>3.42446538</v>
      </c>
      <c r="C4" s="8">
        <v>2.4944842199999999</v>
      </c>
      <c r="D4" s="8">
        <v>0.60459679853702097</v>
      </c>
      <c r="E4" s="1">
        <f t="shared" si="0"/>
        <v>0.20352719789515769</v>
      </c>
    </row>
    <row r="5" spans="1:6" x14ac:dyDescent="0.3">
      <c r="A5" s="10" t="s">
        <v>3</v>
      </c>
      <c r="B5" s="8">
        <v>3.5528141999999998</v>
      </c>
      <c r="C5" s="8">
        <v>1.36033424</v>
      </c>
      <c r="D5" s="8">
        <v>0.73815665935675401</v>
      </c>
      <c r="E5" s="1">
        <f t="shared" si="0"/>
        <v>0.24848784652856762</v>
      </c>
    </row>
    <row r="6" spans="1:6" x14ac:dyDescent="0.3">
      <c r="A6" s="11" t="s">
        <v>4</v>
      </c>
      <c r="B6" s="9">
        <v>2.1283324399999999</v>
      </c>
      <c r="C6" s="9">
        <v>8.4959078100000003</v>
      </c>
      <c r="D6" s="9">
        <v>0.31798011703252799</v>
      </c>
      <c r="E6" s="6">
        <f t="shared" si="0"/>
        <v>0.10704258170504008</v>
      </c>
    </row>
    <row r="7" spans="1:6" x14ac:dyDescent="0.3">
      <c r="A7" s="13" t="s">
        <v>9</v>
      </c>
      <c r="B7" s="5">
        <f>AVERAGE(B2:B6)</f>
        <v>3.366589356</v>
      </c>
      <c r="C7" s="5">
        <f t="shared" ref="C7:D7" si="1">AVERAGE(C2:C6)</f>
        <v>3.4281641519999999</v>
      </c>
      <c r="D7" s="7">
        <f t="shared" si="1"/>
        <v>0.59411892345559136</v>
      </c>
      <c r="E7" s="5"/>
      <c r="F7" s="5"/>
    </row>
    <row r="8" spans="1:6" x14ac:dyDescent="0.3">
      <c r="A8" s="13" t="s">
        <v>10</v>
      </c>
      <c r="B8" s="5">
        <f>_xlfn.STDEV.S(B2:B6)</f>
        <v>0.74686690537921419</v>
      </c>
      <c r="C8" s="5">
        <f t="shared" ref="C8:D8" si="2">_xlfn.STDEV.S(C2:C6)</f>
        <v>2.9449881556261084</v>
      </c>
      <c r="D8" s="1">
        <f t="shared" si="2"/>
        <v>0.17623553989464252</v>
      </c>
      <c r="E8" s="5"/>
      <c r="F8" s="5"/>
    </row>
    <row r="9" spans="1:6" x14ac:dyDescent="0.3">
      <c r="A9" s="14" t="s">
        <v>12</v>
      </c>
      <c r="B9" s="3">
        <f>SUMPRODUCT(B2:B6,$E$2:$E$6)</f>
        <v>3.5305312707876078</v>
      </c>
      <c r="C9" s="3">
        <f t="shared" ref="C9:D9" si="3">SUMPRODUCT(C2:C6,$E$2:$E$6)</f>
        <v>2.7490754138518101</v>
      </c>
      <c r="D9" s="4">
        <f t="shared" si="3"/>
        <v>0.63594080698194932</v>
      </c>
      <c r="E9" s="2"/>
      <c r="F9" s="5"/>
    </row>
    <row r="10" spans="1:6" x14ac:dyDescent="0.3">
      <c r="E10" s="5"/>
      <c r="F1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966B-08ED-4BF7-A8F0-824F4F9F7618}">
  <dimension ref="A1:D10"/>
  <sheetViews>
    <sheetView tabSelected="1" workbookViewId="0">
      <selection activeCell="F7" sqref="F7"/>
    </sheetView>
  </sheetViews>
  <sheetFormatPr baseColWidth="10" defaultRowHeight="14.4" x14ac:dyDescent="0.3"/>
  <cols>
    <col min="1" max="1" width="3" bestFit="1" customWidth="1"/>
    <col min="2" max="2" width="12.6640625" bestFit="1" customWidth="1"/>
  </cols>
  <sheetData>
    <row r="1" spans="1:4" x14ac:dyDescent="0.3">
      <c r="A1" s="2"/>
      <c r="B1" s="21" t="s">
        <v>22</v>
      </c>
      <c r="C1" s="27" t="s">
        <v>23</v>
      </c>
      <c r="D1" s="22" t="s">
        <v>24</v>
      </c>
    </row>
    <row r="2" spans="1:4" x14ac:dyDescent="0.3">
      <c r="A2" s="23" t="s">
        <v>13</v>
      </c>
      <c r="B2" s="18">
        <v>2569.6059570000002</v>
      </c>
      <c r="C2" s="26">
        <v>8.6436410000000006</v>
      </c>
      <c r="D2" s="7">
        <f>C2/B2</f>
        <v>3.3638001875164552E-3</v>
      </c>
    </row>
    <row r="3" spans="1:4" x14ac:dyDescent="0.3">
      <c r="A3" s="24" t="s">
        <v>14</v>
      </c>
      <c r="B3" s="19">
        <v>2568.584961</v>
      </c>
      <c r="C3" s="8">
        <v>8.3340200000000006</v>
      </c>
      <c r="D3" s="1">
        <f t="shared" ref="D3:D10" si="0">C3/B3</f>
        <v>3.2445958091864733E-3</v>
      </c>
    </row>
    <row r="4" spans="1:4" x14ac:dyDescent="0.3">
      <c r="A4" s="24" t="s">
        <v>15</v>
      </c>
      <c r="B4" s="19">
        <v>1881.5654300000001</v>
      </c>
      <c r="C4" s="8">
        <v>8.6143239999999999</v>
      </c>
      <c r="D4" s="1">
        <f t="shared" si="0"/>
        <v>4.578275016457971E-3</v>
      </c>
    </row>
    <row r="5" spans="1:4" x14ac:dyDescent="0.3">
      <c r="A5" s="24" t="s">
        <v>16</v>
      </c>
      <c r="B5" s="19">
        <v>1087.135376</v>
      </c>
      <c r="C5" s="8">
        <v>3.5266820000000001</v>
      </c>
      <c r="D5" s="1">
        <f t="shared" si="0"/>
        <v>3.2440136507893387E-3</v>
      </c>
    </row>
    <row r="6" spans="1:4" x14ac:dyDescent="0.3">
      <c r="A6" s="24" t="s">
        <v>17</v>
      </c>
      <c r="B6" s="19">
        <v>1.9473000000000001E-2</v>
      </c>
      <c r="C6" s="8">
        <v>5.6849999999999999E-3</v>
      </c>
      <c r="D6" s="1">
        <f t="shared" si="0"/>
        <v>0.29194268987829303</v>
      </c>
    </row>
    <row r="7" spans="1:4" x14ac:dyDescent="0.3">
      <c r="A7" s="24" t="s">
        <v>18</v>
      </c>
      <c r="B7" s="19">
        <v>-4.1975999999999999E-2</v>
      </c>
      <c r="C7" s="8">
        <v>2.3181E-2</v>
      </c>
      <c r="D7" s="1">
        <f t="shared" si="0"/>
        <v>-0.55224413950829043</v>
      </c>
    </row>
    <row r="8" spans="1:4" x14ac:dyDescent="0.3">
      <c r="A8" s="24" t="s">
        <v>19</v>
      </c>
      <c r="B8" s="19">
        <v>-2.7300000000000002E-4</v>
      </c>
      <c r="C8" s="8">
        <v>4.5800000000000002E-4</v>
      </c>
      <c r="D8" s="1">
        <f t="shared" si="0"/>
        <v>-1.6776556776556777</v>
      </c>
    </row>
    <row r="9" spans="1:4" x14ac:dyDescent="0.3">
      <c r="A9" s="24" t="s">
        <v>20</v>
      </c>
      <c r="B9" s="19">
        <v>-1.083E-3</v>
      </c>
      <c r="C9" s="8">
        <v>9.7099999999999997E-4</v>
      </c>
      <c r="D9" s="1">
        <f t="shared" si="0"/>
        <v>-0.89658356417359186</v>
      </c>
    </row>
    <row r="10" spans="1:4" x14ac:dyDescent="0.3">
      <c r="A10" s="25" t="s">
        <v>21</v>
      </c>
      <c r="B10" s="20">
        <v>3.0603000000000002E-2</v>
      </c>
      <c r="C10" s="9">
        <v>2.7059E-2</v>
      </c>
      <c r="D10" s="6">
        <f t="shared" si="0"/>
        <v>0.88419436003006235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Slopes</vt:lpstr>
      <vt:lpstr>Calibration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2023-11-15T15:14:19Z</dcterms:modified>
</cp:coreProperties>
</file>