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05" windowWidth="20115" windowHeight="7380" firstSheet="1" activeTab="1"/>
  </bookViews>
  <sheets>
    <sheet name="Sheet1" sheetId="1" r:id="rId1"/>
    <sheet name="Penuh" sheetId="7" r:id="rId2"/>
    <sheet name="80%20%" sheetId="2" r:id="rId3"/>
    <sheet name="65%35%" sheetId="6" r:id="rId4"/>
    <sheet name="50%50%" sheetId="3" r:id="rId5"/>
  </sheets>
  <calcPr calcId="144525"/>
</workbook>
</file>

<file path=xl/calcChain.xml><?xml version="1.0" encoding="utf-8"?>
<calcChain xmlns="http://schemas.openxmlformats.org/spreadsheetml/2006/main">
  <c r="E77" i="7" l="1"/>
  <c r="E14" i="2" l="1"/>
  <c r="F14" i="2"/>
  <c r="G14" i="2"/>
  <c r="H14" i="2"/>
  <c r="I14" i="2"/>
  <c r="G76" i="7" l="1"/>
  <c r="G70" i="7"/>
  <c r="G69" i="7"/>
  <c r="G71" i="7"/>
  <c r="G72" i="7"/>
  <c r="G73" i="7"/>
  <c r="G74" i="7"/>
  <c r="G75" i="7"/>
  <c r="G68" i="7"/>
  <c r="F69" i="7"/>
  <c r="F70" i="7"/>
  <c r="F71" i="7"/>
  <c r="F72" i="7"/>
  <c r="F73" i="7"/>
  <c r="F74" i="7"/>
  <c r="F75" i="7"/>
  <c r="F76" i="7"/>
  <c r="F68" i="7"/>
  <c r="F77" i="7" s="1"/>
  <c r="E69" i="7"/>
  <c r="E70" i="7"/>
  <c r="E71" i="7"/>
  <c r="E72" i="7"/>
  <c r="E73" i="7"/>
  <c r="E74" i="7"/>
  <c r="E75" i="7"/>
  <c r="E76" i="7"/>
  <c r="E68" i="7"/>
  <c r="G59" i="7"/>
  <c r="G60" i="7"/>
  <c r="N14" i="7"/>
  <c r="M14" i="7"/>
  <c r="L14" i="7"/>
  <c r="F60" i="7"/>
  <c r="F59" i="7"/>
  <c r="G56" i="7"/>
  <c r="G55" i="7"/>
  <c r="G54" i="7"/>
  <c r="F56" i="7"/>
  <c r="F55" i="7"/>
  <c r="F54" i="7"/>
  <c r="E56" i="7"/>
  <c r="E55" i="7"/>
  <c r="E54" i="7"/>
  <c r="G51" i="7"/>
  <c r="F51" i="7"/>
  <c r="E51" i="7"/>
  <c r="G50" i="7"/>
  <c r="F49" i="7"/>
  <c r="F50" i="7"/>
  <c r="E50" i="7"/>
  <c r="G49" i="7"/>
  <c r="E49" i="7"/>
  <c r="G14" i="7"/>
  <c r="N42" i="7"/>
  <c r="M42" i="7"/>
  <c r="L42" i="7"/>
  <c r="K42" i="7"/>
  <c r="J42" i="7"/>
  <c r="I42" i="7"/>
  <c r="H42" i="7"/>
  <c r="G65" i="7" s="1"/>
  <c r="G42" i="7"/>
  <c r="F42" i="7"/>
  <c r="F65" i="7" s="1"/>
  <c r="E42" i="7"/>
  <c r="N28" i="7"/>
  <c r="M28" i="7"/>
  <c r="L28" i="7"/>
  <c r="K28" i="7"/>
  <c r="J28" i="7"/>
  <c r="I28" i="7"/>
  <c r="H28" i="7"/>
  <c r="G64" i="7" s="1"/>
  <c r="G28" i="7"/>
  <c r="F28" i="7"/>
  <c r="F64" i="7" s="1"/>
  <c r="E28" i="7"/>
  <c r="K14" i="7"/>
  <c r="J14" i="7"/>
  <c r="I14" i="7"/>
  <c r="G63" i="7" s="1"/>
  <c r="H14" i="7"/>
  <c r="F14" i="7"/>
  <c r="F63" i="7" s="1"/>
  <c r="E14" i="7"/>
  <c r="E63" i="7" s="1"/>
  <c r="F14" i="3"/>
  <c r="G14" i="3"/>
  <c r="H14" i="3"/>
  <c r="I14" i="3"/>
  <c r="J14" i="3"/>
  <c r="K14" i="3"/>
  <c r="L14" i="3"/>
  <c r="M14" i="3"/>
  <c r="N14" i="3"/>
  <c r="N14" i="6"/>
  <c r="M14" i="6"/>
  <c r="L14" i="6"/>
  <c r="K14" i="6"/>
  <c r="J14" i="6"/>
  <c r="I14" i="6"/>
  <c r="H14" i="6"/>
  <c r="G14" i="6"/>
  <c r="F14" i="6"/>
  <c r="M14" i="2"/>
  <c r="L14" i="2"/>
  <c r="K14" i="2"/>
  <c r="G77" i="7" l="1"/>
  <c r="E65" i="7"/>
  <c r="E60" i="7"/>
  <c r="E64" i="7"/>
  <c r="E59" i="7"/>
  <c r="E14" i="6"/>
  <c r="E14" i="3" l="1"/>
  <c r="J14" i="2" l="1"/>
</calcChain>
</file>

<file path=xl/sharedStrings.xml><?xml version="1.0" encoding="utf-8"?>
<sst xmlns="http://schemas.openxmlformats.org/spreadsheetml/2006/main" count="167" uniqueCount="39">
  <si>
    <t>Toleransi</t>
  </si>
  <si>
    <t>Gamma</t>
  </si>
  <si>
    <t>Akurasi</t>
  </si>
  <si>
    <t>83-87</t>
  </si>
  <si>
    <t>γ</t>
  </si>
  <si>
    <t>Dokumen Tipe A</t>
  </si>
  <si>
    <t>Dokumen Tipe B</t>
  </si>
  <si>
    <t>Precision</t>
  </si>
  <si>
    <t>Recall</t>
  </si>
  <si>
    <t>"Sony"</t>
  </si>
  <si>
    <t>Akurasi (%)</t>
  </si>
  <si>
    <t>Rata-rata</t>
  </si>
  <si>
    <t>0</t>
  </si>
  <si>
    <t>4/4</t>
  </si>
  <si>
    <t>"Nokia Asha"</t>
  </si>
  <si>
    <t>3/4</t>
  </si>
  <si>
    <t>1/4</t>
  </si>
  <si>
    <t>Pecision</t>
  </si>
  <si>
    <t>50%50%</t>
  </si>
  <si>
    <t>80%20%</t>
  </si>
  <si>
    <t>65%35%</t>
  </si>
  <si>
    <t xml:space="preserve">Akurasi </t>
  </si>
  <si>
    <t>tol = 0.1</t>
  </si>
  <si>
    <t>tol = 0.5</t>
  </si>
  <si>
    <t>tol = 0.99</t>
  </si>
  <si>
    <t>γ = 0.1</t>
  </si>
  <si>
    <t>γ = 5</t>
  </si>
  <si>
    <t>γ = 1</t>
  </si>
  <si>
    <t>Tipe A</t>
  </si>
  <si>
    <t>Tipe B</t>
  </si>
  <si>
    <t xml:space="preserve">tol=0.1, γ=0.1 </t>
  </si>
  <si>
    <t>tol=0.1, γ=1</t>
  </si>
  <si>
    <t>tol=0.1, γ=5</t>
  </si>
  <si>
    <t xml:space="preserve">tol=0.5, γ=0.1 </t>
  </si>
  <si>
    <t>tol=0.5, γ=1</t>
  </si>
  <si>
    <t>tol=0.5, γ=5</t>
  </si>
  <si>
    <t xml:space="preserve">tol=0.99, γ=0.1 </t>
  </si>
  <si>
    <t>tol=0.99, γ=1</t>
  </si>
  <si>
    <t>tol=0.99, γ=5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</si>
</sst>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Pengaruh Toleransi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Penuh!$D$49</c:f>
              <c:strCache>
                <c:ptCount val="1"/>
                <c:pt idx="0">
                  <c:v>tol = 0.1</c:v>
                </c:pt>
              </c:strCache>
            </c:strRef>
          </c:tx>
          <c:invertIfNegative val="0"/>
          <c:cat>
            <c:strRef>
              <c:f>Penuh!$E$48:$G$48</c:f>
              <c:strCache>
                <c:ptCount val="3"/>
                <c:pt idx="0">
                  <c:v>Akurasi</c:v>
                </c:pt>
                <c:pt idx="1">
                  <c:v>Pecision</c:v>
                </c:pt>
                <c:pt idx="2">
                  <c:v>Recall</c:v>
                </c:pt>
              </c:strCache>
            </c:strRef>
          </c:cat>
          <c:val>
            <c:numRef>
              <c:f>Penuh!$E$49:$G$49</c:f>
              <c:numCache>
                <c:formatCode>0.00</c:formatCode>
                <c:ptCount val="3"/>
                <c:pt idx="0">
                  <c:v>0.80179444444444448</c:v>
                </c:pt>
                <c:pt idx="1">
                  <c:v>0.86287932746266083</c:v>
                </c:pt>
                <c:pt idx="2">
                  <c:v>0.75729409479409471</c:v>
                </c:pt>
              </c:numCache>
            </c:numRef>
          </c:val>
        </c:ser>
        <c:ser>
          <c:idx val="1"/>
          <c:order val="1"/>
          <c:tx>
            <c:strRef>
              <c:f>Penuh!$D$50</c:f>
              <c:strCache>
                <c:ptCount val="1"/>
                <c:pt idx="0">
                  <c:v>tol = 0.5</c:v>
                </c:pt>
              </c:strCache>
            </c:strRef>
          </c:tx>
          <c:invertIfNegative val="0"/>
          <c:cat>
            <c:strRef>
              <c:f>Penuh!$E$48:$G$48</c:f>
              <c:strCache>
                <c:ptCount val="3"/>
                <c:pt idx="0">
                  <c:v>Akurasi</c:v>
                </c:pt>
                <c:pt idx="1">
                  <c:v>Pecision</c:v>
                </c:pt>
                <c:pt idx="2">
                  <c:v>Recall</c:v>
                </c:pt>
              </c:strCache>
            </c:strRef>
          </c:cat>
          <c:val>
            <c:numRef>
              <c:f>Penuh!$E$50:$G$50</c:f>
              <c:numCache>
                <c:formatCode>0.00</c:formatCode>
                <c:ptCount val="3"/>
                <c:pt idx="0">
                  <c:v>0.76980555555555563</c:v>
                </c:pt>
                <c:pt idx="1">
                  <c:v>0.85719496552829877</c:v>
                </c:pt>
                <c:pt idx="2">
                  <c:v>0.7277250527250525</c:v>
                </c:pt>
              </c:numCache>
            </c:numRef>
          </c:val>
        </c:ser>
        <c:ser>
          <c:idx val="2"/>
          <c:order val="2"/>
          <c:tx>
            <c:strRef>
              <c:f>Penuh!$D$51</c:f>
              <c:strCache>
                <c:ptCount val="1"/>
                <c:pt idx="0">
                  <c:v>tol = 0.99</c:v>
                </c:pt>
              </c:strCache>
            </c:strRef>
          </c:tx>
          <c:invertIfNegative val="0"/>
          <c:cat>
            <c:strRef>
              <c:f>Penuh!$E$48:$G$48</c:f>
              <c:strCache>
                <c:ptCount val="3"/>
                <c:pt idx="0">
                  <c:v>Akurasi</c:v>
                </c:pt>
                <c:pt idx="1">
                  <c:v>Pecision</c:v>
                </c:pt>
                <c:pt idx="2">
                  <c:v>Recall</c:v>
                </c:pt>
              </c:strCache>
            </c:strRef>
          </c:cat>
          <c:val>
            <c:numRef>
              <c:f>Penuh!$E$51:$G$51</c:f>
              <c:numCache>
                <c:formatCode>0.00</c:formatCode>
                <c:ptCount val="3"/>
                <c:pt idx="0">
                  <c:v>0.73338333333333328</c:v>
                </c:pt>
                <c:pt idx="1">
                  <c:v>0.82094402226585383</c:v>
                </c:pt>
                <c:pt idx="2">
                  <c:v>0.72143227143227162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8576"/>
        <c:axId val="69610112"/>
      </c:barChart>
      <c:catAx>
        <c:axId val="69608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69610112"/>
        <c:crossesAt val="0"/>
        <c:auto val="1"/>
        <c:lblAlgn val="ctr"/>
        <c:lblOffset val="100"/>
        <c:noMultiLvlLbl val="0"/>
      </c:catAx>
      <c:valAx>
        <c:axId val="6961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9608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Pengaruh </a:t>
            </a:r>
            <a:r>
              <a:rPr lang="el-GR"/>
              <a:t>γ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Penuh!$D$54</c:f>
              <c:strCache>
                <c:ptCount val="1"/>
                <c:pt idx="0">
                  <c:v>γ = 0.1</c:v>
                </c:pt>
              </c:strCache>
            </c:strRef>
          </c:tx>
          <c:invertIfNegative val="0"/>
          <c:cat>
            <c:strRef>
              <c:f>Penuh!$E$53:$G$53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Penuh!$E$54:$G$54</c:f>
              <c:numCache>
                <c:formatCode>0.00</c:formatCode>
                <c:ptCount val="3"/>
                <c:pt idx="0">
                  <c:v>0.85253888888888896</c:v>
                </c:pt>
                <c:pt idx="1">
                  <c:v>0.92091438653938651</c:v>
                </c:pt>
                <c:pt idx="2">
                  <c:v>0.81996336996337005</c:v>
                </c:pt>
              </c:numCache>
            </c:numRef>
          </c:val>
        </c:ser>
        <c:ser>
          <c:idx val="1"/>
          <c:order val="1"/>
          <c:tx>
            <c:strRef>
              <c:f>Penuh!$D$55</c:f>
              <c:strCache>
                <c:ptCount val="1"/>
                <c:pt idx="0">
                  <c:v>γ = 1</c:v>
                </c:pt>
              </c:strCache>
            </c:strRef>
          </c:tx>
          <c:invertIfNegative val="0"/>
          <c:cat>
            <c:strRef>
              <c:f>Penuh!$E$53:$G$53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Penuh!$E$55:$G$55</c:f>
              <c:numCache>
                <c:formatCode>0.00</c:formatCode>
                <c:ptCount val="3"/>
                <c:pt idx="0">
                  <c:v>0.85828888888888899</c:v>
                </c:pt>
                <c:pt idx="1">
                  <c:v>0.9141588886154105</c:v>
                </c:pt>
                <c:pt idx="2">
                  <c:v>0.81678876678876677</c:v>
                </c:pt>
              </c:numCache>
            </c:numRef>
          </c:val>
        </c:ser>
        <c:ser>
          <c:idx val="2"/>
          <c:order val="2"/>
          <c:tx>
            <c:strRef>
              <c:f>Penuh!$D$56</c:f>
              <c:strCache>
                <c:ptCount val="1"/>
                <c:pt idx="0">
                  <c:v>γ = 5</c:v>
                </c:pt>
              </c:strCache>
            </c:strRef>
          </c:tx>
          <c:invertIfNegative val="0"/>
          <c:cat>
            <c:strRef>
              <c:f>Penuh!$E$53:$G$53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Penuh!$E$56:$G$56</c:f>
              <c:numCache>
                <c:formatCode>0.00</c:formatCode>
                <c:ptCount val="3"/>
                <c:pt idx="0">
                  <c:v>0.59415555555555566</c:v>
                </c:pt>
                <c:pt idx="1">
                  <c:v>0.70594504010201664</c:v>
                </c:pt>
                <c:pt idx="2">
                  <c:v>0.56969928219928223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6096"/>
        <c:axId val="69637632"/>
      </c:barChart>
      <c:catAx>
        <c:axId val="69636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69637632"/>
        <c:crosses val="autoZero"/>
        <c:auto val="1"/>
        <c:lblAlgn val="ctr"/>
        <c:lblOffset val="100"/>
        <c:noMultiLvlLbl val="0"/>
      </c:catAx>
      <c:valAx>
        <c:axId val="6963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9636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Pengaruh Tipe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Penuh!$D$59</c:f>
              <c:strCache>
                <c:ptCount val="1"/>
                <c:pt idx="0">
                  <c:v>Tipe A</c:v>
                </c:pt>
              </c:strCache>
            </c:strRef>
          </c:tx>
          <c:invertIfNegative val="0"/>
          <c:cat>
            <c:strRef>
              <c:f>Penuh!$E$58:$G$58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Penuh!$E$59:$G$59</c:f>
              <c:numCache>
                <c:formatCode>0.00</c:formatCode>
                <c:ptCount val="3"/>
                <c:pt idx="0">
                  <c:v>0.75460000000000005</c:v>
                </c:pt>
                <c:pt idx="1">
                  <c:v>0.88583163235941009</c:v>
                </c:pt>
                <c:pt idx="2">
                  <c:v>0.63798701298701299</c:v>
                </c:pt>
              </c:numCache>
            </c:numRef>
          </c:val>
        </c:ser>
        <c:ser>
          <c:idx val="1"/>
          <c:order val="1"/>
          <c:tx>
            <c:strRef>
              <c:f>Penuh!$D$60</c:f>
              <c:strCache>
                <c:ptCount val="1"/>
                <c:pt idx="0">
                  <c:v>Tipe B</c:v>
                </c:pt>
              </c:strCache>
            </c:strRef>
          </c:tx>
          <c:invertIfNegative val="0"/>
          <c:cat>
            <c:strRef>
              <c:f>Penuh!$E$58:$G$58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Penuh!$E$60:$G$60</c:f>
              <c:numCache>
                <c:formatCode>0.00</c:formatCode>
                <c:ptCount val="3"/>
                <c:pt idx="0">
                  <c:v>0.7820555555555555</c:v>
                </c:pt>
                <c:pt idx="1">
                  <c:v>0.80818057781179931</c:v>
                </c:pt>
                <c:pt idx="2">
                  <c:v>0.83298059964726623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2592"/>
        <c:axId val="69664128"/>
      </c:barChart>
      <c:catAx>
        <c:axId val="6966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9664128"/>
        <c:crosses val="autoZero"/>
        <c:auto val="1"/>
        <c:lblAlgn val="ctr"/>
        <c:lblOffset val="100"/>
        <c:noMultiLvlLbl val="0"/>
      </c:catAx>
      <c:valAx>
        <c:axId val="6966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69662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Pengaruh Pembagian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Penuh!$D$63</c:f>
              <c:strCache>
                <c:ptCount val="1"/>
                <c:pt idx="0">
                  <c:v>80%20%</c:v>
                </c:pt>
              </c:strCache>
            </c:strRef>
          </c:tx>
          <c:invertIfNegative val="0"/>
          <c:cat>
            <c:strRef>
              <c:f>Penuh!$E$62:$G$62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Penuh!$E$63:$G$63</c:f>
              <c:numCache>
                <c:formatCode>0.00</c:formatCode>
                <c:ptCount val="3"/>
                <c:pt idx="0">
                  <c:v>0.74363333333333337</c:v>
                </c:pt>
                <c:pt idx="1">
                  <c:v>0.84133597883597888</c:v>
                </c:pt>
                <c:pt idx="2">
                  <c:v>0.78888888888888897</c:v>
                </c:pt>
              </c:numCache>
            </c:numRef>
          </c:val>
        </c:ser>
        <c:ser>
          <c:idx val="1"/>
          <c:order val="1"/>
          <c:tx>
            <c:strRef>
              <c:f>Penuh!$D$64</c:f>
              <c:strCache>
                <c:ptCount val="1"/>
                <c:pt idx="0">
                  <c:v>65%35%</c:v>
                </c:pt>
              </c:strCache>
            </c:strRef>
          </c:tx>
          <c:invertIfNegative val="0"/>
          <c:cat>
            <c:strRef>
              <c:f>Penuh!$E$62:$G$62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Penuh!$E$64:$G$64</c:f>
              <c:numCache>
                <c:formatCode>0.00</c:formatCode>
                <c:ptCount val="3"/>
                <c:pt idx="0">
                  <c:v>0.77653888888888889</c:v>
                </c:pt>
                <c:pt idx="1">
                  <c:v>0.86332386749053414</c:v>
                </c:pt>
                <c:pt idx="2">
                  <c:v>0.65634920634920624</c:v>
                </c:pt>
              </c:numCache>
            </c:numRef>
          </c:val>
        </c:ser>
        <c:ser>
          <c:idx val="2"/>
          <c:order val="2"/>
          <c:tx>
            <c:strRef>
              <c:f>Penuh!$D$65</c:f>
              <c:strCache>
                <c:ptCount val="1"/>
                <c:pt idx="0">
                  <c:v>50%50%</c:v>
                </c:pt>
              </c:strCache>
            </c:strRef>
          </c:tx>
          <c:invertIfNegative val="0"/>
          <c:cat>
            <c:strRef>
              <c:f>Penuh!$E$62:$G$62</c:f>
              <c:strCache>
                <c:ptCount val="3"/>
                <c:pt idx="0">
                  <c:v>Akurasi</c:v>
                </c:pt>
                <c:pt idx="1">
                  <c:v>Precision</c:v>
                </c:pt>
                <c:pt idx="2">
                  <c:v>Recall</c:v>
                </c:pt>
              </c:strCache>
            </c:strRef>
          </c:cat>
          <c:val>
            <c:numRef>
              <c:f>Penuh!$E$65:$G$65</c:f>
              <c:numCache>
                <c:formatCode>0.00</c:formatCode>
                <c:ptCount val="3"/>
                <c:pt idx="0">
                  <c:v>0.78481111111111113</c:v>
                </c:pt>
                <c:pt idx="1">
                  <c:v>0.83635846893030075</c:v>
                </c:pt>
                <c:pt idx="2">
                  <c:v>0.76121332371332373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7968"/>
        <c:axId val="71989504"/>
      </c:barChart>
      <c:catAx>
        <c:axId val="71987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71989504"/>
        <c:crosses val="autoZero"/>
        <c:auto val="1"/>
        <c:lblAlgn val="ctr"/>
        <c:lblOffset val="100"/>
        <c:noMultiLvlLbl val="0"/>
      </c:catAx>
      <c:valAx>
        <c:axId val="7198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71987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Pengaruh Toleransi</a:t>
            </a:r>
            <a:r>
              <a:rPr lang="en-US" baseline="0"/>
              <a:t> dan </a:t>
            </a:r>
            <a:r>
              <a:rPr lang="el-GR" baseline="0"/>
              <a:t>γ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Penuh!$E$67</c:f>
              <c:strCache>
                <c:ptCount val="1"/>
                <c:pt idx="0">
                  <c:v>Akurasi</c:v>
                </c:pt>
              </c:strCache>
            </c:strRef>
          </c:tx>
          <c:invertIfNegative val="0"/>
          <c:cat>
            <c:strRef>
              <c:f>Penuh!$D$68:$D$76</c:f>
              <c:strCache>
                <c:ptCount val="9"/>
                <c:pt idx="0">
                  <c:v>tol=0.1, γ=0.1 </c:v>
                </c:pt>
                <c:pt idx="1">
                  <c:v>tol=0.1, γ=1</c:v>
                </c:pt>
                <c:pt idx="2">
                  <c:v>tol=0.1, γ=5</c:v>
                </c:pt>
                <c:pt idx="3">
                  <c:v>tol=0.5, γ=0.1 </c:v>
                </c:pt>
                <c:pt idx="4">
                  <c:v>tol=0.5, γ=1</c:v>
                </c:pt>
                <c:pt idx="5">
                  <c:v>tol=0.5, γ=5</c:v>
                </c:pt>
                <c:pt idx="6">
                  <c:v>tol=0.99, γ=0.1 </c:v>
                </c:pt>
                <c:pt idx="7">
                  <c:v>tol=0.99, γ=1</c:v>
                </c:pt>
                <c:pt idx="8">
                  <c:v>tol=0.99, γ=5</c:v>
                </c:pt>
              </c:strCache>
            </c:strRef>
          </c:cat>
          <c:val>
            <c:numRef>
              <c:f>Penuh!$E$68:$E$76</c:f>
              <c:numCache>
                <c:formatCode>0.00</c:formatCode>
                <c:ptCount val="9"/>
                <c:pt idx="0">
                  <c:v>0.86998333333333333</c:v>
                </c:pt>
                <c:pt idx="1">
                  <c:v>0.88086666666666658</c:v>
                </c:pt>
                <c:pt idx="2">
                  <c:v>0.6545333333333333</c:v>
                </c:pt>
                <c:pt idx="3">
                  <c:v>0.86025000000000007</c:v>
                </c:pt>
                <c:pt idx="4">
                  <c:v>0.85000000000000009</c:v>
                </c:pt>
                <c:pt idx="5">
                  <c:v>0.59916666666666663</c:v>
                </c:pt>
                <c:pt idx="6">
                  <c:v>0.82738333333333325</c:v>
                </c:pt>
                <c:pt idx="7">
                  <c:v>0.84399999999999997</c:v>
                </c:pt>
                <c:pt idx="8">
                  <c:v>0.52876666666666672</c:v>
                </c:pt>
              </c:numCache>
            </c:numRef>
          </c:val>
        </c:ser>
        <c:ser>
          <c:idx val="1"/>
          <c:order val="1"/>
          <c:tx>
            <c:strRef>
              <c:f>Penuh!$F$67</c:f>
              <c:strCache>
                <c:ptCount val="1"/>
                <c:pt idx="0">
                  <c:v>Pecision</c:v>
                </c:pt>
              </c:strCache>
            </c:strRef>
          </c:tx>
          <c:invertIfNegative val="0"/>
          <c:cat>
            <c:strRef>
              <c:f>Penuh!$D$68:$D$76</c:f>
              <c:strCache>
                <c:ptCount val="9"/>
                <c:pt idx="0">
                  <c:v>tol=0.1, γ=0.1 </c:v>
                </c:pt>
                <c:pt idx="1">
                  <c:v>tol=0.1, γ=1</c:v>
                </c:pt>
                <c:pt idx="2">
                  <c:v>tol=0.1, γ=5</c:v>
                </c:pt>
                <c:pt idx="3">
                  <c:v>tol=0.5, γ=0.1 </c:v>
                </c:pt>
                <c:pt idx="4">
                  <c:v>tol=0.5, γ=1</c:v>
                </c:pt>
                <c:pt idx="5">
                  <c:v>tol=0.5, γ=5</c:v>
                </c:pt>
                <c:pt idx="6">
                  <c:v>tol=0.99, γ=0.1 </c:v>
                </c:pt>
                <c:pt idx="7">
                  <c:v>tol=0.99, γ=1</c:v>
                </c:pt>
                <c:pt idx="8">
                  <c:v>tol=0.99, γ=5</c:v>
                </c:pt>
              </c:strCache>
            </c:strRef>
          </c:cat>
          <c:val>
            <c:numRef>
              <c:f>Penuh!$F$68:$F$76</c:f>
              <c:numCache>
                <c:formatCode>0.00</c:formatCode>
                <c:ptCount val="9"/>
                <c:pt idx="0">
                  <c:v>0.91125356125356127</c:v>
                </c:pt>
                <c:pt idx="1">
                  <c:v>0.90644586894586887</c:v>
                </c:pt>
                <c:pt idx="2">
                  <c:v>0.77093855218855223</c:v>
                </c:pt>
                <c:pt idx="3">
                  <c:v>0.92155483405483407</c:v>
                </c:pt>
                <c:pt idx="4">
                  <c:v>0.93825757575757585</c:v>
                </c:pt>
                <c:pt idx="5">
                  <c:v>0.71177248677248672</c:v>
                </c:pt>
                <c:pt idx="6">
                  <c:v>0.92993476430976429</c:v>
                </c:pt>
                <c:pt idx="7">
                  <c:v>0.89777322114278624</c:v>
                </c:pt>
                <c:pt idx="8">
                  <c:v>0.63512408134501153</c:v>
                </c:pt>
              </c:numCache>
            </c:numRef>
          </c:val>
        </c:ser>
        <c:ser>
          <c:idx val="2"/>
          <c:order val="2"/>
          <c:tx>
            <c:strRef>
              <c:f>Penuh!$G$67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Penuh!$D$68:$D$76</c:f>
              <c:strCache>
                <c:ptCount val="9"/>
                <c:pt idx="0">
                  <c:v>tol=0.1, γ=0.1 </c:v>
                </c:pt>
                <c:pt idx="1">
                  <c:v>tol=0.1, γ=1</c:v>
                </c:pt>
                <c:pt idx="2">
                  <c:v>tol=0.1, γ=5</c:v>
                </c:pt>
                <c:pt idx="3">
                  <c:v>tol=0.5, γ=0.1 </c:v>
                </c:pt>
                <c:pt idx="4">
                  <c:v>tol=0.5, γ=1</c:v>
                </c:pt>
                <c:pt idx="5">
                  <c:v>tol=0.5, γ=5</c:v>
                </c:pt>
                <c:pt idx="6">
                  <c:v>tol=0.99, γ=0.1 </c:v>
                </c:pt>
                <c:pt idx="7">
                  <c:v>tol=0.99, γ=1</c:v>
                </c:pt>
                <c:pt idx="8">
                  <c:v>tol=0.99, γ=5</c:v>
                </c:pt>
              </c:strCache>
            </c:strRef>
          </c:cat>
          <c:val>
            <c:numRef>
              <c:f>Penuh!$G$68:$G$76</c:f>
              <c:numCache>
                <c:formatCode>0.00</c:formatCode>
                <c:ptCount val="9"/>
                <c:pt idx="0">
                  <c:v>0.86980935730935727</c:v>
                </c:pt>
                <c:pt idx="1">
                  <c:v>0.86584110334110342</c:v>
                </c:pt>
                <c:pt idx="2">
                  <c:v>0.53623182373182376</c:v>
                </c:pt>
                <c:pt idx="3">
                  <c:v>0.84064269064269059</c:v>
                </c:pt>
                <c:pt idx="4">
                  <c:v>0.75724830724830727</c:v>
                </c:pt>
                <c:pt idx="5">
                  <c:v>0.5852841602841603</c:v>
                </c:pt>
                <c:pt idx="6">
                  <c:v>0.74943806193806195</c:v>
                </c:pt>
                <c:pt idx="7">
                  <c:v>0.82727688977688985</c:v>
                </c:pt>
                <c:pt idx="8">
                  <c:v>0.58758186258186262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98848"/>
        <c:axId val="72045696"/>
      </c:barChart>
      <c:catAx>
        <c:axId val="71998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72045696"/>
        <c:crosses val="autoZero"/>
        <c:auto val="1"/>
        <c:lblAlgn val="ctr"/>
        <c:lblOffset val="100"/>
        <c:noMultiLvlLbl val="0"/>
      </c:catAx>
      <c:valAx>
        <c:axId val="72045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71998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180473</xdr:colOff>
      <xdr:row>41</xdr:row>
      <xdr:rowOff>7018</xdr:rowOff>
    </xdr:from>
    <xdr:to>
      <xdr:col>14</xdr:col>
      <xdr:colOff>290763</xdr:colOff>
      <xdr:row>55</xdr:row>
      <xdr:rowOff>83218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230605</xdr:colOff>
      <xdr:row>56</xdr:row>
      <xdr:rowOff>77203</xdr:rowOff>
    </xdr:from>
    <xdr:to>
      <xdr:col>14</xdr:col>
      <xdr:colOff>340895</xdr:colOff>
      <xdr:row>70</xdr:row>
      <xdr:rowOff>153403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421105</xdr:colOff>
      <xdr:row>40</xdr:row>
      <xdr:rowOff>187492</xdr:rowOff>
    </xdr:from>
    <xdr:to>
      <xdr:col>22</xdr:col>
      <xdr:colOff>100263</xdr:colOff>
      <xdr:row>55</xdr:row>
      <xdr:rowOff>73192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571500</xdr:colOff>
      <xdr:row>56</xdr:row>
      <xdr:rowOff>77203</xdr:rowOff>
    </xdr:from>
    <xdr:to>
      <xdr:col>22</xdr:col>
      <xdr:colOff>250658</xdr:colOff>
      <xdr:row>70</xdr:row>
      <xdr:rowOff>153403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751974</xdr:colOff>
      <xdr:row>72</xdr:row>
      <xdr:rowOff>37097</xdr:rowOff>
    </xdr:from>
    <xdr:to>
      <xdr:col>17</xdr:col>
      <xdr:colOff>20053</xdr:colOff>
      <xdr:row>86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</v>
      </c>
      <c r="C2">
        <v>50</v>
      </c>
    </row>
    <row r="3" spans="1:3" x14ac:dyDescent="0.25">
      <c r="A3" s="13">
        <v>0.1</v>
      </c>
      <c r="B3">
        <v>0.5</v>
      </c>
      <c r="C3">
        <v>85.45</v>
      </c>
    </row>
    <row r="4" spans="1:3" x14ac:dyDescent="0.25">
      <c r="A4">
        <v>0.01</v>
      </c>
      <c r="B4">
        <v>0.5</v>
      </c>
      <c r="C4">
        <v>87.27</v>
      </c>
    </row>
    <row r="5" spans="1:3" x14ac:dyDescent="0.25">
      <c r="A5">
        <v>1E-3</v>
      </c>
      <c r="B5">
        <v>0.5</v>
      </c>
      <c r="C5">
        <v>85.45</v>
      </c>
    </row>
    <row r="6" spans="1:3" x14ac:dyDescent="0.25">
      <c r="A6">
        <v>0.05</v>
      </c>
      <c r="B6">
        <v>0.5</v>
      </c>
      <c r="C6">
        <v>85.45</v>
      </c>
    </row>
    <row r="7" spans="1:3" x14ac:dyDescent="0.25">
      <c r="A7" s="13">
        <v>0.5</v>
      </c>
      <c r="B7">
        <v>0.5</v>
      </c>
      <c r="C7">
        <v>87.27</v>
      </c>
    </row>
    <row r="8" spans="1:3" x14ac:dyDescent="0.25">
      <c r="A8">
        <v>2</v>
      </c>
      <c r="B8">
        <v>0.5</v>
      </c>
      <c r="C8">
        <v>52.72</v>
      </c>
    </row>
    <row r="9" spans="1:3" x14ac:dyDescent="0.25">
      <c r="A9">
        <v>0.75</v>
      </c>
      <c r="B9">
        <v>0.5</v>
      </c>
      <c r="C9" s="1" t="s">
        <v>3</v>
      </c>
    </row>
    <row r="10" spans="1:3" x14ac:dyDescent="0.25">
      <c r="A10" s="13">
        <v>0.99</v>
      </c>
      <c r="B10">
        <v>0.5</v>
      </c>
      <c r="C10">
        <v>76.36</v>
      </c>
    </row>
    <row r="11" spans="1:3" x14ac:dyDescent="0.25">
      <c r="A11">
        <v>1E-4</v>
      </c>
      <c r="B11">
        <v>0.5</v>
      </c>
      <c r="C11">
        <v>85.45</v>
      </c>
    </row>
    <row r="13" spans="1:3" x14ac:dyDescent="0.25">
      <c r="A13" t="s">
        <v>1</v>
      </c>
      <c r="B13" t="s">
        <v>0</v>
      </c>
      <c r="C13" t="s">
        <v>2</v>
      </c>
    </row>
    <row r="14" spans="1:3" x14ac:dyDescent="0.25">
      <c r="A14">
        <v>0</v>
      </c>
      <c r="B14">
        <v>0.1</v>
      </c>
      <c r="C14">
        <v>50</v>
      </c>
    </row>
    <row r="15" spans="1:3" x14ac:dyDescent="0.25">
      <c r="A15">
        <v>0.01</v>
      </c>
      <c r="B15">
        <v>0.1</v>
      </c>
      <c r="C15">
        <v>88.63</v>
      </c>
    </row>
    <row r="16" spans="1:3" x14ac:dyDescent="0.25">
      <c r="A16">
        <v>1E-3</v>
      </c>
      <c r="B16">
        <v>0.1</v>
      </c>
      <c r="C16">
        <v>84</v>
      </c>
    </row>
    <row r="17" spans="1:3" x14ac:dyDescent="0.25">
      <c r="A17" s="13">
        <v>0.1</v>
      </c>
      <c r="B17">
        <v>0.1</v>
      </c>
      <c r="C17">
        <v>88.63</v>
      </c>
    </row>
    <row r="18" spans="1:3" x14ac:dyDescent="0.25">
      <c r="A18" s="13">
        <v>1</v>
      </c>
      <c r="B18">
        <v>0.1</v>
      </c>
      <c r="C18">
        <v>86.36</v>
      </c>
    </row>
    <row r="19" spans="1:3" x14ac:dyDescent="0.25">
      <c r="A19">
        <v>1.5</v>
      </c>
      <c r="B19">
        <v>0.1</v>
      </c>
      <c r="C19">
        <v>84</v>
      </c>
    </row>
    <row r="20" spans="1:3" x14ac:dyDescent="0.25">
      <c r="A20">
        <v>2.5</v>
      </c>
      <c r="B20">
        <v>0.1</v>
      </c>
      <c r="C20">
        <v>77.27</v>
      </c>
    </row>
    <row r="21" spans="1:3" x14ac:dyDescent="0.25">
      <c r="A21" s="13">
        <v>5</v>
      </c>
      <c r="B21">
        <v>0.1</v>
      </c>
      <c r="C21">
        <v>59</v>
      </c>
    </row>
    <row r="22" spans="1:3" x14ac:dyDescent="0.25">
      <c r="A22">
        <v>7.5</v>
      </c>
      <c r="B22">
        <v>0.1</v>
      </c>
      <c r="C22">
        <v>54.54</v>
      </c>
    </row>
    <row r="23" spans="1:3" x14ac:dyDescent="0.25">
      <c r="A23">
        <v>10</v>
      </c>
      <c r="B23">
        <v>0.1</v>
      </c>
      <c r="C2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C2:N77"/>
  <sheetViews>
    <sheetView tabSelected="1" topLeftCell="L50" zoomScale="95" zoomScaleNormal="95" workbookViewId="0">
      <selection activeCell="N56" sqref="N56"/>
    </sheetView>
  </sheetViews>
  <sheetFormatPr defaultRowHeight="15" x14ac:dyDescent="0.25"/>
  <cols>
    <col min="1" max="1" width="0.5703125" customWidth="1"/>
    <col min="2" max="2" width="1" customWidth="1"/>
    <col min="3" max="3" width="14" style="2" customWidth="1"/>
    <col min="4" max="4" width="15.57031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32">
        <v>80</v>
      </c>
      <c r="D2" s="35" t="s">
        <v>4</v>
      </c>
      <c r="E2" s="38" t="s">
        <v>5</v>
      </c>
      <c r="F2" s="39"/>
      <c r="G2" s="39"/>
      <c r="H2" s="39"/>
      <c r="I2" s="39"/>
      <c r="J2" s="40" t="s">
        <v>6</v>
      </c>
      <c r="K2" s="40"/>
      <c r="L2" s="40"/>
      <c r="M2" s="40"/>
      <c r="N2" s="41"/>
    </row>
    <row r="3" spans="3:14" ht="15" customHeight="1" x14ac:dyDescent="0.25">
      <c r="C3" s="33"/>
      <c r="D3" s="36"/>
      <c r="E3" s="32" t="s">
        <v>2</v>
      </c>
      <c r="F3" s="42" t="s">
        <v>7</v>
      </c>
      <c r="G3" s="43"/>
      <c r="H3" s="42" t="s">
        <v>8</v>
      </c>
      <c r="I3" s="43"/>
      <c r="J3" s="32" t="s">
        <v>10</v>
      </c>
      <c r="K3" s="42" t="s">
        <v>7</v>
      </c>
      <c r="L3" s="43"/>
      <c r="M3" s="42" t="s">
        <v>8</v>
      </c>
      <c r="N3" s="43"/>
    </row>
    <row r="4" spans="3:14" ht="30" x14ac:dyDescent="0.25">
      <c r="C4" s="34"/>
      <c r="D4" s="37"/>
      <c r="E4" s="34"/>
      <c r="F4" s="8" t="s">
        <v>9</v>
      </c>
      <c r="G4" s="5" t="s">
        <v>14</v>
      </c>
      <c r="H4" s="9" t="s">
        <v>9</v>
      </c>
      <c r="I4" s="5" t="s">
        <v>14</v>
      </c>
      <c r="J4" s="34"/>
      <c r="K4" s="9" t="s">
        <v>9</v>
      </c>
      <c r="L4" s="5" t="s">
        <v>14</v>
      </c>
      <c r="M4" s="9" t="s">
        <v>9</v>
      </c>
      <c r="N4" s="5" t="s">
        <v>14</v>
      </c>
    </row>
    <row r="5" spans="3:14" x14ac:dyDescent="0.25">
      <c r="C5" s="9">
        <v>0.1</v>
      </c>
      <c r="D5" s="9">
        <v>0.1</v>
      </c>
      <c r="E5" s="16">
        <v>0.86360000000000003</v>
      </c>
      <c r="F5" s="16">
        <v>1</v>
      </c>
      <c r="G5" s="16">
        <v>0.83333333333333337</v>
      </c>
      <c r="H5" s="16">
        <v>1</v>
      </c>
      <c r="I5" s="16">
        <v>1</v>
      </c>
      <c r="J5" s="16">
        <v>0.90480000000000005</v>
      </c>
      <c r="K5" s="16">
        <v>1</v>
      </c>
      <c r="L5" s="16">
        <v>1</v>
      </c>
      <c r="M5" s="16">
        <v>0.9</v>
      </c>
      <c r="N5" s="16">
        <v>1</v>
      </c>
    </row>
    <row r="6" spans="3:14" x14ac:dyDescent="0.25">
      <c r="C6" s="9">
        <v>0.1</v>
      </c>
      <c r="D6" s="9">
        <v>1</v>
      </c>
      <c r="E6" s="17">
        <v>0.88639999999999997</v>
      </c>
      <c r="F6" s="16">
        <v>1</v>
      </c>
      <c r="G6" s="16">
        <v>0.83333333333333337</v>
      </c>
      <c r="H6" s="16">
        <v>1</v>
      </c>
      <c r="I6" s="16">
        <v>1</v>
      </c>
      <c r="J6" s="17">
        <v>0.92859999999999998</v>
      </c>
      <c r="K6" s="16">
        <v>1</v>
      </c>
      <c r="L6" s="16">
        <v>1</v>
      </c>
      <c r="M6" s="16">
        <v>0.9</v>
      </c>
      <c r="N6" s="16">
        <v>1</v>
      </c>
    </row>
    <row r="7" spans="3:14" x14ac:dyDescent="0.25">
      <c r="C7" s="9">
        <v>0.1</v>
      </c>
      <c r="D7" s="9">
        <v>5</v>
      </c>
      <c r="E7" s="16">
        <v>0.65910000000000002</v>
      </c>
      <c r="F7" s="16">
        <v>1</v>
      </c>
      <c r="G7" s="16">
        <v>0.33333333333333331</v>
      </c>
      <c r="H7" s="16">
        <v>0.66666666666666663</v>
      </c>
      <c r="I7" s="16">
        <v>0.2</v>
      </c>
      <c r="J7" s="16">
        <v>0.54759999999999998</v>
      </c>
      <c r="K7" s="16">
        <v>1</v>
      </c>
      <c r="L7" s="16">
        <v>1</v>
      </c>
      <c r="M7" s="16">
        <v>0.1</v>
      </c>
      <c r="N7" s="16">
        <v>0.25</v>
      </c>
    </row>
    <row r="8" spans="3:14" x14ac:dyDescent="0.25">
      <c r="C8" s="9">
        <v>0.5</v>
      </c>
      <c r="D8" s="9">
        <v>0.1</v>
      </c>
      <c r="E8" s="16">
        <v>0.81820000000000004</v>
      </c>
      <c r="F8" s="16">
        <v>1</v>
      </c>
      <c r="G8" s="16">
        <v>0.7142857142857143</v>
      </c>
      <c r="H8" s="16">
        <v>1</v>
      </c>
      <c r="I8" s="16">
        <v>1</v>
      </c>
      <c r="J8" s="16">
        <v>0.90480000000000005</v>
      </c>
      <c r="K8" s="16">
        <v>1</v>
      </c>
      <c r="L8" s="16">
        <v>1</v>
      </c>
      <c r="M8" s="16">
        <v>0.9</v>
      </c>
      <c r="N8" s="16">
        <v>1</v>
      </c>
    </row>
    <row r="9" spans="3:14" x14ac:dyDescent="0.25">
      <c r="C9" s="9">
        <v>0.5</v>
      </c>
      <c r="D9" s="9">
        <v>1</v>
      </c>
      <c r="E9" s="16">
        <v>0.70450000000000002</v>
      </c>
      <c r="F9" s="16">
        <v>1</v>
      </c>
      <c r="G9" s="16">
        <v>0.75</v>
      </c>
      <c r="H9" s="16">
        <v>0.66666666666666663</v>
      </c>
      <c r="I9" s="16">
        <v>0.6</v>
      </c>
      <c r="J9" s="16">
        <v>0.88100000000000001</v>
      </c>
      <c r="K9" s="16">
        <v>1</v>
      </c>
      <c r="L9" s="16">
        <v>1</v>
      </c>
      <c r="M9" s="16">
        <v>0.8</v>
      </c>
      <c r="N9" s="16">
        <v>0.75</v>
      </c>
    </row>
    <row r="10" spans="3:14" x14ac:dyDescent="0.25">
      <c r="C10" s="5">
        <v>0.5</v>
      </c>
      <c r="D10" s="5">
        <v>5</v>
      </c>
      <c r="E10" s="18">
        <v>0.52270000000000005</v>
      </c>
      <c r="F10" s="18">
        <v>0.42857142857142855</v>
      </c>
      <c r="G10" s="18">
        <v>0.5</v>
      </c>
      <c r="H10" s="18">
        <v>1</v>
      </c>
      <c r="I10" s="18">
        <v>1</v>
      </c>
      <c r="J10" s="18">
        <v>0.5</v>
      </c>
      <c r="K10" s="18">
        <v>0.47619047619047616</v>
      </c>
      <c r="L10" s="18">
        <v>0.5714285714285714</v>
      </c>
      <c r="M10" s="18">
        <v>1</v>
      </c>
      <c r="N10" s="18">
        <v>1</v>
      </c>
    </row>
    <row r="11" spans="3:14" x14ac:dyDescent="0.25">
      <c r="C11" s="9">
        <v>0.99</v>
      </c>
      <c r="D11" s="9">
        <v>0.1</v>
      </c>
      <c r="E11" s="16">
        <v>0.72729999999999995</v>
      </c>
      <c r="F11" s="16">
        <v>1</v>
      </c>
      <c r="G11" s="16">
        <v>1</v>
      </c>
      <c r="H11" s="16">
        <v>0.83333333333333337</v>
      </c>
      <c r="I11" s="16">
        <v>0.4</v>
      </c>
      <c r="J11" s="16">
        <v>0.88100000000000001</v>
      </c>
      <c r="K11" s="16">
        <v>1</v>
      </c>
      <c r="L11" s="16">
        <v>0.8</v>
      </c>
      <c r="M11" s="16">
        <v>0.9</v>
      </c>
      <c r="N11" s="16">
        <v>1</v>
      </c>
    </row>
    <row r="12" spans="3:14" x14ac:dyDescent="0.25">
      <c r="C12" s="9">
        <v>0.99</v>
      </c>
      <c r="D12" s="9">
        <v>1</v>
      </c>
      <c r="E12" s="16">
        <v>0.77270000000000005</v>
      </c>
      <c r="F12" s="16">
        <v>1</v>
      </c>
      <c r="G12" s="16">
        <v>1</v>
      </c>
      <c r="H12" s="16">
        <v>0.66666666666666663</v>
      </c>
      <c r="I12" s="16">
        <v>0.8</v>
      </c>
      <c r="J12" s="16">
        <v>0.92859999999999998</v>
      </c>
      <c r="K12" s="16">
        <v>1</v>
      </c>
      <c r="L12" s="16">
        <v>1</v>
      </c>
      <c r="M12" s="16">
        <v>0.9</v>
      </c>
      <c r="N12" s="16">
        <v>1</v>
      </c>
    </row>
    <row r="13" spans="3:14" x14ac:dyDescent="0.25">
      <c r="C13" s="9">
        <v>0.99</v>
      </c>
      <c r="D13" s="9">
        <v>5</v>
      </c>
      <c r="E13" s="16">
        <v>0.45450000000000002</v>
      </c>
      <c r="F13" s="16">
        <v>1</v>
      </c>
      <c r="G13" s="16" t="s">
        <v>12</v>
      </c>
      <c r="H13" s="16">
        <v>0.16666666666666666</v>
      </c>
      <c r="I13" s="16" t="s">
        <v>12</v>
      </c>
      <c r="J13" s="16">
        <v>0.5</v>
      </c>
      <c r="K13" s="16">
        <v>0.47619047619047616</v>
      </c>
      <c r="L13" s="16">
        <v>0.5714285714285714</v>
      </c>
      <c r="M13" s="16">
        <v>1</v>
      </c>
      <c r="N13" s="16">
        <v>1</v>
      </c>
    </row>
    <row r="14" spans="3:14" x14ac:dyDescent="0.25">
      <c r="C14" s="44" t="s">
        <v>11</v>
      </c>
      <c r="D14" s="44"/>
      <c r="E14" s="10">
        <f>AVERAGE(E5:E13)</f>
        <v>0.71211111111111114</v>
      </c>
      <c r="F14" s="10">
        <f>AVERAGE(F5:F13)</f>
        <v>0.93650793650793651</v>
      </c>
      <c r="G14" s="10">
        <f>SUM(G5:G13)/9</f>
        <v>0.66269841269841268</v>
      </c>
      <c r="H14" s="10">
        <f>AVERAGE(H5:H13)</f>
        <v>0.77777777777777779</v>
      </c>
      <c r="I14" s="10">
        <f>SUM(I5:I13)/9</f>
        <v>0.66666666666666674</v>
      </c>
      <c r="J14" s="12">
        <f>AVERAGE(J5:J13)</f>
        <v>0.7751555555555556</v>
      </c>
      <c r="K14" s="12">
        <f>AVERAGE(K5:K13)</f>
        <v>0.8835978835978836</v>
      </c>
      <c r="L14" s="12">
        <f>AVERAGE(L5:L13)</f>
        <v>0.88253968253968251</v>
      </c>
      <c r="M14" s="12">
        <f>AVERAGE(M5:M13)</f>
        <v>0.82222222222222241</v>
      </c>
      <c r="N14" s="12">
        <f>AVERAGE(N5:N13)</f>
        <v>0.88888888888888884</v>
      </c>
    </row>
    <row r="16" spans="3:14" x14ac:dyDescent="0.25">
      <c r="C16" s="32">
        <v>65</v>
      </c>
      <c r="D16" s="35" t="s">
        <v>4</v>
      </c>
      <c r="E16" s="38" t="s">
        <v>5</v>
      </c>
      <c r="F16" s="39"/>
      <c r="G16" s="39"/>
      <c r="H16" s="39"/>
      <c r="I16" s="39"/>
      <c r="J16" s="40" t="s">
        <v>6</v>
      </c>
      <c r="K16" s="40"/>
      <c r="L16" s="40"/>
      <c r="M16" s="40"/>
      <c r="N16" s="41"/>
    </row>
    <row r="17" spans="3:14" x14ac:dyDescent="0.25">
      <c r="C17" s="33"/>
      <c r="D17" s="36"/>
      <c r="E17" s="32" t="s">
        <v>2</v>
      </c>
      <c r="F17" s="42" t="s">
        <v>7</v>
      </c>
      <c r="G17" s="43"/>
      <c r="H17" s="42" t="s">
        <v>8</v>
      </c>
      <c r="I17" s="43"/>
      <c r="J17" s="32" t="s">
        <v>21</v>
      </c>
      <c r="K17" s="42" t="s">
        <v>7</v>
      </c>
      <c r="L17" s="43"/>
      <c r="M17" s="42" t="s">
        <v>8</v>
      </c>
      <c r="N17" s="43"/>
    </row>
    <row r="18" spans="3:14" ht="30" x14ac:dyDescent="0.25">
      <c r="C18" s="34"/>
      <c r="D18" s="37"/>
      <c r="E18" s="34"/>
      <c r="F18" s="8" t="s">
        <v>9</v>
      </c>
      <c r="G18" s="5" t="s">
        <v>14</v>
      </c>
      <c r="H18" s="9" t="s">
        <v>9</v>
      </c>
      <c r="I18" s="5" t="s">
        <v>14</v>
      </c>
      <c r="J18" s="34"/>
      <c r="K18" s="9" t="s">
        <v>9</v>
      </c>
      <c r="L18" s="5" t="s">
        <v>14</v>
      </c>
      <c r="M18" s="9" t="s">
        <v>9</v>
      </c>
      <c r="N18" s="5" t="s">
        <v>14</v>
      </c>
    </row>
    <row r="19" spans="3:14" x14ac:dyDescent="0.25">
      <c r="C19" s="9">
        <v>0.1</v>
      </c>
      <c r="D19" s="9">
        <v>0.1</v>
      </c>
      <c r="E19" s="16">
        <v>0.81579999999999997</v>
      </c>
      <c r="F19" s="16">
        <v>0.84615384615384615</v>
      </c>
      <c r="G19" s="16">
        <v>1</v>
      </c>
      <c r="H19" s="16">
        <v>0.84615384615384615</v>
      </c>
      <c r="I19" s="16">
        <v>0.5714285714285714</v>
      </c>
      <c r="J19" s="16">
        <v>0.87839999999999996</v>
      </c>
      <c r="K19" s="16">
        <v>1</v>
      </c>
      <c r="L19" s="16">
        <v>0.66666666666666663</v>
      </c>
      <c r="M19" s="16">
        <v>0.73333333333333328</v>
      </c>
      <c r="N19" s="16">
        <v>1</v>
      </c>
    </row>
    <row r="20" spans="3:14" x14ac:dyDescent="0.25">
      <c r="C20" s="9">
        <v>0.1</v>
      </c>
      <c r="D20" s="9">
        <v>1</v>
      </c>
      <c r="E20" s="17">
        <v>0.81579999999999997</v>
      </c>
      <c r="F20" s="16">
        <v>0.84615384615384615</v>
      </c>
      <c r="G20" s="16">
        <v>1</v>
      </c>
      <c r="H20" s="16">
        <v>0.84615384615384615</v>
      </c>
      <c r="I20" s="16">
        <v>0.42857142857142855</v>
      </c>
      <c r="J20" s="19">
        <v>0.87839999999999996</v>
      </c>
      <c r="K20" s="16">
        <v>0.91666666666666663</v>
      </c>
      <c r="L20" s="16">
        <v>0.75</v>
      </c>
      <c r="M20" s="16">
        <v>0.73333333333333328</v>
      </c>
      <c r="N20" s="16">
        <v>1</v>
      </c>
    </row>
    <row r="21" spans="3:14" x14ac:dyDescent="0.25">
      <c r="C21" s="9">
        <v>0.1</v>
      </c>
      <c r="D21" s="9">
        <v>5</v>
      </c>
      <c r="E21" s="16">
        <v>0.71050000000000002</v>
      </c>
      <c r="F21" s="16">
        <v>1</v>
      </c>
      <c r="G21" s="16">
        <v>1</v>
      </c>
      <c r="H21" s="16">
        <v>0.53846153846153844</v>
      </c>
      <c r="I21" s="16">
        <v>0.2857142857142857</v>
      </c>
      <c r="J21" s="16">
        <v>0.68920000000000003</v>
      </c>
      <c r="K21" s="16">
        <v>0.77777777777777779</v>
      </c>
      <c r="L21" s="16">
        <v>0.5</v>
      </c>
      <c r="M21" s="16">
        <v>0.46666666666666667</v>
      </c>
      <c r="N21" s="16">
        <v>0.5</v>
      </c>
    </row>
    <row r="22" spans="3:14" x14ac:dyDescent="0.25">
      <c r="C22" s="9">
        <v>0.5</v>
      </c>
      <c r="D22" s="9">
        <v>0.1</v>
      </c>
      <c r="E22" s="16">
        <v>0.81579999999999997</v>
      </c>
      <c r="F22" s="16">
        <v>0.91666666666666663</v>
      </c>
      <c r="G22" s="16">
        <v>1</v>
      </c>
      <c r="H22" s="16">
        <v>0.84615384615384615</v>
      </c>
      <c r="I22" s="16">
        <v>0.2857142857142857</v>
      </c>
      <c r="J22" s="16">
        <v>0.8649</v>
      </c>
      <c r="K22" s="16">
        <v>1</v>
      </c>
      <c r="L22" s="16">
        <v>0.8571428571428571</v>
      </c>
      <c r="M22" s="16">
        <v>0.66666666666666663</v>
      </c>
      <c r="N22" s="16">
        <v>1</v>
      </c>
    </row>
    <row r="23" spans="3:14" x14ac:dyDescent="0.25">
      <c r="C23" s="9">
        <v>0.5</v>
      </c>
      <c r="D23" s="9">
        <v>1</v>
      </c>
      <c r="E23" s="16">
        <v>0.82889999999999997</v>
      </c>
      <c r="F23" s="16">
        <v>0.90909090909090906</v>
      </c>
      <c r="G23" s="16">
        <v>1</v>
      </c>
      <c r="H23" s="16">
        <v>0.76923076923076927</v>
      </c>
      <c r="I23" s="16">
        <v>0.42857142857142855</v>
      </c>
      <c r="J23" s="16">
        <v>0.89190000000000003</v>
      </c>
      <c r="K23" s="16">
        <v>1</v>
      </c>
      <c r="L23" s="16">
        <v>0.75</v>
      </c>
      <c r="M23" s="16">
        <v>0.73333333333333328</v>
      </c>
      <c r="N23" s="16">
        <v>1</v>
      </c>
    </row>
    <row r="24" spans="3:14" x14ac:dyDescent="0.25">
      <c r="C24" s="5">
        <v>0.5</v>
      </c>
      <c r="D24" s="5">
        <v>5</v>
      </c>
      <c r="E24" s="18">
        <v>0.59209999999999996</v>
      </c>
      <c r="F24" s="18">
        <v>1</v>
      </c>
      <c r="G24" s="18">
        <v>1</v>
      </c>
      <c r="H24" s="18">
        <v>0.23076923076923078</v>
      </c>
      <c r="I24" s="18">
        <v>0.14285714285714285</v>
      </c>
      <c r="J24" s="18">
        <v>0.66220000000000001</v>
      </c>
      <c r="K24" s="18">
        <v>1</v>
      </c>
      <c r="L24" s="18">
        <v>0.6</v>
      </c>
      <c r="M24" s="18">
        <v>0.26666666666666666</v>
      </c>
      <c r="N24" s="18">
        <v>0.5</v>
      </c>
    </row>
    <row r="25" spans="3:14" x14ac:dyDescent="0.25">
      <c r="C25" s="9">
        <v>0.99</v>
      </c>
      <c r="D25" s="9">
        <v>0.1</v>
      </c>
      <c r="E25" s="16">
        <v>0.80259999999999998</v>
      </c>
      <c r="F25" s="16">
        <v>0.90909090909090906</v>
      </c>
      <c r="G25" s="16">
        <v>1</v>
      </c>
      <c r="H25" s="16">
        <v>0.76923076923076927</v>
      </c>
      <c r="I25" s="16">
        <v>0.2857142857142857</v>
      </c>
      <c r="J25" s="16">
        <v>0.87839999999999996</v>
      </c>
      <c r="K25" s="16">
        <v>1</v>
      </c>
      <c r="L25" s="16">
        <v>0.75</v>
      </c>
      <c r="M25" s="16">
        <v>0.8</v>
      </c>
      <c r="N25" s="16">
        <v>1</v>
      </c>
    </row>
    <row r="26" spans="3:14" x14ac:dyDescent="0.25">
      <c r="C26" s="9">
        <v>0.99</v>
      </c>
      <c r="D26" s="9">
        <v>1</v>
      </c>
      <c r="E26" s="16">
        <v>0.81579999999999997</v>
      </c>
      <c r="F26" s="16">
        <v>0.84615384615384615</v>
      </c>
      <c r="G26" s="16">
        <v>1</v>
      </c>
      <c r="H26" s="16">
        <v>0.84615384615384615</v>
      </c>
      <c r="I26" s="16">
        <v>0.7142857142857143</v>
      </c>
      <c r="J26" s="16">
        <v>0.8649</v>
      </c>
      <c r="K26" s="16">
        <v>0.8571428571428571</v>
      </c>
      <c r="L26" s="16">
        <v>0.75</v>
      </c>
      <c r="M26" s="16">
        <v>0.8</v>
      </c>
      <c r="N26" s="16">
        <v>1</v>
      </c>
    </row>
    <row r="27" spans="3:14" x14ac:dyDescent="0.25">
      <c r="C27" s="9">
        <v>0.99</v>
      </c>
      <c r="D27" s="9">
        <v>5</v>
      </c>
      <c r="E27" s="16">
        <v>0.63160000000000005</v>
      </c>
      <c r="F27" s="16">
        <v>1</v>
      </c>
      <c r="G27" s="16">
        <v>0.66666666666666663</v>
      </c>
      <c r="H27" s="16">
        <v>0.30769230769230771</v>
      </c>
      <c r="I27" s="16">
        <v>0.2857142857142857</v>
      </c>
      <c r="J27" s="16">
        <v>0.54049999999999998</v>
      </c>
      <c r="K27" s="16">
        <v>0.5357142857142857</v>
      </c>
      <c r="L27" s="16">
        <v>0.42857142857142855</v>
      </c>
      <c r="M27" s="16">
        <v>1</v>
      </c>
      <c r="N27" s="16">
        <v>1</v>
      </c>
    </row>
    <row r="28" spans="3:14" x14ac:dyDescent="0.25">
      <c r="C28" s="44" t="s">
        <v>11</v>
      </c>
      <c r="D28" s="44"/>
      <c r="E28" s="10">
        <f t="shared" ref="E28:N28" si="0">AVERAGE(E19:E27)</f>
        <v>0.7587666666666667</v>
      </c>
      <c r="F28" s="10">
        <f t="shared" si="0"/>
        <v>0.91925666925666916</v>
      </c>
      <c r="G28" s="10">
        <f t="shared" si="0"/>
        <v>0.96296296296296291</v>
      </c>
      <c r="H28" s="10">
        <f t="shared" si="0"/>
        <v>0.66666666666666652</v>
      </c>
      <c r="I28" s="10">
        <f t="shared" si="0"/>
        <v>0.38095238095238093</v>
      </c>
      <c r="J28" s="10">
        <f t="shared" si="0"/>
        <v>0.79431111111111108</v>
      </c>
      <c r="K28" s="10">
        <f t="shared" si="0"/>
        <v>0.8985890652557319</v>
      </c>
      <c r="L28" s="10">
        <f t="shared" si="0"/>
        <v>0.67248677248677247</v>
      </c>
      <c r="M28" s="10">
        <f t="shared" si="0"/>
        <v>0.68888888888888877</v>
      </c>
      <c r="N28" s="10">
        <f t="shared" si="0"/>
        <v>0.88888888888888884</v>
      </c>
    </row>
    <row r="30" spans="3:14" x14ac:dyDescent="0.25">
      <c r="C30" s="32">
        <v>50</v>
      </c>
      <c r="D30" s="35" t="s">
        <v>4</v>
      </c>
      <c r="E30" s="38" t="s">
        <v>5</v>
      </c>
      <c r="F30" s="39"/>
      <c r="G30" s="39"/>
      <c r="H30" s="39"/>
      <c r="I30" s="39"/>
      <c r="J30" s="40" t="s">
        <v>6</v>
      </c>
      <c r="K30" s="40"/>
      <c r="L30" s="40"/>
      <c r="M30" s="40"/>
      <c r="N30" s="41"/>
    </row>
    <row r="31" spans="3:14" x14ac:dyDescent="0.25">
      <c r="C31" s="33"/>
      <c r="D31" s="36"/>
      <c r="E31" s="32" t="s">
        <v>2</v>
      </c>
      <c r="F31" s="42" t="s">
        <v>7</v>
      </c>
      <c r="G31" s="43"/>
      <c r="H31" s="42" t="s">
        <v>8</v>
      </c>
      <c r="I31" s="43"/>
      <c r="J31" s="32" t="s">
        <v>2</v>
      </c>
      <c r="K31" s="42" t="s">
        <v>7</v>
      </c>
      <c r="L31" s="43"/>
      <c r="M31" s="42" t="s">
        <v>8</v>
      </c>
      <c r="N31" s="43"/>
    </row>
    <row r="32" spans="3:14" ht="30" x14ac:dyDescent="0.25">
      <c r="C32" s="34"/>
      <c r="D32" s="37"/>
      <c r="E32" s="34"/>
      <c r="F32" s="8" t="s">
        <v>9</v>
      </c>
      <c r="G32" s="5" t="s">
        <v>14</v>
      </c>
      <c r="H32" s="9" t="s">
        <v>9</v>
      </c>
      <c r="I32" s="5" t="s">
        <v>14</v>
      </c>
      <c r="J32" s="34"/>
      <c r="K32" s="9" t="s">
        <v>9</v>
      </c>
      <c r="L32" s="5" t="s">
        <v>14</v>
      </c>
      <c r="M32" s="9" t="s">
        <v>9</v>
      </c>
      <c r="N32" s="5" t="s">
        <v>14</v>
      </c>
    </row>
    <row r="33" spans="3:14" x14ac:dyDescent="0.25">
      <c r="C33" s="9">
        <v>0.1</v>
      </c>
      <c r="D33" s="9">
        <v>0.1</v>
      </c>
      <c r="E33" s="16">
        <v>0.87270000000000003</v>
      </c>
      <c r="F33" s="16">
        <v>0.95</v>
      </c>
      <c r="G33" s="16">
        <v>0.88888888888888884</v>
      </c>
      <c r="H33" s="16">
        <v>0.95</v>
      </c>
      <c r="I33" s="16">
        <v>0.72727272727272729</v>
      </c>
      <c r="J33" s="16">
        <v>0.88460000000000005</v>
      </c>
      <c r="K33" s="16">
        <v>1</v>
      </c>
      <c r="L33" s="16">
        <v>0.75</v>
      </c>
      <c r="M33" s="16">
        <v>0.80952380952380953</v>
      </c>
      <c r="N33" s="16">
        <v>0.9</v>
      </c>
    </row>
    <row r="34" spans="3:14" x14ac:dyDescent="0.25">
      <c r="C34" s="9">
        <v>0.1</v>
      </c>
      <c r="D34" s="9">
        <v>1</v>
      </c>
      <c r="E34" s="17">
        <v>0.88180000000000003</v>
      </c>
      <c r="F34" s="16">
        <v>0.95</v>
      </c>
      <c r="G34" s="16">
        <v>0.88888888888888884</v>
      </c>
      <c r="H34" s="16">
        <v>0.95</v>
      </c>
      <c r="I34" s="16">
        <v>0.72727272727272729</v>
      </c>
      <c r="J34" s="17">
        <v>0.89419999999999999</v>
      </c>
      <c r="K34" s="16">
        <v>1</v>
      </c>
      <c r="L34" s="16">
        <v>0.69230769230769229</v>
      </c>
      <c r="M34" s="16">
        <v>0.90476190476190477</v>
      </c>
      <c r="N34" s="16">
        <v>0.9</v>
      </c>
    </row>
    <row r="35" spans="3:14" x14ac:dyDescent="0.25">
      <c r="C35" s="9">
        <v>0.1</v>
      </c>
      <c r="D35" s="9">
        <v>5</v>
      </c>
      <c r="E35" s="16">
        <v>0.77270000000000005</v>
      </c>
      <c r="F35" s="16">
        <v>0.93333333333333335</v>
      </c>
      <c r="G35" s="16">
        <v>0.72727272727272729</v>
      </c>
      <c r="H35" s="16">
        <v>0.7</v>
      </c>
      <c r="I35" s="16">
        <v>0.72727272727272729</v>
      </c>
      <c r="J35" s="16">
        <v>0.54810000000000003</v>
      </c>
      <c r="K35" s="16">
        <v>0.52500000000000002</v>
      </c>
      <c r="L35" s="16">
        <v>0.45454545454545453</v>
      </c>
      <c r="M35" s="16">
        <v>1</v>
      </c>
      <c r="N35" s="16">
        <v>1</v>
      </c>
    </row>
    <row r="36" spans="3:14" x14ac:dyDescent="0.25">
      <c r="C36" s="9">
        <v>0.5</v>
      </c>
      <c r="D36" s="9">
        <v>0.1</v>
      </c>
      <c r="E36" s="16">
        <v>0.86360000000000003</v>
      </c>
      <c r="F36" s="16">
        <v>0.95238095238095233</v>
      </c>
      <c r="G36" s="16">
        <v>0.8</v>
      </c>
      <c r="H36" s="16">
        <v>1</v>
      </c>
      <c r="I36" s="16">
        <v>0.72727272727272729</v>
      </c>
      <c r="J36" s="16">
        <v>0.89419999999999999</v>
      </c>
      <c r="K36" s="16">
        <v>1</v>
      </c>
      <c r="L36" s="16">
        <v>0.81818181818181823</v>
      </c>
      <c r="M36" s="16">
        <v>0.76190476190476186</v>
      </c>
      <c r="N36" s="16">
        <v>0.9</v>
      </c>
    </row>
    <row r="37" spans="3:14" x14ac:dyDescent="0.25">
      <c r="C37" s="9">
        <v>0.5</v>
      </c>
      <c r="D37" s="9">
        <v>1</v>
      </c>
      <c r="E37" s="16">
        <v>0.90910000000000002</v>
      </c>
      <c r="F37" s="16">
        <v>0.95</v>
      </c>
      <c r="G37" s="16">
        <v>1</v>
      </c>
      <c r="H37" s="16">
        <v>0.95</v>
      </c>
      <c r="I37" s="16">
        <v>0.72727272727272729</v>
      </c>
      <c r="J37" s="16">
        <v>0.88460000000000005</v>
      </c>
      <c r="K37" s="16">
        <v>1</v>
      </c>
      <c r="L37" s="16">
        <v>0.9</v>
      </c>
      <c r="M37" s="16">
        <v>0.76190476190476186</v>
      </c>
      <c r="N37" s="16">
        <v>0.9</v>
      </c>
    </row>
    <row r="38" spans="3:14" x14ac:dyDescent="0.25">
      <c r="C38" s="5">
        <v>0.5</v>
      </c>
      <c r="D38" s="5">
        <v>5</v>
      </c>
      <c r="E38" s="18">
        <v>0.65449999999999997</v>
      </c>
      <c r="F38" s="18">
        <v>0.88888888888888884</v>
      </c>
      <c r="G38" s="18">
        <v>0.83333333333333337</v>
      </c>
      <c r="H38" s="18">
        <v>0.4</v>
      </c>
      <c r="I38" s="18">
        <v>0.45454545454545453</v>
      </c>
      <c r="J38" s="18">
        <v>0.66349999999999998</v>
      </c>
      <c r="K38" s="18">
        <v>0.64285714285714302</v>
      </c>
      <c r="L38" s="18">
        <v>0.6</v>
      </c>
      <c r="M38" s="18">
        <v>0.42857142857142855</v>
      </c>
      <c r="N38" s="18">
        <v>0.6</v>
      </c>
    </row>
    <row r="39" spans="3:14" x14ac:dyDescent="0.25">
      <c r="C39" s="9">
        <v>0.99</v>
      </c>
      <c r="D39" s="9">
        <v>0.1</v>
      </c>
      <c r="E39" s="16">
        <v>0.8</v>
      </c>
      <c r="F39" s="16">
        <v>0.9375</v>
      </c>
      <c r="G39" s="16">
        <v>1</v>
      </c>
      <c r="H39" s="16">
        <v>0.75</v>
      </c>
      <c r="I39" s="16">
        <v>0.54545454545454541</v>
      </c>
      <c r="J39" s="16">
        <v>0.875</v>
      </c>
      <c r="K39" s="16">
        <v>0.94444444444444442</v>
      </c>
      <c r="L39" s="16">
        <v>0.81818181818181823</v>
      </c>
      <c r="M39" s="16">
        <v>0.80952380952380953</v>
      </c>
      <c r="N39" s="16">
        <v>0.9</v>
      </c>
    </row>
    <row r="40" spans="3:14" x14ac:dyDescent="0.25">
      <c r="C40" s="9">
        <v>0.99</v>
      </c>
      <c r="D40" s="9">
        <v>1</v>
      </c>
      <c r="E40" s="16">
        <v>0.84550000000000003</v>
      </c>
      <c r="F40" s="16">
        <v>0.94444444444444442</v>
      </c>
      <c r="G40" s="16">
        <v>0.8571428571428571</v>
      </c>
      <c r="H40" s="16">
        <v>0.85</v>
      </c>
      <c r="I40" s="16">
        <v>0.54545454545454541</v>
      </c>
      <c r="J40" s="16">
        <v>0.83650000000000002</v>
      </c>
      <c r="K40" s="16">
        <v>0.82608695652173914</v>
      </c>
      <c r="L40" s="16">
        <v>0.69230769230769229</v>
      </c>
      <c r="M40" s="16">
        <v>0.90476190476190477</v>
      </c>
      <c r="N40" s="16">
        <v>0.9</v>
      </c>
    </row>
    <row r="41" spans="3:14" x14ac:dyDescent="0.25">
      <c r="C41" s="9">
        <v>0.99</v>
      </c>
      <c r="D41" s="9">
        <v>5</v>
      </c>
      <c r="E41" s="16">
        <v>0.53639999999999999</v>
      </c>
      <c r="F41" s="16">
        <v>1</v>
      </c>
      <c r="G41" s="16">
        <v>1</v>
      </c>
      <c r="H41" s="16">
        <v>0.2</v>
      </c>
      <c r="I41" s="16">
        <v>9.0909090909090912E-2</v>
      </c>
      <c r="J41" s="16">
        <v>0.50960000000000005</v>
      </c>
      <c r="K41" s="16">
        <v>0.48837209302325579</v>
      </c>
      <c r="L41" s="16">
        <v>0.45454545454545453</v>
      </c>
      <c r="M41" s="16">
        <v>1</v>
      </c>
      <c r="N41" s="16">
        <v>1</v>
      </c>
    </row>
    <row r="42" spans="3:14" x14ac:dyDescent="0.25">
      <c r="C42" s="44" t="s">
        <v>11</v>
      </c>
      <c r="D42" s="44"/>
      <c r="E42" s="10">
        <f>AVERAGE(E33:E41)</f>
        <v>0.79292222222222231</v>
      </c>
      <c r="F42" s="10">
        <f t="shared" ref="F42:N42" si="1">AVERAGE(F33:F41)</f>
        <v>0.94517195767195772</v>
      </c>
      <c r="G42" s="10">
        <f t="shared" si="1"/>
        <v>0.8883918550585217</v>
      </c>
      <c r="H42" s="10">
        <f t="shared" si="1"/>
        <v>0.75</v>
      </c>
      <c r="I42" s="10">
        <f t="shared" si="1"/>
        <v>0.58585858585858586</v>
      </c>
      <c r="J42" s="10">
        <f t="shared" si="1"/>
        <v>0.77670000000000006</v>
      </c>
      <c r="K42" s="10">
        <f t="shared" si="1"/>
        <v>0.82519562631628707</v>
      </c>
      <c r="L42" s="10">
        <f t="shared" si="1"/>
        <v>0.68667443667443662</v>
      </c>
      <c r="M42" s="10">
        <f t="shared" si="1"/>
        <v>0.82010582010582012</v>
      </c>
      <c r="N42" s="10">
        <f t="shared" si="1"/>
        <v>0.88888888888888884</v>
      </c>
    </row>
    <row r="45" spans="3:14" x14ac:dyDescent="0.25">
      <c r="C45" s="20"/>
      <c r="D45" s="20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3:14" x14ac:dyDescent="0.25">
      <c r="C46" s="20"/>
      <c r="D46" s="20"/>
      <c r="E46" s="25"/>
      <c r="F46" s="23"/>
      <c r="G46" s="23"/>
      <c r="H46" s="23"/>
      <c r="I46" s="23"/>
      <c r="J46" s="25"/>
      <c r="K46" s="23"/>
      <c r="L46" s="23"/>
      <c r="M46" s="23"/>
      <c r="N46" s="23"/>
    </row>
    <row r="47" spans="3:14" x14ac:dyDescent="0.25">
      <c r="C47" s="20"/>
      <c r="H47" s="23"/>
      <c r="I47" s="23"/>
    </row>
    <row r="48" spans="3:14" x14ac:dyDescent="0.25">
      <c r="C48" s="20"/>
      <c r="D48" s="28"/>
      <c r="E48" s="16" t="s">
        <v>2</v>
      </c>
      <c r="F48" s="16" t="s">
        <v>17</v>
      </c>
      <c r="G48" s="16" t="s">
        <v>8</v>
      </c>
      <c r="H48" s="23"/>
      <c r="I48" s="23"/>
    </row>
    <row r="49" spans="3:9" x14ac:dyDescent="0.25">
      <c r="C49" s="20"/>
      <c r="D49" s="9" t="s">
        <v>22</v>
      </c>
      <c r="E49" s="16">
        <f>AVERAGEA(E5:E7,J5:J7,E19:E21,J19:J21,E33:E35,J33:J35)</f>
        <v>0.80179444444444448</v>
      </c>
      <c r="F49" s="16">
        <f>AVERAGEA(F5:G7,K5:L7,F19:G21,K19:L21,F33:G35,K33:L35)</f>
        <v>0.86287932746266083</v>
      </c>
      <c r="G49" s="16">
        <f>AVERAGEA(H5:I7,M5:N7,H19:I21,M19:N21,H33:I35,M33:N35)</f>
        <v>0.75729409479409471</v>
      </c>
      <c r="H49" s="23"/>
      <c r="I49" s="23"/>
    </row>
    <row r="50" spans="3:9" x14ac:dyDescent="0.25">
      <c r="C50" s="21"/>
      <c r="D50" s="15" t="s">
        <v>23</v>
      </c>
      <c r="E50" s="16">
        <f>AVERAGEA(E8:E10,J8:J10,E22:E24,J22:J24,E36:E38,J36:J38)</f>
        <v>0.76980555555555563</v>
      </c>
      <c r="F50" s="16">
        <f>AVERAGEA(F8:G10,K8:L10,F22:G24,K22:L24,F36:G38,K36:L38)</f>
        <v>0.85719496552829877</v>
      </c>
      <c r="G50" s="16">
        <f>AVERAGEA(H8:I10,M8:N10,H22:I24,M22:N24,H36:I38,M36:N38)</f>
        <v>0.7277250527250525</v>
      </c>
      <c r="H50" s="24"/>
      <c r="I50" s="24"/>
    </row>
    <row r="51" spans="3:9" x14ac:dyDescent="0.25">
      <c r="C51" s="20"/>
      <c r="D51" s="15" t="s">
        <v>24</v>
      </c>
      <c r="E51" s="18">
        <f>AVERAGEA(E11:E13,J11:J13,E25:E27,J25:J27,E39:E41,J39:J41)</f>
        <v>0.73338333333333328</v>
      </c>
      <c r="F51" s="18">
        <f>AVERAGEA(F11:G13,K11:L13,F25:G27,K25:L27,F39:G41,K39:L41)</f>
        <v>0.82094402226585383</v>
      </c>
      <c r="G51" s="18">
        <f>AVERAGEA(H11:I13,M11:N13,H25:I27,M25:N27,H39:I41,M39:N41)</f>
        <v>0.72143227143227162</v>
      </c>
      <c r="H51" s="23"/>
      <c r="I51" s="23"/>
    </row>
    <row r="52" spans="3:9" x14ac:dyDescent="0.25">
      <c r="C52" s="20"/>
      <c r="D52" s="20"/>
      <c r="E52" s="20"/>
      <c r="F52" s="23"/>
      <c r="G52" s="23"/>
      <c r="H52" s="23"/>
      <c r="I52" s="23"/>
    </row>
    <row r="53" spans="3:9" x14ac:dyDescent="0.25">
      <c r="C53" s="20"/>
      <c r="D53" s="28"/>
      <c r="E53" s="9" t="s">
        <v>2</v>
      </c>
      <c r="F53" s="16" t="s">
        <v>7</v>
      </c>
      <c r="G53" s="16" t="s">
        <v>8</v>
      </c>
      <c r="H53" s="23"/>
      <c r="I53" s="23"/>
    </row>
    <row r="54" spans="3:9" x14ac:dyDescent="0.25">
      <c r="C54" s="22"/>
      <c r="D54" s="15" t="s">
        <v>25</v>
      </c>
      <c r="E54" s="27">
        <f>AVERAGEA(E5,E8,E11,J5,J8,J11,E19,E22,E25,J19,J22,J25,E33,E36,E39,J33,J36,J39)</f>
        <v>0.85253888888888896</v>
      </c>
      <c r="F54" s="27">
        <f>AVERAGEA(F5:G5,K5:L5,F8:G8,K8:L8,F11:G11,K11:L11,F19:G19,K19:L19,F22:G22,K22:L22,F25:G25,K25:L25,F33:G33,F36:G36,F39:G39,K33:L33,K36:L36,K39:L39)</f>
        <v>0.92091438653938651</v>
      </c>
      <c r="G54" s="27">
        <f>AVERAGEA(H5:I5,M5:N5,H8:I8,H11:I11,M8:N8,M11:N11,H19:I19,H22:I22,H25:I25,M19:N19,M22:N22,M25:N25,H33:I33,H36:I36,H39:I39,M33:N33,M36:N36,M39:N39)</f>
        <v>0.81996336996337005</v>
      </c>
      <c r="H54" s="26"/>
      <c r="I54" s="26"/>
    </row>
    <row r="55" spans="3:9" x14ac:dyDescent="0.25">
      <c r="D55" s="15" t="s">
        <v>27</v>
      </c>
      <c r="E55" s="16">
        <f>AVERAGEA(E6,E9,E12,J6,J9,J12,E20,E23,E26,J20,J23,J26,E34,E37,E40,J34,J37,J40)</f>
        <v>0.85828888888888899</v>
      </c>
      <c r="F55" s="16">
        <f>AVERAGEA(F6:G6,K6:L6,F9:G9,K9:L9,F12:G12,K12:L12,F20:G20,F23:G23,F26:G26,K20:L20,K23:L23,K26:L26,F34:G34,F37:G37,F40:G40,K34:L34,K37:L37,K40:L40)</f>
        <v>0.9141588886154105</v>
      </c>
      <c r="G55" s="16">
        <f>AVERAGEA(H6:I6,H9:I9,H12:I12,M6:N6,M9:N9,M12:N12,H20:I20,H23:I23,H26:I26,M20:N20,M23:N23,M26:N26,H34:I34,H37:I37,H40:I40,M34:N34,M37:N37,M40:N40)</f>
        <v>0.81678876678876677</v>
      </c>
    </row>
    <row r="56" spans="3:9" x14ac:dyDescent="0.25">
      <c r="D56" s="15" t="s">
        <v>26</v>
      </c>
      <c r="E56" s="16">
        <f>AVERAGEA(E7,E10,E13,J7,J10,J13,E21,E24,E27,J21,J24,J27,E35,E38,E41,J35,J38,J41)</f>
        <v>0.59415555555555566</v>
      </c>
      <c r="F56" s="16">
        <f>AVERAGEA(F10:G10,F7:G7,F13:G13,K7:L7,K10:L10,K13:L13,F21:G21,F24:G24,F27:G27,K21:L21,K24:L24,K27:L27,F35:G35,F38:G38,F41:G41,K35:L35,K38:L38,K41:L41)</f>
        <v>0.70594504010201664</v>
      </c>
      <c r="G56" s="16">
        <f>AVERAGEA(H7:I7,H10:I10,H13:I13,M7:N7,M10:N10,M13:N13,H21:I21,H24:I24,H27:I27,M21:N21,M24:N24,M27:N27,H35:I35,H38:I38,H41:I41,M35:N35,M38:N38,M41:N41)</f>
        <v>0.56969928219928223</v>
      </c>
    </row>
    <row r="58" spans="3:9" ht="15" customHeight="1" x14ac:dyDescent="0.25">
      <c r="D58" s="29"/>
      <c r="E58" s="9" t="s">
        <v>2</v>
      </c>
      <c r="F58" s="16" t="s">
        <v>7</v>
      </c>
      <c r="G58" s="16" t="s">
        <v>8</v>
      </c>
    </row>
    <row r="59" spans="3:9" x14ac:dyDescent="0.25">
      <c r="D59" s="9" t="s">
        <v>28</v>
      </c>
      <c r="E59" s="16">
        <f>AVERAGEA(E14,E28,E42)</f>
        <v>0.75460000000000005</v>
      </c>
      <c r="F59" s="16">
        <f>AVERAGEA(F5:G13,F19:G27,F33:G41)</f>
        <v>0.88583163235941009</v>
      </c>
      <c r="G59" s="16">
        <f>AVERAGEA(H5:I13,H19:I27,H33:I41)</f>
        <v>0.63798701298701299</v>
      </c>
    </row>
    <row r="60" spans="3:9" x14ac:dyDescent="0.25">
      <c r="D60" s="9" t="s">
        <v>29</v>
      </c>
      <c r="E60" s="16">
        <f>AVERAGEA(J14,J28,J42)</f>
        <v>0.7820555555555555</v>
      </c>
      <c r="F60" s="16">
        <f>AVERAGEA(K5:L13,K19:L27,K33:L41)</f>
        <v>0.80818057781179931</v>
      </c>
      <c r="G60" s="16">
        <f>AVERAGEA(M5:N13,M19:N27,M33:N41)</f>
        <v>0.83298059964726623</v>
      </c>
    </row>
    <row r="62" spans="3:9" ht="15" customHeight="1" x14ac:dyDescent="0.25">
      <c r="D62" s="29"/>
      <c r="E62" s="9" t="s">
        <v>2</v>
      </c>
      <c r="F62" s="9" t="s">
        <v>7</v>
      </c>
      <c r="G62" s="9" t="s">
        <v>8</v>
      </c>
    </row>
    <row r="63" spans="3:9" x14ac:dyDescent="0.25">
      <c r="D63" s="9" t="s">
        <v>19</v>
      </c>
      <c r="E63" s="16">
        <f>AVERAGEA(E14,J14)</f>
        <v>0.74363333333333337</v>
      </c>
      <c r="F63" s="16">
        <f>AVERAGEA(F14:G14,K14:L14)</f>
        <v>0.84133597883597888</v>
      </c>
      <c r="G63" s="16">
        <f>AVERAGEA(H14:I14,M14:N14)</f>
        <v>0.78888888888888897</v>
      </c>
    </row>
    <row r="64" spans="3:9" x14ac:dyDescent="0.25">
      <c r="D64" s="9" t="s">
        <v>20</v>
      </c>
      <c r="E64" s="16">
        <f>AVERAGEA(E28,J28)</f>
        <v>0.77653888888888889</v>
      </c>
      <c r="F64" s="16">
        <f>AVERAGEA(F28:G28,K28:L28)</f>
        <v>0.86332386749053414</v>
      </c>
      <c r="G64" s="16">
        <f>AVERAGEA(H28:I28,M28:N28)</f>
        <v>0.65634920634920624</v>
      </c>
    </row>
    <row r="65" spans="4:9" x14ac:dyDescent="0.25">
      <c r="D65" s="9" t="s">
        <v>18</v>
      </c>
      <c r="E65" s="16">
        <f>AVERAGEA(E42,J42)</f>
        <v>0.78481111111111113</v>
      </c>
      <c r="F65" s="16">
        <f>AVERAGEA(F42:G42,K42:L42)</f>
        <v>0.83635846893030075</v>
      </c>
      <c r="G65" s="16">
        <f>AVERAGEA(H42:I42,M42:N42)</f>
        <v>0.76121332371332373</v>
      </c>
    </row>
    <row r="67" spans="4:9" ht="15.75" thickBot="1" x14ac:dyDescent="0.3">
      <c r="D67" s="9" t="s">
        <v>0</v>
      </c>
      <c r="E67" s="16" t="s">
        <v>2</v>
      </c>
      <c r="F67" s="16" t="s">
        <v>17</v>
      </c>
      <c r="G67" s="16" t="s">
        <v>8</v>
      </c>
      <c r="I67"/>
    </row>
    <row r="68" spans="4:9" ht="15.75" thickBot="1" x14ac:dyDescent="0.3">
      <c r="D68" s="30" t="s">
        <v>30</v>
      </c>
      <c r="E68" s="16">
        <f t="shared" ref="E68:E76" si="2">AVERAGEA(E5,J5,E19,J19,E33,J33)</f>
        <v>0.86998333333333333</v>
      </c>
      <c r="F68" s="16">
        <f t="shared" ref="F68:F76" si="3">AVERAGEA(F5:G5,K5:L5,F19:G19,K19:L19,F33:G33,K33:L33)</f>
        <v>0.91125356125356127</v>
      </c>
      <c r="G68" s="16">
        <f t="shared" ref="G68:G76" si="4">AVERAGEA(H5:I5,M5:N5,H19:I19,M19:N19,H33:I33,M33:N33)</f>
        <v>0.86980935730935727</v>
      </c>
      <c r="I68"/>
    </row>
    <row r="69" spans="4:9" ht="15.75" thickBot="1" x14ac:dyDescent="0.3">
      <c r="D69" s="31" t="s">
        <v>31</v>
      </c>
      <c r="E69" s="16">
        <f t="shared" si="2"/>
        <v>0.88086666666666658</v>
      </c>
      <c r="F69" s="16">
        <f t="shared" si="3"/>
        <v>0.90644586894586887</v>
      </c>
      <c r="G69" s="16">
        <f t="shared" si="4"/>
        <v>0.86584110334110342</v>
      </c>
      <c r="I69"/>
    </row>
    <row r="70" spans="4:9" ht="15.75" thickBot="1" x14ac:dyDescent="0.3">
      <c r="D70" s="31" t="s">
        <v>32</v>
      </c>
      <c r="E70" s="16">
        <f t="shared" si="2"/>
        <v>0.6545333333333333</v>
      </c>
      <c r="F70" s="16">
        <f t="shared" si="3"/>
        <v>0.77093855218855223</v>
      </c>
      <c r="G70" s="16">
        <f t="shared" si="4"/>
        <v>0.53623182373182376</v>
      </c>
      <c r="I70"/>
    </row>
    <row r="71" spans="4:9" ht="15.75" thickBot="1" x14ac:dyDescent="0.3">
      <c r="D71" s="31" t="s">
        <v>33</v>
      </c>
      <c r="E71" s="16">
        <f t="shared" si="2"/>
        <v>0.86025000000000007</v>
      </c>
      <c r="F71" s="16">
        <f t="shared" si="3"/>
        <v>0.92155483405483407</v>
      </c>
      <c r="G71" s="16">
        <f t="shared" si="4"/>
        <v>0.84064269064269059</v>
      </c>
      <c r="I71"/>
    </row>
    <row r="72" spans="4:9" ht="15.75" thickBot="1" x14ac:dyDescent="0.3">
      <c r="D72" s="31" t="s">
        <v>34</v>
      </c>
      <c r="E72" s="16">
        <f t="shared" si="2"/>
        <v>0.85000000000000009</v>
      </c>
      <c r="F72" s="16">
        <f t="shared" si="3"/>
        <v>0.93825757575757585</v>
      </c>
      <c r="G72" s="16">
        <f t="shared" si="4"/>
        <v>0.75724830724830727</v>
      </c>
      <c r="I72"/>
    </row>
    <row r="73" spans="4:9" ht="15.75" thickBot="1" x14ac:dyDescent="0.3">
      <c r="D73" s="31" t="s">
        <v>35</v>
      </c>
      <c r="E73" s="16">
        <f t="shared" si="2"/>
        <v>0.59916666666666663</v>
      </c>
      <c r="F73" s="16">
        <f t="shared" si="3"/>
        <v>0.71177248677248672</v>
      </c>
      <c r="G73" s="16">
        <f t="shared" si="4"/>
        <v>0.5852841602841603</v>
      </c>
      <c r="I73"/>
    </row>
    <row r="74" spans="4:9" ht="15.75" thickBot="1" x14ac:dyDescent="0.3">
      <c r="D74" s="31" t="s">
        <v>36</v>
      </c>
      <c r="E74" s="16">
        <f t="shared" si="2"/>
        <v>0.82738333333333325</v>
      </c>
      <c r="F74" s="16">
        <f t="shared" si="3"/>
        <v>0.92993476430976429</v>
      </c>
      <c r="G74" s="16">
        <f t="shared" si="4"/>
        <v>0.74943806193806195</v>
      </c>
      <c r="I74"/>
    </row>
    <row r="75" spans="4:9" ht="15.75" thickBot="1" x14ac:dyDescent="0.3">
      <c r="D75" s="31" t="s">
        <v>37</v>
      </c>
      <c r="E75" s="16">
        <f t="shared" si="2"/>
        <v>0.84399999999999997</v>
      </c>
      <c r="F75" s="16">
        <f t="shared" si="3"/>
        <v>0.89777322114278624</v>
      </c>
      <c r="G75" s="16">
        <f t="shared" si="4"/>
        <v>0.82727688977688985</v>
      </c>
      <c r="I75"/>
    </row>
    <row r="76" spans="4:9" ht="15.75" thickBot="1" x14ac:dyDescent="0.3">
      <c r="D76" s="31" t="s">
        <v>38</v>
      </c>
      <c r="E76" s="16">
        <f t="shared" si="2"/>
        <v>0.52876666666666672</v>
      </c>
      <c r="F76" s="16">
        <f t="shared" si="3"/>
        <v>0.63512408134501153</v>
      </c>
      <c r="G76" s="16">
        <f t="shared" si="4"/>
        <v>0.58758186258186262</v>
      </c>
      <c r="I76"/>
    </row>
    <row r="77" spans="4:9" x14ac:dyDescent="0.25">
      <c r="D77"/>
      <c r="E77" s="27">
        <f>AVERAGEA(E68:E76)</f>
        <v>0.76832777777777794</v>
      </c>
      <c r="F77" s="27">
        <f>AVERAGEA(F68:F76)</f>
        <v>0.84700610508560459</v>
      </c>
      <c r="G77" s="27">
        <f>AVERAGEA(G68:G76)</f>
        <v>0.73548380631713983</v>
      </c>
    </row>
  </sheetData>
  <mergeCells count="33">
    <mergeCell ref="K31:L31"/>
    <mergeCell ref="M31:N31"/>
    <mergeCell ref="C42:D42"/>
    <mergeCell ref="M17:N17"/>
    <mergeCell ref="C28:D28"/>
    <mergeCell ref="C30:C32"/>
    <mergeCell ref="D30:D32"/>
    <mergeCell ref="E30:I30"/>
    <mergeCell ref="J30:N30"/>
    <mergeCell ref="E31:E32"/>
    <mergeCell ref="F31:G31"/>
    <mergeCell ref="H31:I31"/>
    <mergeCell ref="J31:J32"/>
    <mergeCell ref="C14:D14"/>
    <mergeCell ref="C16:C18"/>
    <mergeCell ref="D16:D18"/>
    <mergeCell ref="E16:I16"/>
    <mergeCell ref="J16:N16"/>
    <mergeCell ref="E17:E18"/>
    <mergeCell ref="F17:G17"/>
    <mergeCell ref="H17:I17"/>
    <mergeCell ref="J17:J18"/>
    <mergeCell ref="K17:L17"/>
    <mergeCell ref="C2:C4"/>
    <mergeCell ref="D2:D4"/>
    <mergeCell ref="E2:I2"/>
    <mergeCell ref="J2:N2"/>
    <mergeCell ref="E3:E4"/>
    <mergeCell ref="F3:G3"/>
    <mergeCell ref="H3:I3"/>
    <mergeCell ref="J3:J4"/>
    <mergeCell ref="K3:L3"/>
    <mergeCell ref="M3:N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N14"/>
  <sheetViews>
    <sheetView zoomScale="95" zoomScaleNormal="95" workbookViewId="0">
      <pane xSplit="4" topLeftCell="E1" activePane="topRight" state="frozen"/>
      <selection pane="topRight" activeCell="H13" sqref="H13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32" t="s">
        <v>0</v>
      </c>
      <c r="D2" s="35" t="s">
        <v>4</v>
      </c>
      <c r="E2" s="38" t="s">
        <v>5</v>
      </c>
      <c r="F2" s="39"/>
      <c r="G2" s="39"/>
      <c r="H2" s="39"/>
      <c r="I2" s="45"/>
      <c r="J2" s="40" t="s">
        <v>6</v>
      </c>
      <c r="K2" s="40"/>
      <c r="L2" s="40"/>
      <c r="M2" s="40"/>
      <c r="N2" s="41"/>
    </row>
    <row r="3" spans="3:14" ht="15" customHeight="1" x14ac:dyDescent="0.25">
      <c r="C3" s="33"/>
      <c r="D3" s="36"/>
      <c r="E3" s="32" t="s">
        <v>10</v>
      </c>
      <c r="F3" s="42" t="s">
        <v>7</v>
      </c>
      <c r="G3" s="46"/>
      <c r="H3" s="42" t="s">
        <v>8</v>
      </c>
      <c r="I3" s="46"/>
      <c r="J3" s="32" t="s">
        <v>10</v>
      </c>
      <c r="K3" s="42" t="s">
        <v>7</v>
      </c>
      <c r="L3" s="43"/>
      <c r="M3" s="42" t="s">
        <v>8</v>
      </c>
      <c r="N3" s="43"/>
    </row>
    <row r="4" spans="3:14" ht="30" x14ac:dyDescent="0.25">
      <c r="C4" s="34"/>
      <c r="D4" s="37"/>
      <c r="E4" s="34"/>
      <c r="F4" s="14" t="s">
        <v>9</v>
      </c>
      <c r="G4" s="5" t="s">
        <v>14</v>
      </c>
      <c r="H4" s="15" t="s">
        <v>9</v>
      </c>
      <c r="I4" s="5" t="s">
        <v>14</v>
      </c>
      <c r="J4" s="34"/>
      <c r="K4" s="3" t="s">
        <v>9</v>
      </c>
      <c r="L4" s="5" t="s">
        <v>14</v>
      </c>
      <c r="M4" s="3" t="s">
        <v>9</v>
      </c>
      <c r="N4" s="5" t="s">
        <v>14</v>
      </c>
    </row>
    <row r="5" spans="3:14" x14ac:dyDescent="0.25">
      <c r="C5" s="3">
        <v>0.1</v>
      </c>
      <c r="D5" s="3">
        <v>0.1</v>
      </c>
      <c r="E5" s="15">
        <v>86.36</v>
      </c>
      <c r="F5" s="16">
        <v>1</v>
      </c>
      <c r="G5" s="16">
        <v>0.83333333333333337</v>
      </c>
      <c r="H5" s="16">
        <v>1</v>
      </c>
      <c r="I5" s="16">
        <v>1</v>
      </c>
      <c r="J5" s="16">
        <v>90.48</v>
      </c>
      <c r="K5" s="16">
        <v>1</v>
      </c>
      <c r="L5" s="16">
        <v>1</v>
      </c>
      <c r="M5" s="16">
        <v>0.9</v>
      </c>
      <c r="N5" s="16" t="s">
        <v>13</v>
      </c>
    </row>
    <row r="6" spans="3:14" x14ac:dyDescent="0.25">
      <c r="C6" s="3">
        <v>0.1</v>
      </c>
      <c r="D6" s="3">
        <v>1</v>
      </c>
      <c r="E6" s="4">
        <v>88.64</v>
      </c>
      <c r="F6" s="16">
        <v>1</v>
      </c>
      <c r="G6" s="16">
        <v>0.83333333333333337</v>
      </c>
      <c r="H6" s="16">
        <v>1</v>
      </c>
      <c r="I6" s="16">
        <v>1</v>
      </c>
      <c r="J6" s="17">
        <v>92.86</v>
      </c>
      <c r="K6" s="16">
        <v>1</v>
      </c>
      <c r="L6" s="16">
        <v>1</v>
      </c>
      <c r="M6" s="16">
        <v>0.9</v>
      </c>
      <c r="N6" s="16" t="s">
        <v>13</v>
      </c>
    </row>
    <row r="7" spans="3:14" x14ac:dyDescent="0.25">
      <c r="C7" s="3">
        <v>0.1</v>
      </c>
      <c r="D7" s="3">
        <v>5</v>
      </c>
      <c r="E7" s="15">
        <v>65.91</v>
      </c>
      <c r="F7" s="16">
        <v>1</v>
      </c>
      <c r="G7" s="16">
        <v>0.33333333333333331</v>
      </c>
      <c r="H7" s="16">
        <v>0.66666666666666663</v>
      </c>
      <c r="I7" s="16">
        <v>0.2</v>
      </c>
      <c r="J7" s="16">
        <v>54.76</v>
      </c>
      <c r="K7" s="16">
        <v>1</v>
      </c>
      <c r="L7" s="16">
        <v>1</v>
      </c>
      <c r="M7" s="16">
        <v>0.1</v>
      </c>
      <c r="N7" s="16" t="s">
        <v>16</v>
      </c>
    </row>
    <row r="8" spans="3:14" x14ac:dyDescent="0.25">
      <c r="C8" s="3">
        <v>0.5</v>
      </c>
      <c r="D8" s="3">
        <v>0.1</v>
      </c>
      <c r="E8" s="15">
        <v>81.819999999999993</v>
      </c>
      <c r="F8" s="16">
        <v>1</v>
      </c>
      <c r="G8" s="16">
        <v>0.7142857142857143</v>
      </c>
      <c r="H8" s="16">
        <v>1</v>
      </c>
      <c r="I8" s="16">
        <v>1</v>
      </c>
      <c r="J8" s="16">
        <v>90.48</v>
      </c>
      <c r="K8" s="16">
        <v>1</v>
      </c>
      <c r="L8" s="16">
        <v>1</v>
      </c>
      <c r="M8" s="16">
        <v>0.9</v>
      </c>
      <c r="N8" s="16" t="s">
        <v>13</v>
      </c>
    </row>
    <row r="9" spans="3:14" x14ac:dyDescent="0.25">
      <c r="C9" s="3">
        <v>0.5</v>
      </c>
      <c r="D9" s="3">
        <v>1</v>
      </c>
      <c r="E9" s="15">
        <v>70.45</v>
      </c>
      <c r="F9" s="16">
        <v>1</v>
      </c>
      <c r="G9" s="16">
        <v>0.75</v>
      </c>
      <c r="H9" s="16">
        <v>0.66666666666666663</v>
      </c>
      <c r="I9" s="16">
        <v>0.6</v>
      </c>
      <c r="J9" s="16">
        <v>88.1</v>
      </c>
      <c r="K9" s="16">
        <v>1</v>
      </c>
      <c r="L9" s="16">
        <v>1</v>
      </c>
      <c r="M9" s="16">
        <v>0.8</v>
      </c>
      <c r="N9" s="16" t="s">
        <v>15</v>
      </c>
    </row>
    <row r="10" spans="3:14" x14ac:dyDescent="0.25">
      <c r="C10" s="5">
        <v>0.5</v>
      </c>
      <c r="D10" s="5">
        <v>5</v>
      </c>
      <c r="E10" s="5">
        <v>52.27</v>
      </c>
      <c r="F10" s="18">
        <v>0.42857142857142855</v>
      </c>
      <c r="G10" s="18">
        <v>0.5</v>
      </c>
      <c r="H10" s="18">
        <v>1</v>
      </c>
      <c r="I10" s="18">
        <v>1</v>
      </c>
      <c r="J10" s="18">
        <v>50</v>
      </c>
      <c r="K10" s="18">
        <v>0.47619047619047616</v>
      </c>
      <c r="L10" s="18">
        <v>0.5714285714285714</v>
      </c>
      <c r="M10" s="18">
        <v>1</v>
      </c>
      <c r="N10" s="18" t="s">
        <v>13</v>
      </c>
    </row>
    <row r="11" spans="3:14" x14ac:dyDescent="0.25">
      <c r="C11" s="3">
        <v>0.99</v>
      </c>
      <c r="D11" s="3">
        <v>0.1</v>
      </c>
      <c r="E11" s="15">
        <v>72.73</v>
      </c>
      <c r="F11" s="16">
        <v>1</v>
      </c>
      <c r="G11" s="16">
        <v>1</v>
      </c>
      <c r="H11" s="16">
        <v>0.83333333333333337</v>
      </c>
      <c r="I11" s="16">
        <v>0.4</v>
      </c>
      <c r="J11" s="16">
        <v>88.1</v>
      </c>
      <c r="K11" s="16">
        <v>1</v>
      </c>
      <c r="L11" s="16">
        <v>0.8</v>
      </c>
      <c r="M11" s="16">
        <v>0.9</v>
      </c>
      <c r="N11" s="16" t="s">
        <v>13</v>
      </c>
    </row>
    <row r="12" spans="3:14" x14ac:dyDescent="0.25">
      <c r="C12" s="3">
        <v>0.99</v>
      </c>
      <c r="D12" s="3">
        <v>1</v>
      </c>
      <c r="E12" s="15">
        <v>77.27</v>
      </c>
      <c r="F12" s="16">
        <v>1</v>
      </c>
      <c r="G12" s="16">
        <v>1</v>
      </c>
      <c r="H12" s="16">
        <v>0.66666666666666663</v>
      </c>
      <c r="I12" s="16">
        <v>0.8</v>
      </c>
      <c r="J12" s="16">
        <v>92.86</v>
      </c>
      <c r="K12" s="16">
        <v>1</v>
      </c>
      <c r="L12" s="16">
        <v>1</v>
      </c>
      <c r="M12" s="16">
        <v>0.9</v>
      </c>
      <c r="N12" s="16" t="s">
        <v>13</v>
      </c>
    </row>
    <row r="13" spans="3:14" x14ac:dyDescent="0.25">
      <c r="C13" s="3">
        <v>0.99</v>
      </c>
      <c r="D13" s="3">
        <v>5</v>
      </c>
      <c r="E13" s="15">
        <v>45.45</v>
      </c>
      <c r="F13" s="16">
        <v>1</v>
      </c>
      <c r="G13" s="16" t="s">
        <v>12</v>
      </c>
      <c r="H13" s="16">
        <v>0.16666666666666666</v>
      </c>
      <c r="I13" s="16" t="s">
        <v>12</v>
      </c>
      <c r="J13" s="16">
        <v>50</v>
      </c>
      <c r="K13" s="16">
        <v>0.47619047619047616</v>
      </c>
      <c r="L13" s="16">
        <v>0.5714285714285714</v>
      </c>
      <c r="M13" s="16">
        <v>1</v>
      </c>
      <c r="N13" s="16" t="s">
        <v>13</v>
      </c>
    </row>
    <row r="14" spans="3:14" x14ac:dyDescent="0.25">
      <c r="C14" s="44" t="s">
        <v>11</v>
      </c>
      <c r="D14" s="44"/>
      <c r="E14" s="10">
        <f>AVERAGE(E5:E13)</f>
        <v>71.211111111111109</v>
      </c>
      <c r="F14" s="10">
        <f>AVERAGE(F5:F13)</f>
        <v>0.93650793650793651</v>
      </c>
      <c r="G14" s="10">
        <f>SUM(G5:G13)/9</f>
        <v>0.66269841269841268</v>
      </c>
      <c r="H14" s="10">
        <f>AVERAGE(H5:H13)</f>
        <v>0.77777777777777779</v>
      </c>
      <c r="I14" s="10">
        <f>SUM(I5:I13)/9</f>
        <v>0.66666666666666674</v>
      </c>
      <c r="J14" s="12">
        <f>AVERAGE(J5:J13)</f>
        <v>77.515555555555551</v>
      </c>
      <c r="K14" s="12">
        <f>AVERAGE(K5:K13)</f>
        <v>0.8835978835978836</v>
      </c>
      <c r="L14" s="12">
        <f>AVERAGE(L5:L13)</f>
        <v>0.88253968253968251</v>
      </c>
      <c r="M14" s="12">
        <f>AVERAGE(M5:M13)</f>
        <v>0.82222222222222241</v>
      </c>
      <c r="N14" s="11">
        <v>0.89</v>
      </c>
    </row>
  </sheetData>
  <mergeCells count="11">
    <mergeCell ref="K3:L3"/>
    <mergeCell ref="M3:N3"/>
    <mergeCell ref="C14:D14"/>
    <mergeCell ref="E2:I2"/>
    <mergeCell ref="F3:G3"/>
    <mergeCell ref="H3:I3"/>
    <mergeCell ref="E3:E4"/>
    <mergeCell ref="J3:J4"/>
    <mergeCell ref="J2:N2"/>
    <mergeCell ref="D2:D4"/>
    <mergeCell ref="C2:C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2:N14"/>
  <sheetViews>
    <sheetView zoomScale="95" zoomScaleNormal="95" workbookViewId="0">
      <pane xSplit="4" topLeftCell="K1" activePane="topRight" state="frozen"/>
      <selection pane="topRight" activeCell="G20" sqref="G20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32" t="s">
        <v>0</v>
      </c>
      <c r="D2" s="35" t="s">
        <v>4</v>
      </c>
      <c r="E2" s="38" t="s">
        <v>5</v>
      </c>
      <c r="F2" s="39"/>
      <c r="G2" s="39"/>
      <c r="H2" s="39"/>
      <c r="I2" s="39"/>
      <c r="J2" s="40" t="s">
        <v>6</v>
      </c>
      <c r="K2" s="40"/>
      <c r="L2" s="40"/>
      <c r="M2" s="40"/>
      <c r="N2" s="41"/>
    </row>
    <row r="3" spans="3:14" ht="15" customHeight="1" x14ac:dyDescent="0.25">
      <c r="C3" s="33"/>
      <c r="D3" s="36"/>
      <c r="E3" s="32" t="s">
        <v>10</v>
      </c>
      <c r="F3" s="42" t="s">
        <v>7</v>
      </c>
      <c r="G3" s="43"/>
      <c r="H3" s="42" t="s">
        <v>8</v>
      </c>
      <c r="I3" s="43"/>
      <c r="J3" s="32" t="s">
        <v>10</v>
      </c>
      <c r="K3" s="42" t="s">
        <v>7</v>
      </c>
      <c r="L3" s="43"/>
      <c r="M3" s="42" t="s">
        <v>8</v>
      </c>
      <c r="N3" s="43"/>
    </row>
    <row r="4" spans="3:14" ht="30" x14ac:dyDescent="0.25">
      <c r="C4" s="34"/>
      <c r="D4" s="37"/>
      <c r="E4" s="34"/>
      <c r="F4" s="7" t="s">
        <v>9</v>
      </c>
      <c r="G4" s="5" t="s">
        <v>14</v>
      </c>
      <c r="H4" s="6" t="s">
        <v>9</v>
      </c>
      <c r="I4" s="5" t="s">
        <v>14</v>
      </c>
      <c r="J4" s="34"/>
      <c r="K4" s="6" t="s">
        <v>9</v>
      </c>
      <c r="L4" s="5" t="s">
        <v>14</v>
      </c>
      <c r="M4" s="6" t="s">
        <v>9</v>
      </c>
      <c r="N4" s="5" t="s">
        <v>14</v>
      </c>
    </row>
    <row r="5" spans="3:14" x14ac:dyDescent="0.25">
      <c r="C5" s="6">
        <v>0.1</v>
      </c>
      <c r="D5" s="6">
        <v>0.1</v>
      </c>
      <c r="E5" s="6">
        <v>81.58</v>
      </c>
      <c r="F5" s="16">
        <v>0.84615384615384615</v>
      </c>
      <c r="G5" s="16">
        <v>1</v>
      </c>
      <c r="H5" s="16">
        <v>0.84615384615384615</v>
      </c>
      <c r="I5" s="16">
        <v>0.5714285714285714</v>
      </c>
      <c r="J5" s="16">
        <v>87.84</v>
      </c>
      <c r="K5" s="16">
        <v>1</v>
      </c>
      <c r="L5" s="16">
        <v>0.66666666666666663</v>
      </c>
      <c r="M5" s="16">
        <v>0.73333333333333328</v>
      </c>
      <c r="N5" s="16">
        <v>1</v>
      </c>
    </row>
    <row r="6" spans="3:14" x14ac:dyDescent="0.25">
      <c r="C6" s="6">
        <v>0.1</v>
      </c>
      <c r="D6" s="6">
        <v>1</v>
      </c>
      <c r="E6" s="4">
        <v>81.58</v>
      </c>
      <c r="F6" s="16">
        <v>0.84615384615384615</v>
      </c>
      <c r="G6" s="16">
        <v>1</v>
      </c>
      <c r="H6" s="16">
        <v>0.84615384615384615</v>
      </c>
      <c r="I6" s="16">
        <v>0.42857142857142855</v>
      </c>
      <c r="J6" s="19">
        <v>87.84</v>
      </c>
      <c r="K6" s="16">
        <v>0.91666666666666663</v>
      </c>
      <c r="L6" s="16">
        <v>0.75</v>
      </c>
      <c r="M6" s="16">
        <v>0.73333333333333328</v>
      </c>
      <c r="N6" s="16">
        <v>1</v>
      </c>
    </row>
    <row r="7" spans="3:14" x14ac:dyDescent="0.25">
      <c r="C7" s="6">
        <v>0.1</v>
      </c>
      <c r="D7" s="6">
        <v>5</v>
      </c>
      <c r="E7" s="6">
        <v>71.05</v>
      </c>
      <c r="F7" s="16">
        <v>1</v>
      </c>
      <c r="G7" s="16">
        <v>1</v>
      </c>
      <c r="H7" s="16">
        <v>0.53846153846153844</v>
      </c>
      <c r="I7" s="16">
        <v>0.2857142857142857</v>
      </c>
      <c r="J7" s="16">
        <v>68.92</v>
      </c>
      <c r="K7" s="16">
        <v>0.77777777777777779</v>
      </c>
      <c r="L7" s="16">
        <v>0.5</v>
      </c>
      <c r="M7" s="16">
        <v>0.46666666666666667</v>
      </c>
      <c r="N7" s="16">
        <v>0.5</v>
      </c>
    </row>
    <row r="8" spans="3:14" x14ac:dyDescent="0.25">
      <c r="C8" s="6">
        <v>0.5</v>
      </c>
      <c r="D8" s="6">
        <v>0.1</v>
      </c>
      <c r="E8" s="6">
        <v>81.58</v>
      </c>
      <c r="F8" s="16">
        <v>0.91666666666666663</v>
      </c>
      <c r="G8" s="16">
        <v>1</v>
      </c>
      <c r="H8" s="16">
        <v>0.84615384615384615</v>
      </c>
      <c r="I8" s="16">
        <v>0.2857142857142857</v>
      </c>
      <c r="J8" s="16">
        <v>86.49</v>
      </c>
      <c r="K8" s="16">
        <v>1</v>
      </c>
      <c r="L8" s="16">
        <v>0.8571428571428571</v>
      </c>
      <c r="M8" s="16">
        <v>0.66666666666666663</v>
      </c>
      <c r="N8" s="16">
        <v>1</v>
      </c>
    </row>
    <row r="9" spans="3:14" x14ac:dyDescent="0.25">
      <c r="C9" s="6">
        <v>0.5</v>
      </c>
      <c r="D9" s="6">
        <v>1</v>
      </c>
      <c r="E9" s="6">
        <v>82.89</v>
      </c>
      <c r="F9" s="16">
        <v>0.90909090909090906</v>
      </c>
      <c r="G9" s="16">
        <v>1</v>
      </c>
      <c r="H9" s="16">
        <v>0.76923076923076927</v>
      </c>
      <c r="I9" s="16">
        <v>0.42857142857142855</v>
      </c>
      <c r="J9" s="16">
        <v>89.19</v>
      </c>
      <c r="K9" s="16">
        <v>1</v>
      </c>
      <c r="L9" s="16">
        <v>0.75</v>
      </c>
      <c r="M9" s="16">
        <v>0.73333333333333328</v>
      </c>
      <c r="N9" s="16">
        <v>1</v>
      </c>
    </row>
    <row r="10" spans="3:14" x14ac:dyDescent="0.25">
      <c r="C10" s="5">
        <v>0.5</v>
      </c>
      <c r="D10" s="5">
        <v>5</v>
      </c>
      <c r="E10" s="5">
        <v>59.21</v>
      </c>
      <c r="F10" s="18">
        <v>1</v>
      </c>
      <c r="G10" s="18">
        <v>1</v>
      </c>
      <c r="H10" s="18">
        <v>0.23076923076923078</v>
      </c>
      <c r="I10" s="18">
        <v>0.14285714285714285</v>
      </c>
      <c r="J10" s="18">
        <v>66.22</v>
      </c>
      <c r="K10" s="18">
        <v>1</v>
      </c>
      <c r="L10" s="18">
        <v>0.6</v>
      </c>
      <c r="M10" s="18">
        <v>0.26666666666666666</v>
      </c>
      <c r="N10" s="18">
        <v>0.5</v>
      </c>
    </row>
    <row r="11" spans="3:14" x14ac:dyDescent="0.25">
      <c r="C11" s="6">
        <v>0.99</v>
      </c>
      <c r="D11" s="6">
        <v>0.1</v>
      </c>
      <c r="E11" s="6">
        <v>80.260000000000005</v>
      </c>
      <c r="F11" s="16">
        <v>0.90909090909090906</v>
      </c>
      <c r="G11" s="16">
        <v>1</v>
      </c>
      <c r="H11" s="16">
        <v>0.76923076923076927</v>
      </c>
      <c r="I11" s="16">
        <v>0.2857142857142857</v>
      </c>
      <c r="J11" s="16">
        <v>87.84</v>
      </c>
      <c r="K11" s="16">
        <v>1</v>
      </c>
      <c r="L11" s="16">
        <v>0.75</v>
      </c>
      <c r="M11" s="16">
        <v>0.8</v>
      </c>
      <c r="N11" s="16">
        <v>1</v>
      </c>
    </row>
    <row r="12" spans="3:14" x14ac:dyDescent="0.25">
      <c r="C12" s="6">
        <v>0.99</v>
      </c>
      <c r="D12" s="6">
        <v>1</v>
      </c>
      <c r="E12" s="6">
        <v>81.58</v>
      </c>
      <c r="F12" s="16">
        <v>0.84615384615384615</v>
      </c>
      <c r="G12" s="16">
        <v>1</v>
      </c>
      <c r="H12" s="16">
        <v>0.84615384615384615</v>
      </c>
      <c r="I12" s="16">
        <v>0.7142857142857143</v>
      </c>
      <c r="J12" s="16">
        <v>86.49</v>
      </c>
      <c r="K12" s="16">
        <v>0.8571428571428571</v>
      </c>
      <c r="L12" s="16">
        <v>0.75</v>
      </c>
      <c r="M12" s="16">
        <v>0.8</v>
      </c>
      <c r="N12" s="16">
        <v>1</v>
      </c>
    </row>
    <row r="13" spans="3:14" x14ac:dyDescent="0.25">
      <c r="C13" s="6">
        <v>0.99</v>
      </c>
      <c r="D13" s="6">
        <v>5</v>
      </c>
      <c r="E13" s="6">
        <v>63.16</v>
      </c>
      <c r="F13" s="16">
        <v>1</v>
      </c>
      <c r="G13" s="16">
        <v>0.66666666666666663</v>
      </c>
      <c r="H13" s="16">
        <v>0.30769230769230771</v>
      </c>
      <c r="I13" s="16">
        <v>0.2857142857142857</v>
      </c>
      <c r="J13" s="16">
        <v>54.05</v>
      </c>
      <c r="K13" s="16">
        <v>0.5357142857142857</v>
      </c>
      <c r="L13" s="16">
        <v>0.42857142857142855</v>
      </c>
      <c r="M13" s="16">
        <v>1</v>
      </c>
      <c r="N13" s="16">
        <v>1</v>
      </c>
    </row>
    <row r="14" spans="3:14" x14ac:dyDescent="0.25">
      <c r="C14" s="44" t="s">
        <v>11</v>
      </c>
      <c r="D14" s="44"/>
      <c r="E14" s="10">
        <f t="shared" ref="E14:N14" si="0">AVERAGE(E5:E13)</f>
        <v>75.876666666666665</v>
      </c>
      <c r="F14" s="10">
        <f t="shared" si="0"/>
        <v>0.91925666925666916</v>
      </c>
      <c r="G14" s="10">
        <f t="shared" si="0"/>
        <v>0.96296296296296291</v>
      </c>
      <c r="H14" s="10">
        <f t="shared" si="0"/>
        <v>0.66666666666666652</v>
      </c>
      <c r="I14" s="10">
        <f t="shared" si="0"/>
        <v>0.38095238095238093</v>
      </c>
      <c r="J14" s="10">
        <f t="shared" si="0"/>
        <v>79.431111111111107</v>
      </c>
      <c r="K14" s="10">
        <f t="shared" si="0"/>
        <v>0.8985890652557319</v>
      </c>
      <c r="L14" s="10">
        <f t="shared" si="0"/>
        <v>0.67248677248677247</v>
      </c>
      <c r="M14" s="10">
        <f t="shared" si="0"/>
        <v>0.68888888888888877</v>
      </c>
      <c r="N14" s="10">
        <f t="shared" si="0"/>
        <v>0.88888888888888884</v>
      </c>
    </row>
  </sheetData>
  <mergeCells count="11">
    <mergeCell ref="C14:D14"/>
    <mergeCell ref="C2:C4"/>
    <mergeCell ref="D2:D4"/>
    <mergeCell ref="E2:I2"/>
    <mergeCell ref="J2:N2"/>
    <mergeCell ref="E3:E4"/>
    <mergeCell ref="F3:G3"/>
    <mergeCell ref="H3:I3"/>
    <mergeCell ref="J3:J4"/>
    <mergeCell ref="K3:L3"/>
    <mergeCell ref="M3:N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N14"/>
  <sheetViews>
    <sheetView zoomScale="95" zoomScaleNormal="95" workbookViewId="0">
      <pane xSplit="4" topLeftCell="E1" activePane="topRight" state="frozen"/>
      <selection pane="topRight" activeCell="G21" sqref="G21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32" t="s">
        <v>0</v>
      </c>
      <c r="D2" s="35" t="s">
        <v>4</v>
      </c>
      <c r="E2" s="38" t="s">
        <v>5</v>
      </c>
      <c r="F2" s="39"/>
      <c r="G2" s="39"/>
      <c r="H2" s="39"/>
      <c r="I2" s="39"/>
      <c r="J2" s="40" t="s">
        <v>6</v>
      </c>
      <c r="K2" s="40"/>
      <c r="L2" s="40"/>
      <c r="M2" s="40"/>
      <c r="N2" s="41"/>
    </row>
    <row r="3" spans="3:14" ht="15" customHeight="1" x14ac:dyDescent="0.25">
      <c r="C3" s="33"/>
      <c r="D3" s="36"/>
      <c r="E3" s="32" t="s">
        <v>10</v>
      </c>
      <c r="F3" s="42" t="s">
        <v>7</v>
      </c>
      <c r="G3" s="43"/>
      <c r="H3" s="42" t="s">
        <v>8</v>
      </c>
      <c r="I3" s="43"/>
      <c r="J3" s="32" t="s">
        <v>10</v>
      </c>
      <c r="K3" s="42" t="s">
        <v>7</v>
      </c>
      <c r="L3" s="43"/>
      <c r="M3" s="42" t="s">
        <v>8</v>
      </c>
      <c r="N3" s="43"/>
    </row>
    <row r="4" spans="3:14" ht="30" x14ac:dyDescent="0.25">
      <c r="C4" s="34"/>
      <c r="D4" s="37"/>
      <c r="E4" s="34"/>
      <c r="F4" s="7" t="s">
        <v>9</v>
      </c>
      <c r="G4" s="5" t="s">
        <v>14</v>
      </c>
      <c r="H4" s="6" t="s">
        <v>9</v>
      </c>
      <c r="I4" s="5" t="s">
        <v>14</v>
      </c>
      <c r="J4" s="34"/>
      <c r="K4" s="6" t="s">
        <v>9</v>
      </c>
      <c r="L4" s="5" t="s">
        <v>14</v>
      </c>
      <c r="M4" s="6" t="s">
        <v>9</v>
      </c>
      <c r="N4" s="5" t="s">
        <v>14</v>
      </c>
    </row>
    <row r="5" spans="3:14" x14ac:dyDescent="0.25">
      <c r="C5" s="6">
        <v>0.1</v>
      </c>
      <c r="D5" s="6">
        <v>0.1</v>
      </c>
      <c r="E5" s="6">
        <v>87.27</v>
      </c>
      <c r="F5" s="16">
        <v>0.95</v>
      </c>
      <c r="G5" s="16">
        <v>0.88888888888888884</v>
      </c>
      <c r="H5" s="16">
        <v>0.95</v>
      </c>
      <c r="I5" s="16">
        <v>0.72727272727272729</v>
      </c>
      <c r="J5" s="6">
        <v>88.46</v>
      </c>
      <c r="K5" s="16">
        <v>1</v>
      </c>
      <c r="L5" s="16">
        <v>0.75</v>
      </c>
      <c r="M5" s="16">
        <v>0.80952380952380953</v>
      </c>
      <c r="N5" s="16">
        <v>0.9</v>
      </c>
    </row>
    <row r="6" spans="3:14" x14ac:dyDescent="0.25">
      <c r="C6" s="6">
        <v>0.1</v>
      </c>
      <c r="D6" s="6">
        <v>1</v>
      </c>
      <c r="E6" s="4">
        <v>88.18</v>
      </c>
      <c r="F6" s="16">
        <v>0.95</v>
      </c>
      <c r="G6" s="16">
        <v>0.88888888888888884</v>
      </c>
      <c r="H6" s="16">
        <v>0.95</v>
      </c>
      <c r="I6" s="16">
        <v>0.72727272727272729</v>
      </c>
      <c r="J6" s="4">
        <v>89.42</v>
      </c>
      <c r="K6" s="16">
        <v>1</v>
      </c>
      <c r="L6" s="16">
        <v>0.69230769230769229</v>
      </c>
      <c r="M6" s="16">
        <v>0.90476190476190477</v>
      </c>
      <c r="N6" s="16">
        <v>0.9</v>
      </c>
    </row>
    <row r="7" spans="3:14" x14ac:dyDescent="0.25">
      <c r="C7" s="6">
        <v>0.1</v>
      </c>
      <c r="D7" s="6">
        <v>5</v>
      </c>
      <c r="E7" s="6">
        <v>77.27</v>
      </c>
      <c r="F7" s="16">
        <v>0.93333333333333335</v>
      </c>
      <c r="G7" s="16">
        <v>0.72727272727272729</v>
      </c>
      <c r="H7" s="16">
        <v>0.7</v>
      </c>
      <c r="I7" s="16">
        <v>0.72727272727272729</v>
      </c>
      <c r="J7" s="6">
        <v>54.81</v>
      </c>
      <c r="K7" s="16">
        <v>0.52500000000000002</v>
      </c>
      <c r="L7" s="16">
        <v>0.45454545454545453</v>
      </c>
      <c r="M7" s="16">
        <v>1</v>
      </c>
      <c r="N7" s="16">
        <v>1</v>
      </c>
    </row>
    <row r="8" spans="3:14" x14ac:dyDescent="0.25">
      <c r="C8" s="6">
        <v>0.5</v>
      </c>
      <c r="D8" s="6">
        <v>0.1</v>
      </c>
      <c r="E8" s="6">
        <v>86.36</v>
      </c>
      <c r="F8" s="16">
        <v>0.95238095238095233</v>
      </c>
      <c r="G8" s="16">
        <v>0.8</v>
      </c>
      <c r="H8" s="16">
        <v>1</v>
      </c>
      <c r="I8" s="16">
        <v>0.72727272727272729</v>
      </c>
      <c r="J8" s="6">
        <v>89.42</v>
      </c>
      <c r="K8" s="16">
        <v>1</v>
      </c>
      <c r="L8" s="16">
        <v>0.81818181818181823</v>
      </c>
      <c r="M8" s="16">
        <v>0.76190476190476186</v>
      </c>
      <c r="N8" s="16">
        <v>0.9</v>
      </c>
    </row>
    <row r="9" spans="3:14" x14ac:dyDescent="0.25">
      <c r="C9" s="6">
        <v>0.5</v>
      </c>
      <c r="D9" s="6">
        <v>1</v>
      </c>
      <c r="E9" s="6">
        <v>90.91</v>
      </c>
      <c r="F9" s="16">
        <v>0.95</v>
      </c>
      <c r="G9" s="16">
        <v>1</v>
      </c>
      <c r="H9" s="16">
        <v>0.95</v>
      </c>
      <c r="I9" s="16">
        <v>0.72727272727272729</v>
      </c>
      <c r="J9" s="6">
        <v>88.46</v>
      </c>
      <c r="K9" s="16">
        <v>1</v>
      </c>
      <c r="L9" s="16">
        <v>0.9</v>
      </c>
      <c r="M9" s="16">
        <v>0.76190476190476186</v>
      </c>
      <c r="N9" s="16">
        <v>0.9</v>
      </c>
    </row>
    <row r="10" spans="3:14" x14ac:dyDescent="0.25">
      <c r="C10" s="5">
        <v>0.5</v>
      </c>
      <c r="D10" s="5">
        <v>5</v>
      </c>
      <c r="E10" s="5">
        <v>65.45</v>
      </c>
      <c r="F10" s="18">
        <v>0.88888888888888884</v>
      </c>
      <c r="G10" s="18">
        <v>0.83333333333333337</v>
      </c>
      <c r="H10" s="18">
        <v>0.4</v>
      </c>
      <c r="I10" s="18">
        <v>0.45454545454545453</v>
      </c>
      <c r="J10" s="5">
        <v>66.349999999999994</v>
      </c>
      <c r="K10" s="18">
        <v>0.64285714285714302</v>
      </c>
      <c r="L10" s="18">
        <v>0.6</v>
      </c>
      <c r="M10" s="18">
        <v>0.42857142857142855</v>
      </c>
      <c r="N10" s="18">
        <v>0.6</v>
      </c>
    </row>
    <row r="11" spans="3:14" x14ac:dyDescent="0.25">
      <c r="C11" s="6">
        <v>0.99</v>
      </c>
      <c r="D11" s="6">
        <v>0.1</v>
      </c>
      <c r="E11" s="6">
        <v>80</v>
      </c>
      <c r="F11" s="16">
        <v>0.9375</v>
      </c>
      <c r="G11" s="16">
        <v>1</v>
      </c>
      <c r="H11" s="16">
        <v>0.75</v>
      </c>
      <c r="I11" s="16">
        <v>0.54545454545454541</v>
      </c>
      <c r="J11" s="6">
        <v>87.5</v>
      </c>
      <c r="K11" s="16">
        <v>0.94444444444444442</v>
      </c>
      <c r="L11" s="16">
        <v>0.81818181818181823</v>
      </c>
      <c r="M11" s="16">
        <v>0.80952380952380953</v>
      </c>
      <c r="N11" s="16">
        <v>0.9</v>
      </c>
    </row>
    <row r="12" spans="3:14" x14ac:dyDescent="0.25">
      <c r="C12" s="6">
        <v>0.99</v>
      </c>
      <c r="D12" s="6">
        <v>1</v>
      </c>
      <c r="E12" s="6">
        <v>84.55</v>
      </c>
      <c r="F12" s="16">
        <v>0.94444444444444442</v>
      </c>
      <c r="G12" s="16">
        <v>0.8571428571428571</v>
      </c>
      <c r="H12" s="16">
        <v>0.85</v>
      </c>
      <c r="I12" s="16">
        <v>0.54545454545454541</v>
      </c>
      <c r="J12" s="6">
        <v>83.65</v>
      </c>
      <c r="K12" s="16">
        <v>0.82608695652173914</v>
      </c>
      <c r="L12" s="16">
        <v>0.69230769230769229</v>
      </c>
      <c r="M12" s="16">
        <v>0.90476190476190477</v>
      </c>
      <c r="N12" s="16">
        <v>0.9</v>
      </c>
    </row>
    <row r="13" spans="3:14" x14ac:dyDescent="0.25">
      <c r="C13" s="6">
        <v>0.99</v>
      </c>
      <c r="D13" s="6">
        <v>5</v>
      </c>
      <c r="E13" s="6">
        <v>53.64</v>
      </c>
      <c r="F13" s="16">
        <v>1</v>
      </c>
      <c r="G13" s="16">
        <v>1</v>
      </c>
      <c r="H13" s="16">
        <v>0.2</v>
      </c>
      <c r="I13" s="16">
        <v>9.0909090909090912E-2</v>
      </c>
      <c r="J13" s="6">
        <v>50.96</v>
      </c>
      <c r="K13" s="16">
        <v>0.48837209302325579</v>
      </c>
      <c r="L13" s="16">
        <v>0.45454545454545453</v>
      </c>
      <c r="M13" s="16">
        <v>1</v>
      </c>
      <c r="N13" s="16">
        <v>1</v>
      </c>
    </row>
    <row r="14" spans="3:14" x14ac:dyDescent="0.25">
      <c r="C14" s="44" t="s">
        <v>11</v>
      </c>
      <c r="D14" s="44"/>
      <c r="E14" s="10">
        <f>AVERAGE(E5:E13)</f>
        <v>79.292222222222222</v>
      </c>
      <c r="F14" s="10">
        <f t="shared" ref="F14:N14" si="0">AVERAGE(F5:F13)</f>
        <v>0.94517195767195772</v>
      </c>
      <c r="G14" s="10">
        <f t="shared" si="0"/>
        <v>0.8883918550585217</v>
      </c>
      <c r="H14" s="10">
        <f t="shared" si="0"/>
        <v>0.75</v>
      </c>
      <c r="I14" s="10">
        <f t="shared" si="0"/>
        <v>0.58585858585858586</v>
      </c>
      <c r="J14" s="10">
        <f t="shared" si="0"/>
        <v>77.67</v>
      </c>
      <c r="K14" s="10">
        <f t="shared" si="0"/>
        <v>0.82519562631628707</v>
      </c>
      <c r="L14" s="10">
        <f t="shared" si="0"/>
        <v>0.68667443667443662</v>
      </c>
      <c r="M14" s="10">
        <f t="shared" si="0"/>
        <v>0.82010582010582012</v>
      </c>
      <c r="N14" s="10">
        <f t="shared" si="0"/>
        <v>0.88888888888888884</v>
      </c>
    </row>
  </sheetData>
  <mergeCells count="11">
    <mergeCell ref="C14:D14"/>
    <mergeCell ref="C2:C4"/>
    <mergeCell ref="D2:D4"/>
    <mergeCell ref="E2:I2"/>
    <mergeCell ref="J2:N2"/>
    <mergeCell ref="E3:E4"/>
    <mergeCell ref="F3:G3"/>
    <mergeCell ref="H3:I3"/>
    <mergeCell ref="J3:J4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Penuh</vt:lpstr>
      <vt:lpstr>80%20%</vt:lpstr>
      <vt:lpstr>65%35%</vt:lpstr>
      <vt:lpstr>50%50%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2013-01-01T22:48:43Z</dcterms:created>
  <dcterms:modified xsi:type="dcterms:W3CDTF">2013-01-18T16:59:46Z</dcterms:modified>
</cp:coreProperties>
</file>