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<sst xmlns="http://schemas.openxmlformats.org/spreadsheetml/2006/main" count="20" uniqueCount="20">
  <si>
    <t xml:space="preserve">Measurement Details</t>
  </si>
  <si>
    <t xml:space="preserve">Weapon Name</t>
  </si>
  <si>
    <t>Hemlok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</si>
  <si>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</si>
  <si>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</si>
  <si>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</si>
  <si>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</si>
  <si>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</si>
  <si>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</si>
  <si>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</si>
  <si>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</si>
  <si>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Burst Delay (if applicable)</t>
  </si>
  <si>
    <t xml:space="preserve">Bullets per Burst (if applicable)</t>
  </si>
  <si>
    <t xml:space="preserve">Bullets Left</t>
  </si>
  <si>
    <t>Time</t>
  </si>
  <si>
    <t>Interval</t>
  </si>
  <si>
    <t>Elapsed</t>
  </si>
  <si>
    <t>Expected</t>
  </si>
  <si>
    <t xml:space="preserve">Burst Count</t>
  </si>
  <si>
    <t xml:space="preserve">Expected w/o delay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</si>
</sst>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6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1" fillId="0" borderId="0" numFmtId="0" xfId="0" applyFont="1" applyProtection="1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4" xfId="0" applyNumberFormat="1" applyProtection="1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K1" zoomScale="100" workbookViewId="0">
      <selection activeCell="G10" activeCellId="0" sqref="G10"/>
    </sheetView>
  </sheetViews>
  <sheetFormatPr defaultColWidth="11.53515625" defaultRowHeight="12.75"/>
  <cols>
    <col customWidth="1" min="1" max="1" style="1" width="35.00390625"/>
    <col customWidth="1" min="7" max="7" style="1" width="24.449999999999999"/>
  </cols>
  <sheetData>
    <row r="1" ht="12.800000000000001">
      <c r="A1" s="1" t="s">
        <v>0</v>
      </c>
      <c r="B1"/>
      <c r="C1"/>
      <c r="D1"/>
      <c r="E1"/>
      <c r="F1"/>
      <c r="G1" s="1"/>
    </row>
    <row r="2" ht="12.800000000000001">
      <c r="A2" s="1" t="s">
        <v>1</v>
      </c>
      <c r="B2" t="s">
        <v>2</v>
      </c>
      <c r="C2"/>
      <c r="D2"/>
      <c r="E2"/>
      <c r="F2"/>
      <c r="G2" s="1"/>
    </row>
    <row r="3" ht="12.800000000000001">
      <c r="A3" s="1" t="s">
        <v>3</v>
      </c>
      <c r="B3">
        <v>30</v>
      </c>
      <c r="C3"/>
      <c r="D3"/>
      <c r="E3"/>
      <c r="F3"/>
      <c r="G3" s="1"/>
      <c r="H3" s="1"/>
      <c r="I3" s="1"/>
      <c r="J3" s="1"/>
      <c r="K3" s="1"/>
      <c r="L3" s="1"/>
      <c r="M3" s="1"/>
      <c r="N3" s="1"/>
    </row>
    <row r="4" ht="12.800000000000001">
      <c r="A4" s="1" t="s">
        <v>4</v>
      </c>
      <c r="B4">
        <v>384</v>
      </c>
      <c r="C4"/>
      <c r="D4"/>
      <c r="E4"/>
      <c r="F4"/>
      <c r="G4" s="1"/>
      <c r="H4" s="1"/>
      <c r="I4" s="1"/>
      <c r="J4" s="1"/>
      <c r="K4" s="1"/>
      <c r="N4" s="1"/>
    </row>
    <row r="5" ht="12.800000000000001">
      <c r="A5" s="1" t="s">
        <v>5</v>
      </c>
      <c r="B5">
        <v>15.5</v>
      </c>
      <c r="C5"/>
      <c r="D5"/>
      <c r="E5"/>
      <c r="F5"/>
      <c r="G5" s="1"/>
      <c r="H5" s="1"/>
      <c r="I5" s="1"/>
      <c r="J5" s="1"/>
      <c r="K5" s="1"/>
      <c r="M5" s="1"/>
      <c r="N5" s="1"/>
    </row>
    <row r="6" ht="12.800000000000001">
      <c r="A6" s="1" t="s">
        <v>6</v>
      </c>
      <c r="B6">
        <v>930</v>
      </c>
      <c r="C6"/>
      <c r="D6"/>
      <c r="E6"/>
      <c r="F6"/>
      <c r="G6" s="1"/>
      <c r="H6" s="1"/>
      <c r="I6" s="1"/>
      <c r="J6" s="1"/>
      <c r="K6" s="1"/>
      <c r="M6" s="1"/>
      <c r="N6" s="1"/>
    </row>
    <row r="7" ht="12.800000000000001">
      <c r="A7" s="1" t="s">
        <v>7</v>
      </c>
      <c r="B7">
        <v>15.576000000000001</v>
      </c>
      <c r="C7"/>
      <c r="D7"/>
      <c r="E7"/>
      <c r="F7"/>
      <c r="G7" s="1"/>
      <c r="H7" s="1"/>
      <c r="I7" s="1"/>
      <c r="J7" s="1"/>
      <c r="K7" s="1"/>
      <c r="L7" s="1"/>
      <c r="M7" s="1"/>
      <c r="N7" s="1"/>
    </row>
    <row r="8" ht="12.800000000000001">
      <c r="A8" s="1" t="s">
        <v>8</v>
      </c>
      <c r="B8">
        <f>1/($B$4/60)</f>
        <v>0.15625</v>
      </c>
      <c r="C8"/>
      <c r="D8"/>
      <c r="E8"/>
      <c r="F8"/>
      <c r="G8" s="1"/>
      <c r="H8" s="1"/>
      <c r="I8" s="1"/>
      <c r="J8" s="1"/>
      <c r="K8" s="1"/>
      <c r="L8" s="2"/>
      <c r="M8" s="1"/>
      <c r="N8" s="1"/>
    </row>
    <row r="9" ht="12.800000000000001">
      <c r="A9" s="1" t="s">
        <v>9</v>
      </c>
      <c r="B9">
        <f>1/$B$5</f>
        <v>0.064516129032258063</v>
      </c>
      <c r="C9"/>
      <c r="D9"/>
      <c r="E9"/>
      <c r="F9"/>
      <c r="G9" s="1"/>
      <c r="H9" s="1"/>
      <c r="I9" s="1"/>
      <c r="J9" s="1"/>
      <c r="K9" s="1"/>
      <c r="M9" s="1"/>
      <c r="N9" s="1"/>
    </row>
    <row r="10" ht="12.800000000000001">
      <c r="A10" s="1" t="s">
        <v>10</v>
      </c>
      <c r="B10">
        <f>1/($B$6/60)</f>
        <v>0.064516129032258063</v>
      </c>
      <c r="C10"/>
      <c r="D10"/>
      <c r="E10"/>
      <c r="F10"/>
      <c r="G10" s="1"/>
      <c r="H10" s="1"/>
      <c r="I10" s="1"/>
      <c r="J10" s="1"/>
      <c r="K10" s="1"/>
      <c r="M10" s="1"/>
      <c r="N10" s="1"/>
    </row>
    <row r="11" ht="12.800000000000001">
      <c r="A11" s="1" t="s">
        <v>11</v>
      </c>
      <c r="B11" s="3">
        <v>0.28000000000000003</v>
      </c>
      <c r="C11"/>
      <c r="D11"/>
      <c r="E11"/>
      <c r="F11"/>
      <c r="G11" s="1"/>
      <c r="H11" s="1"/>
      <c r="I11" s="1"/>
      <c r="J11" s="1"/>
      <c r="K11" s="1"/>
      <c r="L11" s="1"/>
      <c r="M11" s="1"/>
      <c r="N11" s="1"/>
    </row>
    <row r="12" ht="12.800000000000001">
      <c r="A12" s="1" t="s">
        <v>12</v>
      </c>
      <c r="B12">
        <v>3</v>
      </c>
      <c r="C12"/>
      <c r="D12"/>
      <c r="E12"/>
      <c r="F12"/>
      <c r="G12" s="1"/>
      <c r="H12" s="1"/>
      <c r="I12" s="1"/>
      <c r="J12" s="1"/>
      <c r="K12" s="1"/>
      <c r="L12" s="1"/>
      <c r="M12" s="1"/>
      <c r="N12" s="1"/>
    </row>
    <row r="13" ht="12.800000000000001">
      <c r="A13" s="1"/>
      <c r="B13"/>
      <c r="C13"/>
      <c r="D13"/>
      <c r="E13"/>
      <c r="F13"/>
      <c r="G13" s="1"/>
      <c r="H13" s="1"/>
      <c r="I13" s="1"/>
      <c r="J13" s="1"/>
      <c r="K13" s="1"/>
      <c r="M13" s="1"/>
      <c r="N13" s="1"/>
    </row>
    <row r="14" ht="12.800000000000001">
      <c r="A14" s="1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s="4" t="s">
        <v>19</v>
      </c>
      <c r="H14" s="1"/>
      <c r="I14" s="1"/>
      <c r="J14" s="1"/>
      <c r="K14" s="1"/>
      <c r="M14" s="1"/>
      <c r="N14" s="1"/>
    </row>
    <row r="15" ht="12.800000000000001">
      <c r="A15" s="1">
        <f>$B$3</f>
        <v>30</v>
      </c>
      <c r="B15">
        <v>15.576000000000001</v>
      </c>
      <c r="C15"/>
      <c r="D15">
        <f>B15-$B$7</f>
        <v>0</v>
      </c>
      <c r="E15"/>
      <c r="F15"/>
      <c r="G15" s="1"/>
      <c r="H15" s="1"/>
      <c r="I15" s="1"/>
      <c r="J15" s="1"/>
      <c r="K15" s="1"/>
      <c r="L15" s="1"/>
      <c r="M15" s="1"/>
      <c r="N15" s="1"/>
    </row>
    <row r="16" ht="12.800000000000001">
      <c r="A16" s="1">
        <f>A15-1</f>
        <v>29</v>
      </c>
      <c r="B16">
        <v>15.583</v>
      </c>
      <c r="C16">
        <f>B16-B15</f>
        <v>0.0069999999999996732</v>
      </c>
      <c r="D16">
        <f>B16-$B$7</f>
        <v>0.0069999999999996732</v>
      </c>
      <c r="E16">
        <f>($B$3-F16-A16)*$B$10+(F16-1)*$B$11</f>
        <v>0</v>
      </c>
      <c r="F16">
        <f>_xlfn.CEILING.MATH(($B$3-A16)/$B$12)</f>
        <v>1</v>
      </c>
      <c r="G16" s="1">
        <f>(F16-1)*$B$11</f>
        <v>0</v>
      </c>
      <c r="H16" s="1"/>
      <c r="I16" s="1"/>
      <c r="J16" s="1"/>
      <c r="K16" s="1"/>
      <c r="L16" s="1"/>
      <c r="M16" s="1"/>
      <c r="N16" s="1"/>
    </row>
    <row r="17" ht="12.800000000000001">
      <c r="A17" s="1">
        <f>A16-1</f>
        <v>28</v>
      </c>
      <c r="B17">
        <v>15.646000000000001</v>
      </c>
      <c r="C17">
        <f>B17-B16</f>
        <v>0.063000000000000611</v>
      </c>
      <c r="D17">
        <f>B17-$B$7</f>
        <v>0.070000000000000284</v>
      </c>
      <c r="E17">
        <f>($B$3-F17-A17)*$B$10+(F17-1)*$B$11</f>
        <v>0.064516129032258063</v>
      </c>
      <c r="F17">
        <f>_xlfn.CEILING.MATH(($B$3-A17)/$B$12)</f>
        <v>1</v>
      </c>
      <c r="G17" s="1">
        <f>(F17-1)*$B$11</f>
        <v>0</v>
      </c>
      <c r="H17" s="1"/>
      <c r="I17" s="1"/>
      <c r="J17" s="1"/>
      <c r="K17" s="1"/>
      <c r="L17" s="1"/>
      <c r="M17" s="1"/>
      <c r="N17" s="1"/>
    </row>
    <row r="18" ht="12.800000000000001">
      <c r="A18" s="1">
        <f>A17-1</f>
        <v>27</v>
      </c>
      <c r="B18">
        <v>15.722</v>
      </c>
      <c r="C18">
        <f>B18-B17</f>
        <v>0.075999999999998735</v>
      </c>
      <c r="D18">
        <f>B18-$B$7</f>
        <v>0.14599999999999902</v>
      </c>
      <c r="E18">
        <f>($B$3-F18-A18)*$B$10+(F18-1)*$B$11</f>
        <v>0.12903225806451613</v>
      </c>
      <c r="F18">
        <f>_xlfn.CEILING.MATH(($B$3-A18)/$B$12)</f>
        <v>1</v>
      </c>
      <c r="G18" s="1">
        <f>(F18-1)*$B$11</f>
        <v>0</v>
      </c>
      <c r="H18" s="1"/>
      <c r="I18" s="1"/>
      <c r="J18" s="1"/>
      <c r="K18" s="1"/>
      <c r="M18" s="1"/>
      <c r="N18" s="1"/>
    </row>
    <row r="19" ht="12.800000000000001">
      <c r="A19" s="1">
        <f>A18-1</f>
        <v>26</v>
      </c>
      <c r="B19">
        <v>16</v>
      </c>
      <c r="C19">
        <f>B19-B18</f>
        <v>0.27800000000000047</v>
      </c>
      <c r="D19">
        <f>B19-$B$7</f>
        <v>0.42399999999999949</v>
      </c>
      <c r="E19">
        <f>($B$3-F19-A19)*$B$10+(F19-1)*$B$11</f>
        <v>0.40903225806451615</v>
      </c>
      <c r="F19">
        <f>_xlfn.CEILING.MATH(($B$3-A19)/$B$12)</f>
        <v>2</v>
      </c>
      <c r="G19" s="1">
        <f>(F19-1)*$B$11</f>
        <v>0.28000000000000003</v>
      </c>
      <c r="H19" s="1"/>
      <c r="I19" s="1"/>
      <c r="J19" s="1"/>
      <c r="K19" s="1"/>
      <c r="L19" s="1"/>
      <c r="M19" s="1"/>
      <c r="N19" s="1"/>
    </row>
    <row r="20" ht="12.800000000000001">
      <c r="A20" s="1">
        <f>A19-1</f>
        <v>25</v>
      </c>
      <c r="B20">
        <v>16.068999999999999</v>
      </c>
      <c r="C20">
        <f>B20-B19</f>
        <v>0.068999999999999062</v>
      </c>
      <c r="D20">
        <f>B20-$B$7</f>
        <v>0.49299999999999855</v>
      </c>
      <c r="E20">
        <f>($B$3-F20-A20)*$B$10+(F20-1)*$B$11</f>
        <v>0.47354838709677421</v>
      </c>
      <c r="F20">
        <f>_xlfn.CEILING.MATH(($B$3-A20)/$B$12)</f>
        <v>2</v>
      </c>
      <c r="G20" s="1">
        <f>(F20-1)*$B$11</f>
        <v>0.28000000000000003</v>
      </c>
      <c r="H20" s="1"/>
      <c r="I20" s="1"/>
      <c r="J20" s="1"/>
      <c r="K20" s="1"/>
      <c r="M20" s="1"/>
      <c r="N20" s="1"/>
    </row>
    <row r="21" ht="12.800000000000001">
      <c r="A21" s="1">
        <f>A20-1</f>
        <v>24</v>
      </c>
      <c r="B21">
        <v>16.132000000000001</v>
      </c>
      <c r="C21">
        <f>B21-B20</f>
        <v>0.063000000000002387</v>
      </c>
      <c r="D21">
        <f>B21-$B$7</f>
        <v>0.55600000000000094</v>
      </c>
      <c r="E21">
        <f>($B$3-F21-A21)*$B$10+(F21-1)*$B$11</f>
        <v>0.53806451612903228</v>
      </c>
      <c r="F21">
        <f>_xlfn.CEILING.MATH(($B$3-A21)/$B$12)</f>
        <v>2</v>
      </c>
      <c r="G21" s="1">
        <f>(F21-1)*$B$11</f>
        <v>0.28000000000000003</v>
      </c>
      <c r="H21" s="1"/>
      <c r="I21" s="1"/>
      <c r="J21" s="1"/>
      <c r="K21" s="1"/>
      <c r="L21" s="1"/>
      <c r="M21" s="1"/>
      <c r="N21" s="1"/>
    </row>
    <row r="22" ht="12.800000000000001">
      <c r="A22" s="1">
        <f>A21-1</f>
        <v>23</v>
      </c>
      <c r="B22">
        <v>16.472000000000001</v>
      </c>
      <c r="C22" s="1">
        <f>B22-B21</f>
        <v>0.33999999999999986</v>
      </c>
      <c r="D22" s="1">
        <f>B22-$B$7</f>
        <v>0.8960000000000008</v>
      </c>
      <c r="E22">
        <f>($B$3-F22-A22)*$B$10+(F22-1)*$B$11</f>
        <v>0.8180645161290323</v>
      </c>
      <c r="F22">
        <f>_xlfn.CEILING.MATH(($B$3-A22)/$B$12)</f>
        <v>3</v>
      </c>
      <c r="G22" s="1">
        <f>(F22-1)*$B$11</f>
        <v>0.56000000000000005</v>
      </c>
      <c r="H22" s="1"/>
      <c r="I22" s="1"/>
      <c r="J22" s="1"/>
      <c r="K22" s="1"/>
      <c r="L22" s="1"/>
      <c r="M22" s="1"/>
      <c r="N22" s="1"/>
    </row>
    <row r="23" ht="12.800000000000001">
      <c r="A23" s="1">
        <f>A22-1</f>
        <v>22</v>
      </c>
      <c r="B23">
        <v>16.535</v>
      </c>
      <c r="C23">
        <f>B23-B22</f>
        <v>0.062999999999998835</v>
      </c>
      <c r="D23" s="1">
        <f>B23-$B$7</f>
        <v>0.95899999999999963</v>
      </c>
      <c r="E23">
        <f>($B$3-F23-A23)*$B$10+(F23-1)*$B$11</f>
        <v>0.88258064516129031</v>
      </c>
      <c r="F23">
        <f>_xlfn.CEILING.MATH(($B$3-A23)/$B$12)</f>
        <v>3</v>
      </c>
      <c r="G23" s="1">
        <f>(F23-1)*$B$11</f>
        <v>0.56000000000000005</v>
      </c>
      <c r="H23" s="1"/>
      <c r="I23" s="5"/>
      <c r="J23" s="1"/>
      <c r="K23" s="1"/>
      <c r="N23" s="1"/>
    </row>
    <row r="24" ht="12.800000000000001">
      <c r="A24" s="1">
        <f>A23-1</f>
        <v>21</v>
      </c>
      <c r="B24">
        <v>16.542000000000002</v>
      </c>
      <c r="C24">
        <f>B24-B23</f>
        <v>0.0070000000000014495</v>
      </c>
      <c r="D24" s="1">
        <f>B24-$B$7</f>
        <v>0.96600000000000108</v>
      </c>
      <c r="E24">
        <f>($B$3-F24-A24)*$B$10+(F24-1)*$B$11</f>
        <v>0.94709677419354843</v>
      </c>
      <c r="F24">
        <f>_xlfn.CEILING.MATH(($B$3-A24)/$B$12)</f>
        <v>3</v>
      </c>
      <c r="G24" s="1">
        <f>(F24-1)*$B$11</f>
        <v>0.56000000000000005</v>
      </c>
    </row>
    <row r="25" ht="12.800000000000001">
      <c r="A25" s="1">
        <v>18</v>
      </c>
      <c r="B25">
        <v>16.951000000000001</v>
      </c>
      <c r="C25">
        <f>B25-B24</f>
        <v>0.40899999999999892</v>
      </c>
      <c r="D25" s="1">
        <f>B25-$B$7</f>
        <v>1.375</v>
      </c>
      <c r="E25">
        <f>($B$3-F25-A25)*$B$10+(F25-1)*$B$11</f>
        <v>1.3561290322580646</v>
      </c>
      <c r="F25">
        <f>_xlfn.CEILING.MATH(($B$3-A25)/$B$12)</f>
        <v>4</v>
      </c>
      <c r="G25" s="1">
        <f>(F25-1)*$B$11</f>
        <v>0.84000000000000008</v>
      </c>
    </row>
    <row r="26" ht="12.800000000000001">
      <c r="A26" s="1">
        <v>15</v>
      </c>
      <c r="B26">
        <v>17.361000000000001</v>
      </c>
      <c r="C26">
        <f>B26-B25</f>
        <v>0.41000000000000014</v>
      </c>
      <c r="D26" s="1">
        <f>B26-$B$7</f>
        <v>1.7850000000000001</v>
      </c>
      <c r="E26">
        <f>($B$3-F26-A26)*$B$10+(F26-1)*$B$11</f>
        <v>1.7651612903225806</v>
      </c>
      <c r="F26">
        <f>_xlfn.CEILING.MATH(($B$3-A26)/$B$12)</f>
        <v>5</v>
      </c>
      <c r="G26" s="1">
        <f>(F26-1)*$B$11</f>
        <v>1.1200000000000001</v>
      </c>
    </row>
    <row r="27" ht="12.800000000000001">
      <c r="A27" s="1">
        <v>12</v>
      </c>
      <c r="B27">
        <v>17.771000000000001</v>
      </c>
      <c r="C27">
        <f>B27-B26</f>
        <v>0.41000000000000014</v>
      </c>
      <c r="D27" s="1">
        <f>B27-$B$7</f>
        <v>2.1950000000000003</v>
      </c>
      <c r="E27">
        <f>($B$3-F27-A27)*$B$10+(F27-1)*$B$11</f>
        <v>2.1741935483870969</v>
      </c>
      <c r="F27">
        <f>_xlfn.CEILING.MATH(($B$3-A27)/$B$12)</f>
        <v>6</v>
      </c>
      <c r="G27" s="1">
        <f>(F27-1)*$B$11</f>
        <v>1.4000000000000001</v>
      </c>
    </row>
    <row r="28" ht="12.800000000000001">
      <c r="A28" s="1">
        <v>9</v>
      </c>
      <c r="B28">
        <v>18.181000000000001</v>
      </c>
      <c r="C28" s="1">
        <f>B28-B27</f>
        <v>0.41000000000000014</v>
      </c>
      <c r="D28" s="1">
        <f>B28-$B$7</f>
        <v>2.6050000000000004</v>
      </c>
      <c r="E28">
        <f>($B$3-F28-A28)*$B$10+(F28-1)*$B$11</f>
        <v>2.5832258064516131</v>
      </c>
      <c r="F28">
        <f>_xlfn.CEILING.MATH(($B$3-A28)/$B$12)</f>
        <v>7</v>
      </c>
      <c r="G28" s="1">
        <f>(F28-1)*$B$11</f>
        <v>1.6800000000000002</v>
      </c>
    </row>
    <row r="29" ht="12.800000000000001">
      <c r="A29" s="1">
        <v>6</v>
      </c>
      <c r="B29">
        <v>18.597000000000001</v>
      </c>
      <c r="C29">
        <f>B29-B28</f>
        <v>0.41600000000000037</v>
      </c>
      <c r="D29" s="1">
        <f>B29-$B$7</f>
        <v>3.0210000000000008</v>
      </c>
      <c r="E29">
        <f>($B$3-F29-A29)*$B$10+(F29-1)*$B$11</f>
        <v>2.992258064516129</v>
      </c>
      <c r="F29">
        <f>_xlfn.CEILING.MATH(($B$3-A29)/$B$12)</f>
        <v>8</v>
      </c>
      <c r="G29" s="1">
        <f>(F29-1)*$B$11</f>
        <v>1.9600000000000002</v>
      </c>
    </row>
    <row r="30" ht="12.800000000000001">
      <c r="A30" s="1">
        <v>3</v>
      </c>
      <c r="B30">
        <v>19.007000000000001</v>
      </c>
      <c r="C30">
        <f>B30-B29</f>
        <v>0.41000000000000014</v>
      </c>
      <c r="D30" s="1">
        <f>B30-$B$7</f>
        <v>3.4310000000000009</v>
      </c>
      <c r="E30">
        <f>($B$3-F30-A30)*$B$10+(F30-1)*$B$11</f>
        <v>3.4012903225806452</v>
      </c>
      <c r="F30">
        <f>_xlfn.CEILING.MATH(($B$3-A30)/$B$12)</f>
        <v>9</v>
      </c>
      <c r="G30" s="1">
        <f>(F30-1)*$B$11</f>
        <v>2.2400000000000002</v>
      </c>
    </row>
    <row r="31" ht="12.800000000000001">
      <c r="A31" s="1">
        <v>0</v>
      </c>
      <c r="B31">
        <v>19.431000000000001</v>
      </c>
      <c r="C31">
        <f>B31-B30</f>
        <v>0.42399999999999949</v>
      </c>
      <c r="D31" s="1">
        <f>B31-$B$7</f>
        <v>3.8550000000000004</v>
      </c>
      <c r="E31">
        <f>($B$3-F31-A31)*$B$10+(F31-1)*$B$11</f>
        <v>3.8103225806451615</v>
      </c>
      <c r="F31">
        <f>_xlfn.CEILING.MATH(($B$3-A31)/$B$12)</f>
        <v>10</v>
      </c>
      <c r="G31" s="1">
        <f>(F31-1)*$B$11</f>
        <v>2.5200000000000005</v>
      </c>
    </row>
    <row r="32" ht="12.800000000000001">
      <c r="A32" s="1"/>
      <c r="B32"/>
      <c r="C32"/>
      <c r="D32" s="1"/>
      <c r="E32"/>
      <c r="F32"/>
      <c r="G32" s="1"/>
    </row>
    <row r="33" ht="12.800000000000001">
      <c r="A33" s="1"/>
      <c r="B33"/>
      <c r="C33"/>
      <c r="D33" s="1"/>
      <c r="E33"/>
      <c r="F33"/>
      <c r="G33" s="1"/>
    </row>
    <row r="34" ht="12.800000000000001">
      <c r="A34" s="1"/>
      <c r="B34"/>
      <c r="C34" s="1"/>
      <c r="D34" s="1"/>
      <c r="E34"/>
      <c r="F34"/>
      <c r="G34" s="1"/>
    </row>
    <row r="35" ht="12.800000000000001">
      <c r="C35" s="1"/>
      <c r="D35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7</cp:revision>
  <dcterms:created xsi:type="dcterms:W3CDTF">2024-07-07T09:49:23Z</dcterms:created>
  <dcterms:modified xsi:type="dcterms:W3CDTF">2024-07-08T23:16:43Z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