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0"/>
  </bookViews>
  <sheets>
    <sheet name="Sheet1" sheetId="1" state="visible" r:id="rId1"/>
    <sheet name="Sheet1z" sheetId="2" state="visible" r:id="rId2"/>
  </sheets>
  <calcPr refMode="A1" iterate="0" iterateCount="100" iterateDelta="0.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<sst xmlns="http://schemas.openxmlformats.org/spreadsheetml/2006/main" count="19" uniqueCount="19">
  <si>
    <t xml:space="preserve">Measurement Details</t>
  </si>
  <si>
    <t xml:space="preserve">Weapon Name</t>
  </si>
  <si>
    <t>EVA-8</t>
  </si>
  <si>
    <t xml:space="preserve">Bullets in Mag</t>
  </si>
  <si>
    <t xml:space="preserve">RPM (wiki)</t>
  </si>
  <si>
    <t xml:space="preserve">Fire Rate (wiki)</t>
  </si>
  <si>
    <t xml:space="preserve">RPM (Measured)</t>
  </si>
  <si>
    <t xml:space="preserve">Reference Time</t>
  </si>
  <si>
    <t xml:space="preserve">Shot Interval (calculated from RPM)</t>
  </si>
  <si>
    <t xml:space="preserve">Shot Interval (calculated from Fire Rate)</t>
  </si>
  <si>
    <t xml:space="preserve">Shot Interval (calculated from Measured RPM)</t>
  </si>
  <si>
    <t xml:space="preserve">Bullets Left</t>
  </si>
  <si>
    <t>Time</t>
  </si>
  <si>
    <t>Interval</t>
  </si>
  <si>
    <t>Elapsed</t>
  </si>
  <si>
    <t>Expected</t>
  </si>
  <si>
    <t xml:space="preserve">Left in Magazine</t>
  </si>
  <si>
    <t xml:space="preserve">Elapsed – Burst Delay (0.28)</t>
  </si>
  <si>
    <t xml:space="preserve">Damage Dealt (body: 15)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</si>
</sst>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0.000000"/>
      <color theme="1"/>
      <name val="Arial"/>
    </font>
    <font>
      <sz val="10.000000"/>
      <name val="Arial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4">
    <xf fontId="0" fillId="0" borderId="0" numFmtId="0" xfId="0" applyProtection="0">
      <protection hidden="0" locked="1"/>
    </xf>
    <xf fontId="0" fillId="0" borderId="0" numFmtId="0" xfId="0" applyProtection="0">
      <protection hidden="0" locked="1"/>
    </xf>
    <xf fontId="0" fillId="0" borderId="0" numFmtId="0" xfId="0" applyProtection="1">
      <protection hidden="0" locked="1"/>
    </xf>
    <xf fontId="1" fillId="0" borderId="0" numFmtId="0" xfId="0" applyFont="1" applyProtection="0"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customWidth="1" min="1" max="1" width="33.7109375"/>
  </cols>
  <sheetData>
    <row r="1">
      <c r="A1" t="s">
        <v>0</v>
      </c>
      <c r="B1"/>
      <c r="C1"/>
      <c r="D1"/>
      <c r="E1"/>
    </row>
    <row r="2">
      <c r="A2" t="s">
        <v>1</v>
      </c>
      <c r="B2" s="1" t="s">
        <v>2</v>
      </c>
      <c r="C2"/>
      <c r="D2"/>
      <c r="E2"/>
    </row>
    <row r="3">
      <c r="A3" t="s">
        <v>3</v>
      </c>
      <c r="B3">
        <v>8</v>
      </c>
      <c r="C3"/>
      <c r="D3"/>
      <c r="E3"/>
    </row>
    <row r="4">
      <c r="A4" t="s">
        <v>4</v>
      </c>
      <c r="B4">
        <v>180</v>
      </c>
      <c r="C4"/>
      <c r="D4"/>
      <c r="E4"/>
    </row>
    <row r="5">
      <c r="A5" t="s">
        <v>5</v>
      </c>
      <c r="B5">
        <v>2.3999999999999999</v>
      </c>
      <c r="C5"/>
      <c r="D5"/>
      <c r="E5"/>
    </row>
    <row r="6">
      <c r="A6" t="s">
        <v>6</v>
      </c>
      <c r="B6">
        <v>220</v>
      </c>
      <c r="C6"/>
      <c r="D6"/>
      <c r="E6"/>
    </row>
    <row r="7">
      <c r="A7" t="s">
        <v>7</v>
      </c>
      <c r="B7">
        <v>0.97899999999999998</v>
      </c>
      <c r="C7"/>
      <c r="D7"/>
      <c r="E7"/>
    </row>
    <row r="8">
      <c r="A8" t="s">
        <v>8</v>
      </c>
      <c r="B8">
        <f>1/($B$4/60)</f>
        <v>0.33333333333333331</v>
      </c>
      <c r="C8"/>
      <c r="D8"/>
      <c r="E8"/>
    </row>
    <row r="9">
      <c r="A9" t="s">
        <v>9</v>
      </c>
      <c r="B9">
        <f>1/$B$5</f>
        <v>0.41666666666666669</v>
      </c>
      <c r="C9"/>
      <c r="D9"/>
      <c r="E9"/>
    </row>
    <row r="10">
      <c r="A10" t="s">
        <v>10</v>
      </c>
      <c r="B10">
        <f>1/($B$6/60)</f>
        <v>0.27272727272727276</v>
      </c>
      <c r="C10"/>
      <c r="D10"/>
      <c r="E10"/>
    </row>
    <row r="11">
      <c r="A11"/>
      <c r="B11"/>
      <c r="C11"/>
      <c r="D11"/>
      <c r="E11"/>
    </row>
    <row r="12">
      <c r="A12"/>
      <c r="B12"/>
      <c r="C12"/>
      <c r="D12"/>
      <c r="E12"/>
    </row>
    <row r="13">
      <c r="A13"/>
      <c r="B13"/>
      <c r="C13"/>
      <c r="D13"/>
      <c r="E13"/>
    </row>
    <row r="14">
      <c r="A14" t="s">
        <v>11</v>
      </c>
      <c r="B14" t="s">
        <v>12</v>
      </c>
      <c r="C14" t="s">
        <v>13</v>
      </c>
      <c r="D14" t="s">
        <v>14</v>
      </c>
      <c r="E14" t="s">
        <v>15</v>
      </c>
    </row>
    <row r="15">
      <c r="A15">
        <f>$B$3</f>
        <v>8</v>
      </c>
      <c r="B15">
        <v>0.97899999999999998</v>
      </c>
      <c r="C15"/>
      <c r="D15">
        <f>B15-$B$7</f>
        <v>0</v>
      </c>
      <c r="E15"/>
    </row>
    <row r="16">
      <c r="A16">
        <f>A15-1</f>
        <v>7</v>
      </c>
      <c r="B16">
        <v>0.98599999999999999</v>
      </c>
      <c r="C16">
        <f>B16-B15</f>
        <v>0.0070000000000000062</v>
      </c>
      <c r="D16">
        <f>B16-$B$7</f>
        <v>0.0070000000000000062</v>
      </c>
      <c r="E16">
        <f>($B$3-1-A16)*$B$10</f>
        <v>0</v>
      </c>
    </row>
    <row r="17">
      <c r="A17">
        <f>A16-1</f>
        <v>6</v>
      </c>
      <c r="B17">
        <v>1.256</v>
      </c>
      <c r="C17">
        <f>B17-B16</f>
        <v>0.27000000000000002</v>
      </c>
      <c r="D17">
        <f>B17-$B$7</f>
        <v>0.27700000000000002</v>
      </c>
      <c r="E17">
        <f>($B$3-1-A17)*$B$10</f>
        <v>0.27272727272727276</v>
      </c>
    </row>
    <row r="18">
      <c r="A18">
        <f>A17-1</f>
        <v>5</v>
      </c>
      <c r="B18">
        <v>1.52</v>
      </c>
      <c r="C18">
        <f>B18-B17</f>
        <v>0.26400000000000001</v>
      </c>
      <c r="D18">
        <f>B18-$B$7</f>
        <v>0.54100000000000004</v>
      </c>
      <c r="E18">
        <f>($B$3-1-A18)*$B$10</f>
        <v>0.54545454545454553</v>
      </c>
    </row>
    <row r="19">
      <c r="A19">
        <f>A18-1</f>
        <v>4</v>
      </c>
      <c r="B19">
        <v>1.7909999999999999</v>
      </c>
      <c r="C19">
        <f>B19-B18</f>
        <v>0.27099999999999991</v>
      </c>
      <c r="D19">
        <f>B19-$B$7</f>
        <v>0.81199999999999994</v>
      </c>
      <c r="E19">
        <f>($B$3-1-A19)*$B$10</f>
        <v>0.81818181818181834</v>
      </c>
    </row>
    <row r="20">
      <c r="A20">
        <f>A19-1</f>
        <v>3</v>
      </c>
      <c r="B20">
        <v>2.0619999999999998</v>
      </c>
      <c r="C20">
        <f>B20-B19</f>
        <v>0.27099999999999991</v>
      </c>
      <c r="D20">
        <f>B20-$B$7</f>
        <v>1.0829999999999997</v>
      </c>
      <c r="E20">
        <f>($B$3-1-A20)*$B$10</f>
        <v>1.0909090909090911</v>
      </c>
    </row>
    <row r="21">
      <c r="A21">
        <f>A20-1</f>
        <v>2</v>
      </c>
      <c r="B21">
        <v>2.3260000000000001</v>
      </c>
      <c r="C21">
        <f>B21-B20</f>
        <v>0.26400000000000023</v>
      </c>
      <c r="D21">
        <f>B21-$B$7</f>
        <v>1.347</v>
      </c>
      <c r="E21">
        <f>($B$3-1-A21)*$B$10</f>
        <v>1.3636363636363638</v>
      </c>
    </row>
    <row r="22">
      <c r="A22">
        <f>A21-1</f>
        <v>1</v>
      </c>
      <c r="B22">
        <v>2.597</v>
      </c>
      <c r="C22">
        <f>B22-B21</f>
        <v>0.27099999999999991</v>
      </c>
      <c r="D22">
        <f>B22-$B$7</f>
        <v>1.6179999999999999</v>
      </c>
      <c r="E22">
        <f>($B$3-1-A22)*$B$10</f>
        <v>1.6363636363636367</v>
      </c>
    </row>
    <row r="23">
      <c r="B23">
        <v>2.8599999999999999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F10" activeCellId="0" sqref="F10"/>
    </sheetView>
  </sheetViews>
  <sheetFormatPr defaultColWidth="11.53515625" defaultRowHeight="12.75"/>
  <cols>
    <col customWidth="1" min="1" max="1" style="2" width="17.629999999999999"/>
    <col customWidth="1" min="7" max="7" style="2" width="27.489999999999998"/>
    <col customWidth="1" min="8" max="8" style="2" width="24.449999999999999"/>
  </cols>
  <sheetData>
    <row r="1" ht="12.800000000000001">
      <c r="A1" s="2" t="s">
        <v>16</v>
      </c>
      <c r="B1" s="2" t="s">
        <v>12</v>
      </c>
      <c r="C1" s="2" t="s">
        <v>14</v>
      </c>
      <c r="D1" s="2" t="s">
        <v>15</v>
      </c>
      <c r="F1" s="2" t="s">
        <v>13</v>
      </c>
      <c r="G1" s="2" t="s">
        <v>17</v>
      </c>
      <c r="H1" s="2" t="s">
        <v>18</v>
      </c>
      <c r="I1" s="2" t="s">
        <v>7</v>
      </c>
    </row>
    <row r="2" ht="12.800000000000001">
      <c r="A2" s="2">
        <v>8</v>
      </c>
      <c r="B2" s="2">
        <v>0.97899999999999998</v>
      </c>
      <c r="C2" s="2">
        <f t="shared" ref="C2:C9" si="0">B2-I2</f>
        <v>0</v>
      </c>
      <c r="I2" s="2">
        <v>0.97899999999999998</v>
      </c>
    </row>
    <row r="3" ht="12.800000000000001">
      <c r="A3" s="2">
        <v>7</v>
      </c>
      <c r="B3" s="2">
        <v>0.98599999999999999</v>
      </c>
      <c r="C3" s="2">
        <f t="shared" si="0"/>
        <v>0.0070000000000000062</v>
      </c>
      <c r="D3" s="3">
        <f t="shared" ref="D3:D9" si="1">(8 - 1 - A3) * 0.271</f>
        <v>0</v>
      </c>
      <c r="F3" s="2">
        <f t="shared" ref="F3:F9" si="2">B3-B2</f>
        <v>0.0070000000000000062</v>
      </c>
      <c r="I3" s="2">
        <v>0.97899999999999998</v>
      </c>
    </row>
    <row r="4" ht="12.800000000000001">
      <c r="A4" s="2">
        <v>6</v>
      </c>
      <c r="B4" s="2">
        <v>1.256</v>
      </c>
      <c r="C4" s="2">
        <f t="shared" si="0"/>
        <v>0.27700000000000002</v>
      </c>
      <c r="D4" s="3">
        <f t="shared" si="1"/>
        <v>0.27100000000000002</v>
      </c>
      <c r="F4" s="2">
        <f t="shared" si="2"/>
        <v>0.27000000000000002</v>
      </c>
      <c r="G4" s="2">
        <f t="shared" ref="G4:G8" si="3">C4-0.28</f>
        <v>-0.0030000000000000027</v>
      </c>
      <c r="H4" s="2">
        <f>(35-A4)*15</f>
        <v>435</v>
      </c>
      <c r="I4" s="2">
        <v>0.97899999999999998</v>
      </c>
    </row>
    <row r="5" ht="12.800000000000001">
      <c r="A5" s="2">
        <v>5</v>
      </c>
      <c r="B5" s="2">
        <v>1.52</v>
      </c>
      <c r="C5" s="2">
        <f t="shared" si="0"/>
        <v>0.54100000000000004</v>
      </c>
      <c r="D5" s="3">
        <f t="shared" si="1"/>
        <v>0.54200000000000004</v>
      </c>
      <c r="F5" s="2">
        <f t="shared" si="2"/>
        <v>0.26400000000000001</v>
      </c>
      <c r="G5" s="2">
        <f t="shared" si="3"/>
        <v>0.26100000000000001</v>
      </c>
      <c r="I5" s="2">
        <v>0.97899999999999998</v>
      </c>
    </row>
    <row r="6" ht="12.800000000000001">
      <c r="A6" s="2">
        <v>4</v>
      </c>
      <c r="B6" s="2">
        <v>1.7909999999999999</v>
      </c>
      <c r="C6" s="2">
        <f t="shared" si="0"/>
        <v>0.81199999999999994</v>
      </c>
      <c r="D6" s="3">
        <f t="shared" si="1"/>
        <v>0.81300000000000006</v>
      </c>
      <c r="F6" s="2">
        <f t="shared" si="2"/>
        <v>0.27099999999999991</v>
      </c>
      <c r="I6" s="2">
        <v>0.97899999999999998</v>
      </c>
    </row>
    <row r="7" ht="12.800000000000001">
      <c r="A7" s="2">
        <v>3</v>
      </c>
      <c r="B7" s="2">
        <v>2.0619999999999998</v>
      </c>
      <c r="C7" s="2">
        <f t="shared" si="0"/>
        <v>1.0829999999999997</v>
      </c>
      <c r="D7" s="3">
        <f t="shared" si="1"/>
        <v>1.0840000000000001</v>
      </c>
      <c r="F7" s="2">
        <f t="shared" si="2"/>
        <v>0.27099999999999991</v>
      </c>
      <c r="I7" s="2">
        <v>0.97899999999999998</v>
      </c>
    </row>
    <row r="8" ht="12.800000000000001">
      <c r="A8" s="2">
        <v>2</v>
      </c>
      <c r="B8" s="2">
        <v>2.3260000000000001</v>
      </c>
      <c r="C8" s="2">
        <f t="shared" si="0"/>
        <v>1.347</v>
      </c>
      <c r="D8" s="3">
        <f t="shared" si="1"/>
        <v>1.355</v>
      </c>
      <c r="F8" s="2">
        <f t="shared" si="2"/>
        <v>0.26400000000000023</v>
      </c>
      <c r="G8" s="2">
        <f t="shared" si="3"/>
        <v>1.0669999999999999</v>
      </c>
      <c r="H8" s="2">
        <f>(35-A8)*15</f>
        <v>495</v>
      </c>
      <c r="I8" s="2">
        <v>0.97899999999999998</v>
      </c>
    </row>
    <row r="9" ht="12.800000000000001">
      <c r="A9" s="2">
        <v>1</v>
      </c>
      <c r="B9" s="2">
        <v>2.597</v>
      </c>
      <c r="C9" s="2">
        <f t="shared" si="0"/>
        <v>1.6179999999999999</v>
      </c>
      <c r="D9" s="3">
        <f t="shared" si="1"/>
        <v>1.6260000000000001</v>
      </c>
      <c r="F9" s="2">
        <f t="shared" si="2"/>
        <v>0.27099999999999991</v>
      </c>
      <c r="I9" s="2">
        <v>0.97899999999999998</v>
      </c>
    </row>
    <row r="10" ht="12.800000000000001">
      <c r="A10" s="2">
        <v>0</v>
      </c>
      <c r="B10" s="2">
        <v>2.8599999999999999</v>
      </c>
      <c r="C10" s="2">
        <f>B10-I10</f>
        <v>1.8809999999999998</v>
      </c>
      <c r="D10" s="3">
        <f>(8 - 1 - A10) * 0.271</f>
        <v>1.8970000000000002</v>
      </c>
      <c r="F10" s="2">
        <f>B10-B9</f>
        <v>0.2629999999999999</v>
      </c>
      <c r="I10" s="2">
        <v>0.97899999999999998</v>
      </c>
    </row>
    <row r="11" ht="12.800000000000001">
      <c r="B11" s="2"/>
      <c r="C11" s="2"/>
      <c r="D11" s="2"/>
      <c r="F11" s="2"/>
      <c r="I11" s="2"/>
    </row>
    <row r="12" ht="12.800000000000001">
      <c r="B12" s="2"/>
      <c r="C12" s="2"/>
      <c r="F12" s="2"/>
      <c r="I12" s="2"/>
    </row>
    <row r="13" ht="12.800000000000001">
      <c r="B13" s="2"/>
      <c r="C13" s="2"/>
      <c r="F13" s="2"/>
      <c r="I13" s="2"/>
    </row>
    <row r="14" ht="12.800000000000001">
      <c r="B14" s="2"/>
      <c r="C14" s="2"/>
      <c r="D14" s="2"/>
      <c r="F14" s="2"/>
      <c r="I14" s="2"/>
    </row>
    <row r="15" ht="12.800000000000001">
      <c r="B15" s="2"/>
      <c r="C15" s="2"/>
      <c r="I15" s="2"/>
    </row>
    <row r="16" ht="12.800000000000001">
      <c r="B16" s="2"/>
      <c r="C16" s="2"/>
      <c r="D16" s="2"/>
      <c r="F16" s="2"/>
      <c r="I16" s="2"/>
    </row>
    <row r="17" ht="12.800000000000001">
      <c r="B17" s="2"/>
      <c r="C17" s="2"/>
      <c r="D17" s="2"/>
      <c r="F17" s="2"/>
      <c r="I17" s="2"/>
    </row>
    <row r="18" ht="12.800000000000001">
      <c r="C18" s="2"/>
    </row>
    <row r="19" ht="12.800000000000001">
      <c r="C19" s="2"/>
      <c r="F19" s="2"/>
    </row>
    <row r="20" ht="12.800000000000001">
      <c r="B20" s="2"/>
      <c r="C20" s="2"/>
      <c r="F20" s="2"/>
      <c r="I20" s="2"/>
    </row>
    <row r="21" ht="12.800000000000001">
      <c r="B21" s="2"/>
      <c r="C21" s="2"/>
      <c r="D21" s="2"/>
      <c r="F21" s="2"/>
      <c r="I21" s="2"/>
    </row>
    <row r="22" ht="12.800000000000001">
      <c r="B22" s="2"/>
      <c r="C22" s="2"/>
      <c r="D22" s="2"/>
      <c r="F22" s="2"/>
      <c r="I22" s="2"/>
    </row>
    <row r="23" ht="12.800000000000001">
      <c r="B23" s="2"/>
      <c r="C23" s="2"/>
      <c r="D23" s="2"/>
      <c r="F23" s="2"/>
      <c r="I23" s="2"/>
    </row>
    <row r="24" ht="12.800000000000001">
      <c r="B24" s="2"/>
      <c r="C24" s="2"/>
      <c r="D24" s="2"/>
      <c r="F24" s="2"/>
      <c r="I24" s="2"/>
    </row>
    <row r="25" ht="12.800000000000001">
      <c r="B25" s="2"/>
      <c r="C25" s="2"/>
      <c r="D25" s="2"/>
      <c r="F25" s="2"/>
      <c r="I25" s="2"/>
    </row>
    <row r="26" ht="12.800000000000001">
      <c r="B26" s="2"/>
      <c r="C26" s="2"/>
      <c r="D26" s="2"/>
      <c r="F26" s="2"/>
      <c r="I26" s="2"/>
    </row>
  </sheetData>
  <printOptions headings="0" gridLines="0" horizontalCentered="0" verticalCentered="0"/>
  <pageMargins left="0.78750000000000009" right="0.78750000000000009" top="1.05277777777778" bottom="1.05277777777778" header="0.78750000000000009" footer="0.78750000000000009"/>
  <pageSetup paperSize="1" scale="100" firstPageNumber="1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ONLYOFFICE/8.1.0.169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4</cp:revision>
  <dcterms:created xsi:type="dcterms:W3CDTF">2024-07-07T09:49:23Z</dcterms:created>
  <dcterms:modified xsi:type="dcterms:W3CDTF">2024-07-08T21:57:06Z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