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84" firstSheet="0" activeTab="2" autoFilterDateGrouping="1"/>
  </bookViews>
  <sheets>
    <sheet name="ShipRep_VIP" sheetId="1" state="visible" r:id="rId1"/>
    <sheet name="ShipRep_GF" sheetId="2" state="visible" r:id="rId2"/>
    <sheet name="ShipRep_REG" sheetId="3" state="visible" r:id="rId3"/>
    <sheet name="VIP_LIST" sheetId="4" state="visible" r:id="rId4"/>
    <sheet name="GF_LIST" sheetId="5" state="visible" r:id="rId5"/>
    <sheet name="REG_LIST" sheetId="6" state="visible" r:id="rId6"/>
    <sheet name="VIP.GF_ADDONS" sheetId="7" state="visible" r:id="rId7"/>
    <sheet name="REG_ADDONS" sheetId="8" state="visible" r:id="rId8"/>
    <sheet name="TOTAL_NUMBERS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  <font>
      <name val="Calibri"/>
      <family val="2"/>
      <b val="1"/>
      <sz val="15"/>
      <scheme val="minor"/>
    </font>
    <font>
      <name val="Calibri"/>
      <family val="2"/>
      <b val="1"/>
      <color rgb="FF009900"/>
      <sz val="15"/>
      <scheme val="minor"/>
    </font>
    <font>
      <name val="Calibri"/>
      <family val="2"/>
      <color theme="1"/>
      <sz val="15"/>
      <scheme val="minor"/>
    </font>
    <font>
      <name val="Calibri"/>
      <family val="2"/>
      <color theme="5" tint="-0.499984740745262"/>
      <sz val="12"/>
      <scheme val="minor"/>
    </font>
    <font>
      <name val="Calibri"/>
      <family val="2"/>
      <b val="1"/>
      <color theme="9" tint="0.5999938962981048"/>
      <sz val="15"/>
      <scheme val="minor"/>
    </font>
    <font>
      <name val="Calibri"/>
      <family val="2"/>
      <color theme="5" tint="-0.499984740745262"/>
      <sz val="15"/>
      <scheme val="minor"/>
    </font>
    <font>
      <name val="Calibri"/>
      <family val="2"/>
      <sz val="15"/>
      <scheme val="minor"/>
    </font>
    <font>
      <name val="Calibri"/>
      <family val="2"/>
      <color rgb="FFFF0000"/>
      <sz val="15"/>
      <scheme val="minor"/>
    </font>
    <font>
      <name val="Calibri"/>
      <family val="2"/>
      <color rgb="FF002060"/>
      <sz val="15"/>
      <scheme val="minor"/>
    </font>
    <font>
      <name val="Calibri"/>
      <family val="2"/>
      <color rgb="FFFF9933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rgb="FF00990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rgb="FFFF9933"/>
      <sz val="13"/>
      <scheme val="minor"/>
    </font>
    <font>
      <name val="Calibri"/>
      <family val="2"/>
      <color rgb="FFFF9933"/>
      <sz val="15"/>
      <scheme val="minor"/>
    </font>
    <font>
      <name val="Calibri"/>
      <family val="2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2060"/>
      <sz val="12"/>
      <scheme val="minor"/>
    </font>
    <font>
      <name val="Calibri"/>
      <family val="2"/>
      <b val="1"/>
      <color rgb="FF009900"/>
      <sz val="10"/>
      <scheme val="minor"/>
    </font>
    <font>
      <name val="Calibri"/>
      <family val="2"/>
      <color theme="5" tint="-0.499984740745262"/>
      <sz val="10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color rgb="FF002060"/>
      <sz val="10"/>
      <scheme val="minor"/>
    </font>
    <font>
      <name val="Calibri"/>
      <family val="2"/>
      <sz val="11"/>
    </font>
    <font>
      <name val="Calibri"/>
      <family val="2"/>
      <b val="1"/>
      <color rgb="FF9C0006"/>
      <sz val="11"/>
      <scheme val="minor"/>
    </font>
    <font>
      <name val="Calibri"/>
      <family val="2"/>
      <b val="1"/>
      <color rgb="FF006100"/>
      <sz val="11"/>
      <scheme val="minor"/>
    </font>
    <font>
      <name val="Calibri"/>
      <family val="2"/>
      <b val="1"/>
      <color rgb="FF9C5700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sz val="12"/>
    </font>
    <font>
      <name val="Calibri"/>
      <family val="2"/>
      <b val="1"/>
      <sz val="11"/>
    </font>
    <font>
      <name val="Calibri"/>
      <family val="2"/>
      <color theme="0"/>
      <sz val="11"/>
    </font>
    <font>
      <name val="Calibri"/>
      <family val="2"/>
      <b val="1"/>
      <color rgb="FFFF9933"/>
      <sz val="15"/>
      <scheme val="minor"/>
    </font>
    <font>
      <name val="Calibri"/>
      <family val="2"/>
      <color theme="5" tint="-0.499984740745262"/>
      <sz val="13"/>
      <scheme val="minor"/>
    </font>
    <font>
      <name val="Calibri"/>
      <family val="2"/>
      <color theme="1"/>
      <sz val="18"/>
      <scheme val="minor"/>
    </font>
    <font>
      <name val="Calibri"/>
      <family val="2"/>
      <b val="1"/>
      <color rgb="FF0099FF"/>
      <sz val="12"/>
      <scheme val="minor"/>
    </font>
    <font>
      <name val="Calibri"/>
      <family val="2"/>
      <color rgb="FFFF9933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8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b val="1"/>
      <color theme="0"/>
      <sz val="15"/>
      <scheme val="minor"/>
    </font>
    <font>
      <name val="Calibri"/>
      <family val="2"/>
      <b val="1"/>
      <color rgb="FFBCBC04"/>
      <sz val="18"/>
      <scheme val="minor"/>
    </font>
    <font>
      <name val="Calibri"/>
      <family val="2"/>
      <b val="1"/>
      <color rgb="FF002060"/>
      <sz val="18"/>
      <scheme val="minor"/>
    </font>
    <font>
      <name val="Calibri"/>
      <family val="2"/>
      <b val="1"/>
      <color rgb="FFFF0000"/>
      <sz val="15"/>
      <scheme val="minor"/>
    </font>
    <font>
      <name val="Calibri"/>
      <family val="2"/>
      <color rgb="FF000000"/>
      <sz val="11"/>
    </font>
  </fonts>
  <fills count="7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0FFA1"/>
        <bgColor indexed="64"/>
      </patternFill>
    </fill>
    <fill>
      <patternFill patternType="solid">
        <fgColor rgb="FF33CC33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29C9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A0B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93961A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1" tint="0.499984740745262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thin">
        <color theme="0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48">
    <xf numFmtId="0" fontId="0" fillId="0" borderId="0" pivotButton="0" quotePrefix="0" xfId="0"/>
    <xf numFmtId="0" fontId="19" fillId="0" borderId="12" applyAlignment="1" applyProtection="1" pivotButton="0" quotePrefix="0" xfId="0">
      <alignment vertical="center" wrapText="1"/>
      <protection locked="0" hidden="0"/>
    </xf>
    <xf numFmtId="0" fontId="19" fillId="0" borderId="12" applyAlignment="1" applyProtection="1" pivotButton="0" quotePrefix="0" xfId="0">
      <alignment vertical="center"/>
      <protection locked="0" hidden="0"/>
    </xf>
    <xf numFmtId="0" fontId="20" fillId="33" borderId="13" applyAlignment="1" pivotButton="0" quotePrefix="0" xfId="0">
      <alignment vertical="center"/>
    </xf>
    <xf numFmtId="0" fontId="20" fillId="33" borderId="14" applyAlignment="1" pivotButton="0" quotePrefix="0" xfId="0">
      <alignment vertical="center"/>
    </xf>
    <xf numFmtId="0" fontId="20" fillId="33" borderId="14" applyAlignment="1" pivotButton="0" quotePrefix="0" xfId="0">
      <alignment horizontal="center" vertical="center"/>
    </xf>
    <xf numFmtId="0" fontId="20" fillId="33" borderId="15" applyAlignment="1" pivotButton="0" quotePrefix="0" xfId="0">
      <alignment horizontal="center" vertical="center"/>
    </xf>
    <xf numFmtId="0" fontId="21" fillId="33" borderId="12" applyAlignment="1" pivotButton="0" quotePrefix="0" xfId="0">
      <alignment horizontal="center" vertical="center"/>
    </xf>
    <xf numFmtId="0" fontId="22" fillId="0" borderId="12" applyAlignment="1" applyProtection="1" pivotButton="0" quotePrefix="0" xfId="0">
      <alignment horizontal="center" vertical="center"/>
      <protection locked="0" hidden="0"/>
    </xf>
    <xf numFmtId="0" fontId="22" fillId="0" borderId="12" applyAlignment="1" pivotButton="0" quotePrefix="0" xfId="0">
      <alignment horizontal="center" vertical="center"/>
    </xf>
    <xf numFmtId="0" fontId="19" fillId="0" borderId="12" applyAlignment="1" applyProtection="1" pivotButton="0" quotePrefix="0" xfId="0">
      <alignment horizontal="center" vertical="center"/>
      <protection locked="0" hidden="0"/>
    </xf>
    <xf numFmtId="0" fontId="24" fillId="0" borderId="12" applyAlignment="1" applyProtection="1" pivotButton="0" quotePrefix="0" xfId="0">
      <alignment horizontal="center" vertical="center"/>
      <protection locked="0" hidden="0"/>
    </xf>
    <xf numFmtId="0" fontId="0" fillId="0" borderId="12" pivotButton="0" quotePrefix="0" xfId="0"/>
    <xf numFmtId="0" fontId="23" fillId="34" borderId="12" applyAlignment="1" pivotButton="0" quotePrefix="0" xfId="0">
      <alignment vertical="center" wrapText="1"/>
    </xf>
    <xf numFmtId="0" fontId="23" fillId="34" borderId="12" applyAlignment="1" pivotButton="0" quotePrefix="0" xfId="0">
      <alignment horizontal="center" vertical="center" wrapText="1"/>
    </xf>
    <xf numFmtId="0" fontId="23" fillId="34" borderId="12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/>
    </xf>
    <xf numFmtId="0" fontId="25" fillId="4" borderId="12" applyAlignment="1" pivotButton="0" quotePrefix="0" xfId="8">
      <alignment horizontal="center"/>
    </xf>
    <xf numFmtId="0" fontId="25" fillId="35" borderId="12" applyAlignment="1" pivotButton="0" quotePrefix="0" xfId="8">
      <alignment horizontal="center"/>
    </xf>
    <xf numFmtId="0" fontId="25" fillId="36" borderId="12" applyAlignment="1" pivotButton="0" quotePrefix="0" xfId="6">
      <alignment horizontal="center" vertical="center"/>
    </xf>
    <xf numFmtId="0" fontId="25" fillId="37" borderId="12" applyAlignment="1" pivotButton="0" quotePrefix="0" xfId="6">
      <alignment horizontal="center" vertical="center"/>
    </xf>
    <xf numFmtId="0" fontId="21" fillId="38" borderId="12" applyAlignment="1" pivotButton="0" quotePrefix="0" xfId="0">
      <alignment horizontal="center" vertical="center"/>
    </xf>
    <xf numFmtId="0" fontId="21" fillId="39" borderId="12" applyAlignment="1" pivotButton="0" quotePrefix="0" xfId="0">
      <alignment horizontal="center" vertical="center"/>
    </xf>
    <xf numFmtId="0" fontId="26" fillId="40" borderId="12" applyAlignment="1" pivotButton="0" quotePrefix="0" xfId="0">
      <alignment horizontal="center" vertical="center"/>
    </xf>
    <xf numFmtId="0" fontId="26" fillId="41" borderId="12" applyAlignment="1" pivotButton="0" quotePrefix="0" xfId="0">
      <alignment horizontal="center" vertical="center"/>
    </xf>
    <xf numFmtId="0" fontId="27" fillId="42" borderId="12" applyAlignment="1" pivotButton="0" quotePrefix="0" xfId="0">
      <alignment horizontal="center" vertical="center"/>
    </xf>
    <xf numFmtId="0" fontId="27" fillId="43" borderId="13" applyAlignment="1" pivotButton="0" quotePrefix="0" xfId="0">
      <alignment horizontal="center" vertical="center"/>
    </xf>
    <xf numFmtId="0" fontId="25" fillId="44" borderId="12" applyAlignment="1" pivotButton="0" quotePrefix="0" xfId="8">
      <alignment horizontal="center"/>
    </xf>
    <xf numFmtId="0" fontId="0" fillId="44" borderId="0" pivotButton="0" quotePrefix="0" xfId="0"/>
    <xf numFmtId="0" fontId="28" fillId="34" borderId="16" applyAlignment="1" pivotButton="0" quotePrefix="0" xfId="0">
      <alignment horizontal="center" vertical="center"/>
    </xf>
    <xf numFmtId="0" fontId="28" fillId="45" borderId="16" applyAlignment="1" pivotButton="0" quotePrefix="0" xfId="0">
      <alignment horizontal="center" vertical="center"/>
    </xf>
    <xf numFmtId="0" fontId="28" fillId="46" borderId="16" applyAlignment="1" pivotButton="0" quotePrefix="0" xfId="0">
      <alignment horizontal="center" vertical="center"/>
    </xf>
    <xf numFmtId="0" fontId="28" fillId="47" borderId="16" applyAlignment="1" pivotButton="0" quotePrefix="0" xfId="0">
      <alignment horizontal="center" vertical="center"/>
    </xf>
    <xf numFmtId="0" fontId="28" fillId="48" borderId="16" applyAlignment="1" pivotButton="0" quotePrefix="0" xfId="0">
      <alignment horizontal="center" vertical="center"/>
    </xf>
    <xf numFmtId="0" fontId="29" fillId="43" borderId="16" applyAlignment="1" pivotButton="0" quotePrefix="0" xfId="0">
      <alignment horizontal="center" vertical="center"/>
    </xf>
    <xf numFmtId="0" fontId="29" fillId="49" borderId="16" applyAlignment="1" pivotButton="0" quotePrefix="0" xfId="0">
      <alignment horizontal="center" vertical="center"/>
    </xf>
    <xf numFmtId="0" fontId="17" fillId="50" borderId="16" applyAlignment="1" pivotButton="0" quotePrefix="0" xfId="0">
      <alignment horizontal="center" vertical="center"/>
    </xf>
    <xf numFmtId="0" fontId="17" fillId="45" borderId="17" applyAlignment="1" pivotButton="0" quotePrefix="0" xfId="0">
      <alignment horizontal="center" vertical="center"/>
    </xf>
    <xf numFmtId="0" fontId="17" fillId="51" borderId="16" applyAlignment="1" pivotButton="0" quotePrefix="0" xfId="0">
      <alignment horizontal="center" vertical="center"/>
    </xf>
    <xf numFmtId="0" fontId="17" fillId="52" borderId="16" applyAlignment="1" pivotButton="0" quotePrefix="0" xfId="0">
      <alignment horizontal="center" vertical="center"/>
    </xf>
    <xf numFmtId="0" fontId="17" fillId="53" borderId="16" applyAlignment="1" pivotButton="0" quotePrefix="0" xfId="0">
      <alignment horizontal="center" vertical="center"/>
    </xf>
    <xf numFmtId="0" fontId="17" fillId="48" borderId="16" applyAlignment="1" pivotButton="0" quotePrefix="0" xfId="0">
      <alignment horizontal="center" vertical="center"/>
    </xf>
    <xf numFmtId="0" fontId="17" fillId="47" borderId="16" applyAlignment="1" pivotButton="0" quotePrefix="0" xfId="0">
      <alignment horizontal="center" vertical="center"/>
    </xf>
    <xf numFmtId="0" fontId="31" fillId="33" borderId="15" applyAlignment="1" pivotButton="0" quotePrefix="0" xfId="0">
      <alignment horizontal="center" vertical="center"/>
    </xf>
    <xf numFmtId="0" fontId="21" fillId="33" borderId="14" applyAlignment="1" pivotButton="0" quotePrefix="0" xfId="0">
      <alignment horizontal="center" vertical="center"/>
    </xf>
    <xf numFmtId="0" fontId="34" fillId="34" borderId="16" applyAlignment="1" pivotButton="0" quotePrefix="0" xfId="0">
      <alignment horizontal="center" vertical="center"/>
    </xf>
    <xf numFmtId="0" fontId="34" fillId="45" borderId="16" applyAlignment="1" pivotButton="0" quotePrefix="0" xfId="0">
      <alignment horizontal="center" vertical="center"/>
    </xf>
    <xf numFmtId="0" fontId="34" fillId="46" borderId="16" applyAlignment="1" pivotButton="0" quotePrefix="0" xfId="0">
      <alignment horizontal="center" vertical="center"/>
    </xf>
    <xf numFmtId="0" fontId="34" fillId="47" borderId="16" applyAlignment="1" pivotButton="0" quotePrefix="0" xfId="0">
      <alignment horizontal="center" vertical="center"/>
    </xf>
    <xf numFmtId="0" fontId="34" fillId="48" borderId="16" applyAlignment="1" pivotButton="0" quotePrefix="0" xfId="0">
      <alignment horizontal="center" vertical="center"/>
    </xf>
    <xf numFmtId="0" fontId="25" fillId="43" borderId="16" applyAlignment="1" pivotButton="0" quotePrefix="0" xfId="0">
      <alignment horizontal="center" vertical="center"/>
    </xf>
    <xf numFmtId="0" fontId="25" fillId="49" borderId="16" applyAlignment="1" pivotButton="0" quotePrefix="0" xfId="0">
      <alignment horizontal="center" vertical="center"/>
    </xf>
    <xf numFmtId="0" fontId="35" fillId="50" borderId="16" applyAlignment="1" pivotButton="0" quotePrefix="0" xfId="0">
      <alignment horizontal="center" vertical="center"/>
    </xf>
    <xf numFmtId="0" fontId="35" fillId="45" borderId="17" applyAlignment="1" pivotButton="0" quotePrefix="0" xfId="0">
      <alignment horizontal="center" vertical="center"/>
    </xf>
    <xf numFmtId="0" fontId="35" fillId="51" borderId="16" applyAlignment="1" pivotButton="0" quotePrefix="0" xfId="0">
      <alignment horizontal="center" vertical="center"/>
    </xf>
    <xf numFmtId="0" fontId="35" fillId="52" borderId="16" applyAlignment="1" pivotButton="0" quotePrefix="0" xfId="0">
      <alignment horizontal="center" vertical="center"/>
    </xf>
    <xf numFmtId="0" fontId="35" fillId="53" borderId="16" applyAlignment="1" pivotButton="0" quotePrefix="0" xfId="0">
      <alignment horizontal="center" vertical="center"/>
    </xf>
    <xf numFmtId="0" fontId="35" fillId="48" borderId="16" applyAlignment="1" pivotButton="0" quotePrefix="0" xfId="0">
      <alignment horizontal="center" vertical="center"/>
    </xf>
    <xf numFmtId="0" fontId="35" fillId="47" borderId="16" applyAlignment="1" pivotButton="0" quotePrefix="0" xfId="0">
      <alignment horizontal="center" vertical="center"/>
    </xf>
    <xf numFmtId="0" fontId="25" fillId="55" borderId="12" applyAlignment="1" pivotButton="0" quotePrefix="0" xfId="0">
      <alignment horizontal="center" vertical="center"/>
    </xf>
    <xf numFmtId="0" fontId="25" fillId="56" borderId="12" applyAlignment="1" pivotButton="0" quotePrefix="0" xfId="0">
      <alignment horizontal="center" vertical="center"/>
    </xf>
    <xf numFmtId="0" fontId="25" fillId="57" borderId="12" applyAlignment="1" pivotButton="0" quotePrefix="0" xfId="0">
      <alignment horizontal="center" vertical="center"/>
    </xf>
    <xf numFmtId="0" fontId="25" fillId="36" borderId="12" applyAlignment="1" pivotButton="0" quotePrefix="0" xfId="0">
      <alignment horizontal="center" vertical="center"/>
    </xf>
    <xf numFmtId="0" fontId="25" fillId="42" borderId="12" applyAlignment="1" pivotButton="0" quotePrefix="0" xfId="0">
      <alignment horizontal="center" vertical="center"/>
    </xf>
    <xf numFmtId="0" fontId="25" fillId="58" borderId="19" applyAlignment="1" pivotButton="0" quotePrefix="0" xfId="0">
      <alignment horizontal="center" vertical="center"/>
    </xf>
    <xf numFmtId="0" fontId="25" fillId="59" borderId="12" applyAlignment="1" pivotButton="0" quotePrefix="0" xfId="0">
      <alignment horizontal="center" vertical="center"/>
    </xf>
    <xf numFmtId="0" fontId="25" fillId="60" borderId="12" applyAlignment="1" pivotButton="0" quotePrefix="0" xfId="0">
      <alignment horizontal="center" vertical="center"/>
    </xf>
    <xf numFmtId="0" fontId="25" fillId="61" borderId="12" applyAlignment="1" pivotButton="0" quotePrefix="0" xfId="0">
      <alignment horizontal="center" vertical="center"/>
    </xf>
    <xf numFmtId="0" fontId="25" fillId="2" borderId="12" applyAlignment="1" pivotButton="0" quotePrefix="0" xfId="6">
      <alignment horizontal="center" vertical="center"/>
    </xf>
    <xf numFmtId="0" fontId="21" fillId="62" borderId="12" applyAlignment="1" pivotButton="0" quotePrefix="0" xfId="0">
      <alignment horizontal="center" vertical="center"/>
    </xf>
    <xf numFmtId="0" fontId="27" fillId="42" borderId="13" applyAlignment="1" pivotButton="0" quotePrefix="0" xfId="0">
      <alignment horizontal="center" vertical="center"/>
    </xf>
    <xf numFmtId="0" fontId="39" fillId="42" borderId="13" applyAlignment="1" pivotButton="0" quotePrefix="0" xfId="0">
      <alignment horizontal="center" vertical="center"/>
    </xf>
    <xf numFmtId="0" fontId="21" fillId="33" borderId="13" applyAlignment="1" pivotButton="0" quotePrefix="0" xfId="0">
      <alignment horizontal="center" vertical="center"/>
    </xf>
    <xf numFmtId="0" fontId="21" fillId="33" borderId="13" applyAlignment="1" pivotButton="0" quotePrefix="0" xfId="0">
      <alignment vertical="center"/>
    </xf>
    <xf numFmtId="0" fontId="21" fillId="33" borderId="14" applyAlignment="1" pivotButton="0" quotePrefix="0" xfId="0">
      <alignment vertical="center"/>
    </xf>
    <xf numFmtId="0" fontId="21" fillId="33" borderId="15" applyAlignment="1" pivotButton="0" quotePrefix="0" xfId="0">
      <alignment vertical="center"/>
    </xf>
    <xf numFmtId="0" fontId="21" fillId="33" borderId="0" applyAlignment="1" pivotButton="0" quotePrefix="0" xfId="0">
      <alignment vertical="center"/>
    </xf>
    <xf numFmtId="0" fontId="21" fillId="33" borderId="12" applyAlignment="1" pivotButton="0" quotePrefix="0" xfId="0">
      <alignment vertical="center"/>
    </xf>
    <xf numFmtId="0" fontId="30" fillId="0" borderId="23" applyAlignment="1" applyProtection="1" pivotButton="0" quotePrefix="0" xfId="0">
      <alignment horizontal="center" vertical="center"/>
      <protection locked="0" hidden="0"/>
    </xf>
    <xf numFmtId="0" fontId="40" fillId="33" borderId="15" applyAlignment="1" pivotButton="0" quotePrefix="0" xfId="0">
      <alignment horizontal="center" vertical="center"/>
    </xf>
    <xf numFmtId="0" fontId="41" fillId="0" borderId="12" applyAlignment="1" applyProtection="1" pivotButton="0" quotePrefix="0" xfId="0">
      <alignment horizontal="center" vertical="center"/>
      <protection locked="0" hidden="0"/>
    </xf>
    <xf numFmtId="0" fontId="45" fillId="42" borderId="13" applyAlignment="1" pivotButton="0" quotePrefix="0" xfId="0">
      <alignment horizontal="center" vertical="center"/>
    </xf>
    <xf numFmtId="0" fontId="25" fillId="63" borderId="18" applyAlignment="1" pivotButton="0" quotePrefix="0" xfId="0">
      <alignment horizontal="center" vertical="center"/>
    </xf>
    <xf numFmtId="0" fontId="46" fillId="0" borderId="0" pivotButton="0" quotePrefix="0" xfId="0"/>
    <xf numFmtId="14" fontId="46" fillId="0" borderId="0" pivotButton="0" quotePrefix="0" xfId="0"/>
    <xf numFmtId="0" fontId="1" fillId="32" borderId="0" pivotButton="0" quotePrefix="0" xfId="41"/>
    <xf numFmtId="0" fontId="7" fillId="3" borderId="0" pivotButton="0" quotePrefix="0" xfId="7"/>
    <xf numFmtId="0" fontId="1" fillId="28" borderId="0" pivotButton="0" quotePrefix="1" xfId="37"/>
    <xf numFmtId="0" fontId="6" fillId="2" borderId="0" pivotButton="0" quotePrefix="0" xfId="6"/>
    <xf numFmtId="0" fontId="8" fillId="4" borderId="0" pivotButton="0" quotePrefix="0" xfId="8"/>
    <xf numFmtId="0" fontId="17" fillId="9" borderId="0" pivotButton="0" quotePrefix="0" xfId="18"/>
    <xf numFmtId="0" fontId="1" fillId="26" borderId="0" pivotButton="0" quotePrefix="0" xfId="35"/>
    <xf numFmtId="0" fontId="9" fillId="5" borderId="4" pivotButton="0" quotePrefix="0" xfId="9"/>
    <xf numFmtId="0" fontId="13" fillId="7" borderId="7" pivotButton="0" quotePrefix="0" xfId="13"/>
    <xf numFmtId="0" fontId="1" fillId="64" borderId="0" pivotButton="0" quotePrefix="0" xfId="41"/>
    <xf numFmtId="0" fontId="7" fillId="3" borderId="0" pivotButton="0" quotePrefix="0" xfId="7"/>
    <xf numFmtId="0" fontId="1" fillId="48" borderId="0" pivotButton="0" quotePrefix="0" xfId="41"/>
    <xf numFmtId="0" fontId="1" fillId="65" borderId="0" pivotButton="0" quotePrefix="0" xfId="41"/>
    <xf numFmtId="0" fontId="1" fillId="47" borderId="0" pivotButton="0" quotePrefix="0" xfId="41"/>
    <xf numFmtId="0" fontId="1" fillId="66" borderId="0" pivotButton="0" quotePrefix="0" xfId="41"/>
    <xf numFmtId="0" fontId="9" fillId="5" borderId="26" pivotButton="0" quotePrefix="0" xfId="9"/>
    <xf numFmtId="0" fontId="16" fillId="32" borderId="27" pivotButton="0" quotePrefix="0" xfId="41"/>
    <xf numFmtId="0" fontId="47" fillId="3" borderId="28" pivotButton="0" quotePrefix="0" xfId="7"/>
    <xf numFmtId="0" fontId="16" fillId="28" borderId="28" pivotButton="0" quotePrefix="1" xfId="37"/>
    <xf numFmtId="0" fontId="48" fillId="2" borderId="28" pivotButton="0" quotePrefix="0" xfId="6"/>
    <xf numFmtId="0" fontId="49" fillId="4" borderId="28" pivotButton="0" quotePrefix="0" xfId="8"/>
    <xf numFmtId="0" fontId="13" fillId="9" borderId="28" pivotButton="0" quotePrefix="0" xfId="18"/>
    <xf numFmtId="0" fontId="16" fillId="26" borderId="28" pivotButton="0" quotePrefix="0" xfId="35"/>
    <xf numFmtId="0" fontId="50" fillId="5" borderId="29" pivotButton="0" quotePrefix="0" xfId="9"/>
    <xf numFmtId="0" fontId="13" fillId="7" borderId="30" pivotButton="0" quotePrefix="0" xfId="13"/>
    <xf numFmtId="0" fontId="1" fillId="44" borderId="0" pivotButton="0" quotePrefix="0" xfId="41"/>
    <xf numFmtId="0" fontId="1" fillId="44" borderId="0" pivotButton="0" quotePrefix="0" xfId="31"/>
    <xf numFmtId="0" fontId="1" fillId="44" borderId="31" pivotButton="0" quotePrefix="0" xfId="31"/>
    <xf numFmtId="0" fontId="16" fillId="48" borderId="0" pivotButton="0" quotePrefix="0" xfId="41"/>
    <xf numFmtId="0" fontId="47" fillId="48" borderId="0" pivotButton="0" quotePrefix="0" xfId="7"/>
    <xf numFmtId="0" fontId="16" fillId="48" borderId="0" pivotButton="0" quotePrefix="0" xfId="37"/>
    <xf numFmtId="0" fontId="48" fillId="48" borderId="0" pivotButton="0" quotePrefix="0" xfId="6"/>
    <xf numFmtId="0" fontId="49" fillId="48" borderId="0" pivotButton="0" quotePrefix="0" xfId="8"/>
    <xf numFmtId="0" fontId="13" fillId="48" borderId="0" pivotButton="0" quotePrefix="0" xfId="18"/>
    <xf numFmtId="0" fontId="16" fillId="48" borderId="0" pivotButton="0" quotePrefix="0" xfId="35"/>
    <xf numFmtId="0" fontId="50" fillId="48" borderId="32" pivotButton="0" quotePrefix="0" xfId="9"/>
    <xf numFmtId="0" fontId="13" fillId="48" borderId="33" pivotButton="0" quotePrefix="0" xfId="13"/>
    <xf numFmtId="0" fontId="16" fillId="32" borderId="34" pivotButton="0" quotePrefix="0" xfId="41"/>
    <xf numFmtId="0" fontId="16" fillId="26" borderId="35" pivotButton="0" quotePrefix="0" xfId="35"/>
    <xf numFmtId="0" fontId="50" fillId="5" borderId="4" pivotButton="0" quotePrefix="0" xfId="9"/>
    <xf numFmtId="0" fontId="1" fillId="64" borderId="36" pivotButton="0" quotePrefix="0" xfId="41"/>
    <xf numFmtId="0" fontId="1" fillId="26" borderId="10" pivotButton="0" quotePrefix="0" xfId="35"/>
    <xf numFmtId="0" fontId="0" fillId="34" borderId="0" pivotButton="0" quotePrefix="0" xfId="0"/>
    <xf numFmtId="0" fontId="1" fillId="48" borderId="36" pivotButton="0" quotePrefix="0" xfId="41"/>
    <xf numFmtId="0" fontId="0" fillId="52" borderId="0" pivotButton="0" quotePrefix="0" xfId="0"/>
    <xf numFmtId="0" fontId="1" fillId="65" borderId="36" pivotButton="0" quotePrefix="0" xfId="41"/>
    <xf numFmtId="0" fontId="0" fillId="50" borderId="0" pivotButton="0" quotePrefix="0" xfId="0"/>
    <xf numFmtId="0" fontId="1" fillId="47" borderId="36" pivotButton="0" quotePrefix="0" xfId="41"/>
    <xf numFmtId="0" fontId="0" fillId="47" borderId="0" pivotButton="0" quotePrefix="0" xfId="0"/>
    <xf numFmtId="0" fontId="1" fillId="66" borderId="36" pivotButton="0" quotePrefix="0" xfId="41"/>
    <xf numFmtId="0" fontId="13" fillId="7" borderId="37" pivotButton="0" quotePrefix="0" xfId="13"/>
    <xf numFmtId="0" fontId="0" fillId="48" borderId="0" pivotButton="0" quotePrefix="0" xfId="0"/>
    <xf numFmtId="0" fontId="16" fillId="32" borderId="38" pivotButton="0" quotePrefix="0" xfId="41"/>
    <xf numFmtId="0" fontId="16" fillId="26" borderId="39" pivotButton="0" quotePrefix="0" xfId="35"/>
    <xf numFmtId="0" fontId="0" fillId="66" borderId="0" pivotButton="0" quotePrefix="0" xfId="0"/>
    <xf numFmtId="0" fontId="1" fillId="44" borderId="36" pivotButton="0" quotePrefix="0" xfId="41"/>
    <xf numFmtId="0" fontId="1" fillId="44" borderId="10" pivotButton="0" quotePrefix="0" xfId="31"/>
    <xf numFmtId="0" fontId="1" fillId="44" borderId="40" pivotButton="0" quotePrefix="0" xfId="31"/>
    <xf numFmtId="0" fontId="1" fillId="44" borderId="41" pivotButton="0" quotePrefix="0" xfId="31"/>
    <xf numFmtId="0" fontId="0" fillId="49" borderId="0" pivotButton="0" quotePrefix="0" xfId="0"/>
    <xf numFmtId="0" fontId="51" fillId="0" borderId="0" pivotButton="0" quotePrefix="0" xfId="0"/>
    <xf numFmtId="0" fontId="52" fillId="0" borderId="0" pivotButton="0" quotePrefix="0" xfId="0"/>
    <xf numFmtId="0" fontId="46" fillId="0" borderId="42" applyAlignment="1" pivotButton="0" quotePrefix="0" xfId="0">
      <alignment horizontal="left" vertical="center"/>
    </xf>
    <xf numFmtId="0" fontId="46" fillId="50" borderId="0" pivotButton="0" quotePrefix="0" xfId="0"/>
    <xf numFmtId="0" fontId="53" fillId="67" borderId="0" pivotButton="0" quotePrefix="0" xfId="0"/>
    <xf numFmtId="0" fontId="46" fillId="68" borderId="0" pivotButton="0" quotePrefix="0" xfId="0"/>
    <xf numFmtId="0" fontId="16" fillId="48" borderId="43" pivotButton="0" quotePrefix="0" xfId="41"/>
    <xf numFmtId="0" fontId="16" fillId="48" borderId="11" pivotButton="0" quotePrefix="0" xfId="35"/>
    <xf numFmtId="0" fontId="50" fillId="48" borderId="44" pivotButton="0" quotePrefix="0" xfId="9"/>
    <xf numFmtId="0" fontId="13" fillId="48" borderId="45" pivotButton="0" quotePrefix="0" xfId="13"/>
    <xf numFmtId="0" fontId="46" fillId="52" borderId="0" pivotButton="0" quotePrefix="0" xfId="0"/>
    <xf numFmtId="0" fontId="46" fillId="0" borderId="42" applyAlignment="1" pivotButton="0" quotePrefix="0" xfId="0">
      <alignment horizontal="left" wrapText="1"/>
    </xf>
    <xf numFmtId="0" fontId="46" fillId="47" borderId="0" pivotButton="0" quotePrefix="0" xfId="0"/>
    <xf numFmtId="0" fontId="46" fillId="48" borderId="0" pivotButton="0" quotePrefix="0" xfId="0"/>
    <xf numFmtId="0" fontId="46" fillId="69" borderId="0" pivotButton="0" quotePrefix="0" xfId="0"/>
    <xf numFmtId="0" fontId="46" fillId="0" borderId="46" applyAlignment="1" pivotButton="0" quotePrefix="0" xfId="0">
      <alignment horizontal="left" vertical="center"/>
    </xf>
    <xf numFmtId="1" fontId="0" fillId="0" borderId="0" pivotButton="0" quotePrefix="0" xfId="0"/>
    <xf numFmtId="0" fontId="46" fillId="0" borderId="47" applyAlignment="1" pivotButton="0" quotePrefix="0" xfId="0">
      <alignment horizontal="left" vertical="center"/>
    </xf>
    <xf numFmtId="0" fontId="16" fillId="47" borderId="48" pivotButton="0" quotePrefix="0" xfId="0"/>
    <xf numFmtId="0" fontId="46" fillId="0" borderId="49" pivotButton="0" quotePrefix="0" xfId="0"/>
    <xf numFmtId="0" fontId="52" fillId="47" borderId="50" pivotButton="0" quotePrefix="0" xfId="0"/>
    <xf numFmtId="0" fontId="0" fillId="0" borderId="51" pivotButton="0" quotePrefix="0" xfId="0"/>
    <xf numFmtId="0" fontId="32" fillId="0" borderId="13" applyAlignment="1" applyProtection="1" pivotButton="0" quotePrefix="0" xfId="0">
      <alignment horizontal="center" vertical="center"/>
      <protection locked="0" hidden="0"/>
    </xf>
    <xf numFmtId="0" fontId="36" fillId="4" borderId="13" applyAlignment="1" pivotButton="0" quotePrefix="0" xfId="8">
      <alignment horizontal="center"/>
    </xf>
    <xf numFmtId="0" fontId="36" fillId="2" borderId="13" applyAlignment="1" pivotButton="0" quotePrefix="0" xfId="6">
      <alignment horizontal="center" vertical="center"/>
    </xf>
    <xf numFmtId="0" fontId="37" fillId="62" borderId="13" applyAlignment="1" pivotButton="0" quotePrefix="0" xfId="0">
      <alignment horizontal="center" vertical="center"/>
    </xf>
    <xf numFmtId="0" fontId="38" fillId="40" borderId="13" applyAlignment="1" pivotButton="0" quotePrefix="0" xfId="0">
      <alignment horizontal="center" vertical="center"/>
    </xf>
    <xf numFmtId="0" fontId="34" fillId="34" borderId="17" applyAlignment="1" pivotButton="0" quotePrefix="0" xfId="0">
      <alignment horizontal="center" vertical="center"/>
    </xf>
    <xf numFmtId="0" fontId="25" fillId="63" borderId="15" applyAlignment="1" pivotButton="0" quotePrefix="0" xfId="0">
      <alignment horizontal="center" vertical="center"/>
    </xf>
    <xf numFmtId="0" fontId="33" fillId="54" borderId="52" applyAlignment="1" pivotButton="0" quotePrefix="0" xfId="0">
      <alignment horizontal="center" vertical="center"/>
    </xf>
    <xf numFmtId="0" fontId="25" fillId="41" borderId="53" applyAlignment="1" pivotButton="0" quotePrefix="0" xfId="8">
      <alignment horizontal="center"/>
    </xf>
    <xf numFmtId="0" fontId="25" fillId="41" borderId="54" applyAlignment="1" pivotButton="0" quotePrefix="0" xfId="8">
      <alignment horizontal="center"/>
    </xf>
    <xf numFmtId="0" fontId="25" fillId="49" borderId="55" applyAlignment="1" pivotButton="0" quotePrefix="0" xfId="0">
      <alignment horizontal="center" vertical="center"/>
    </xf>
    <xf numFmtId="0" fontId="25" fillId="58" borderId="13" applyAlignment="1" pivotButton="0" quotePrefix="0" xfId="0">
      <alignment horizontal="center" vertical="center"/>
    </xf>
    <xf numFmtId="0" fontId="35" fillId="50" borderId="17" applyAlignment="1" pivotButton="0" quotePrefix="0" xfId="0">
      <alignment horizontal="center" vertical="center"/>
    </xf>
    <xf numFmtId="0" fontId="25" fillId="56" borderId="15" applyAlignment="1" pivotButton="0" quotePrefix="0" xfId="0">
      <alignment horizontal="center" vertical="center"/>
    </xf>
    <xf numFmtId="0" fontId="25" fillId="4" borderId="13" applyAlignment="1" pivotButton="0" quotePrefix="0" xfId="8">
      <alignment horizontal="center"/>
    </xf>
    <xf numFmtId="0" fontId="25" fillId="2" borderId="13" applyAlignment="1" pivotButton="0" quotePrefix="0" xfId="6">
      <alignment horizontal="center" vertical="center"/>
    </xf>
    <xf numFmtId="0" fontId="21" fillId="62" borderId="13" applyAlignment="1" pivotButton="0" quotePrefix="0" xfId="0">
      <alignment horizontal="center" vertical="center"/>
    </xf>
    <xf numFmtId="0" fontId="26" fillId="40" borderId="13" applyAlignment="1" pivotButton="0" quotePrefix="0" xfId="0">
      <alignment horizontal="center" vertical="center"/>
    </xf>
    <xf numFmtId="0" fontId="21" fillId="33" borderId="56" applyAlignment="1" pivotButton="0" quotePrefix="0" xfId="0">
      <alignment horizontal="center" vertical="center"/>
    </xf>
    <xf numFmtId="0" fontId="25" fillId="41" borderId="52" applyAlignment="1" pivotButton="0" quotePrefix="0" xfId="8">
      <alignment horizontal="center"/>
    </xf>
    <xf numFmtId="0" fontId="42" fillId="4" borderId="13" applyAlignment="1" pivotButton="0" quotePrefix="0" xfId="8">
      <alignment horizontal="center"/>
    </xf>
    <xf numFmtId="0" fontId="42" fillId="2" borderId="13" applyAlignment="1" pivotButton="0" quotePrefix="0" xfId="6">
      <alignment horizontal="center" vertical="center"/>
    </xf>
    <xf numFmtId="0" fontId="43" fillId="62" borderId="13" applyAlignment="1" pivotButton="0" quotePrefix="0" xfId="0">
      <alignment horizontal="center" vertical="center"/>
    </xf>
    <xf numFmtId="0" fontId="44" fillId="40" borderId="13" applyAlignment="1" pivotButton="0" quotePrefix="0" xfId="0">
      <alignment horizontal="center" vertical="center"/>
    </xf>
    <xf numFmtId="0" fontId="22" fillId="0" borderId="57" applyAlignment="1" pivotButton="0" quotePrefix="0" xfId="0">
      <alignment horizontal="center" vertical="center"/>
    </xf>
    <xf numFmtId="0" fontId="22" fillId="0" borderId="5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4" fillId="54" borderId="16" applyAlignment="1" pivotButton="0" quotePrefix="0" xfId="0">
      <alignment horizontal="center" vertical="center"/>
    </xf>
    <xf numFmtId="0" fontId="34" fillId="54" borderId="55" applyAlignment="1" pivotButton="0" quotePrefix="0" xfId="0">
      <alignment horizontal="center" vertical="center"/>
    </xf>
    <xf numFmtId="0" fontId="34" fillId="54" borderId="61" applyAlignment="1" pivotButton="0" quotePrefix="0" xfId="0">
      <alignment vertical="center"/>
    </xf>
    <xf numFmtId="0" fontId="5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0" fontId="57" fillId="0" borderId="0" applyAlignment="1" pivotButton="0" quotePrefix="0" xfId="0">
      <alignment horizontal="center" vertical="center"/>
    </xf>
    <xf numFmtId="0" fontId="58" fillId="54" borderId="16" applyAlignment="1" pivotButton="0" quotePrefix="0" xfId="0">
      <alignment horizontal="center" vertical="center"/>
    </xf>
    <xf numFmtId="0" fontId="33" fillId="54" borderId="6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56" fillId="0" borderId="56" applyAlignment="1" pivotButton="0" quotePrefix="0" xfId="0">
      <alignment horizontal="center" vertical="center"/>
    </xf>
    <xf numFmtId="0" fontId="56" fillId="52" borderId="12" applyAlignment="1" pivotButton="0" quotePrefix="0" xfId="0">
      <alignment horizontal="center" vertical="center"/>
    </xf>
    <xf numFmtId="0" fontId="56" fillId="0" borderId="12" applyAlignment="1" pivotButton="0" quotePrefix="0" xfId="0">
      <alignment horizontal="center" vertical="center"/>
    </xf>
    <xf numFmtId="0" fontId="56" fillId="47" borderId="12" applyAlignment="1" pivotButton="0" quotePrefix="0" xfId="0">
      <alignment horizontal="center" vertical="center"/>
    </xf>
    <xf numFmtId="0" fontId="56" fillId="48" borderId="12" applyAlignment="1" pivotButton="0" quotePrefix="0" xfId="0">
      <alignment horizontal="center" vertical="center"/>
    </xf>
    <xf numFmtId="0" fontId="56" fillId="44" borderId="12" applyAlignment="1" pivotButton="0" quotePrefix="0" xfId="0">
      <alignment horizontal="center" vertical="center"/>
    </xf>
    <xf numFmtId="0" fontId="56" fillId="46" borderId="12" applyAlignment="1" pivotButton="0" quotePrefix="0" xfId="0">
      <alignment horizontal="center" vertical="center"/>
    </xf>
    <xf numFmtId="0" fontId="56" fillId="35" borderId="12" applyAlignment="1" pivotButton="0" quotePrefix="0" xfId="0">
      <alignment horizontal="center" vertical="center"/>
    </xf>
    <xf numFmtId="0" fontId="56" fillId="0" borderId="67" applyAlignment="1" pivotButton="0" quotePrefix="0" xfId="0">
      <alignment horizontal="center" vertical="center"/>
    </xf>
    <xf numFmtId="0" fontId="61" fillId="0" borderId="0" applyAlignment="1" pivotButton="0" quotePrefix="0" xfId="0">
      <alignment horizontal="center" vertical="center"/>
    </xf>
    <xf numFmtId="0" fontId="56" fillId="61" borderId="12" applyAlignment="1" pivotButton="0" quotePrefix="0" xfId="0">
      <alignment horizontal="center" vertical="center"/>
    </xf>
    <xf numFmtId="0" fontId="56" fillId="70" borderId="12" applyAlignment="1" pivotButton="0" quotePrefix="0" xfId="0">
      <alignment horizontal="center" vertical="center"/>
    </xf>
    <xf numFmtId="49" fontId="56" fillId="0" borderId="0" applyAlignment="1" pivotButton="0" quotePrefix="0" xfId="0">
      <alignment horizontal="center" vertical="center"/>
    </xf>
    <xf numFmtId="0" fontId="63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1" fillId="0" borderId="56" applyAlignment="1" pivotButton="0" quotePrefix="0" xfId="0">
      <alignment horizontal="center" vertical="center"/>
    </xf>
    <xf numFmtId="0" fontId="24" fillId="0" borderId="56" applyAlignment="1" pivotButton="0" quotePrefix="0" xfId="0">
      <alignment horizontal="center" vertical="center"/>
    </xf>
    <xf numFmtId="0" fontId="55" fillId="0" borderId="68" applyAlignment="1" pivotButton="0" quotePrefix="0" xfId="0">
      <alignment horizontal="center" vertical="center"/>
    </xf>
    <xf numFmtId="0" fontId="22" fillId="65" borderId="56" applyAlignment="1" pivotButton="0" quotePrefix="0" xfId="0">
      <alignment horizontal="center" vertical="center"/>
    </xf>
    <xf numFmtId="0" fontId="27" fillId="42" borderId="64" applyAlignment="1" pivotButton="0" quotePrefix="0" xfId="0">
      <alignment horizontal="center" vertical="center"/>
    </xf>
    <xf numFmtId="0" fontId="27" fillId="42" borderId="69" applyAlignment="1" pivotButton="0" quotePrefix="0" xfId="0">
      <alignment horizontal="center" vertical="center"/>
    </xf>
    <xf numFmtId="0" fontId="25" fillId="4" borderId="16" applyAlignment="1" pivotButton="0" quotePrefix="0" xfId="8">
      <alignment horizontal="center"/>
    </xf>
    <xf numFmtId="0" fontId="27" fillId="44" borderId="13" applyAlignment="1" pivotButton="0" quotePrefix="0" xfId="0">
      <alignment horizontal="center" vertical="center"/>
    </xf>
    <xf numFmtId="0" fontId="25" fillId="44" borderId="16" applyAlignment="1" pivotButton="0" quotePrefix="0" xfId="8">
      <alignment horizontal="center"/>
    </xf>
    <xf numFmtId="0" fontId="21" fillId="44" borderId="12" applyAlignment="1" pivotButton="0" quotePrefix="0" xfId="0">
      <alignment horizontal="center" vertical="center"/>
    </xf>
    <xf numFmtId="0" fontId="26" fillId="44" borderId="12" applyAlignment="1" pivotButton="0" quotePrefix="0" xfId="0">
      <alignment horizontal="center" vertical="center"/>
    </xf>
    <xf numFmtId="0" fontId="66" fillId="0" borderId="0" pivotButton="0" quotePrefix="0" xfId="0"/>
    <xf numFmtId="0" fontId="66" fillId="44" borderId="0" pivotButton="0" quotePrefix="0" xfId="0"/>
    <xf numFmtId="0" fontId="26" fillId="44" borderId="22" applyAlignment="1" pivotButton="0" quotePrefix="0" xfId="6">
      <alignment horizontal="center" vertical="center"/>
    </xf>
    <xf numFmtId="0" fontId="26" fillId="44" borderId="70" applyAlignment="1" pivotButton="0" quotePrefix="0" xfId="0">
      <alignment horizontal="center" vertical="center"/>
    </xf>
    <xf numFmtId="0" fontId="27" fillId="44" borderId="69" applyAlignment="1" pivotButton="0" quotePrefix="0" xfId="0">
      <alignment horizontal="center" vertical="center"/>
    </xf>
    <xf numFmtId="0" fontId="22" fillId="0" borderId="56" applyAlignment="1" pivotButton="0" quotePrefix="0" xfId="0">
      <alignment horizontal="center" vertical="center"/>
    </xf>
    <xf numFmtId="0" fontId="65" fillId="44" borderId="71" applyAlignment="1" pivotButton="0" quotePrefix="0" xfId="0">
      <alignment horizontal="center" vertical="center"/>
    </xf>
    <xf numFmtId="0" fontId="66" fillId="48" borderId="0" pivotButton="0" quotePrefix="0" xfId="0"/>
    <xf numFmtId="0" fontId="0" fillId="0" borderId="0" applyAlignment="1" pivotButton="0" quotePrefix="0" xfId="0">
      <alignment horizontal="center" vertical="center"/>
    </xf>
    <xf numFmtId="0" fontId="21" fillId="62" borderId="20" applyAlignment="1" pivotButton="0" quotePrefix="0" xfId="0">
      <alignment horizontal="center" vertical="center"/>
    </xf>
    <xf numFmtId="0" fontId="21" fillId="62" borderId="21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1" fillId="44" borderId="21" applyAlignment="1" pivotButton="0" quotePrefix="0" xfId="0">
      <alignment horizontal="center" vertical="center"/>
    </xf>
    <xf numFmtId="0" fontId="34" fillId="54" borderId="68" applyAlignment="1" pivotButton="0" quotePrefix="0" xfId="0">
      <alignment horizontal="center" vertical="center"/>
    </xf>
    <xf numFmtId="0" fontId="34" fillId="54" borderId="0" applyAlignment="1" pivotButton="0" quotePrefix="0" xfId="0">
      <alignment horizontal="center" vertical="center"/>
    </xf>
    <xf numFmtId="0" fontId="0" fillId="0" borderId="64" applyAlignment="1" pivotButton="0" quotePrefix="0" xfId="0">
      <alignment horizontal="center" vertical="center"/>
    </xf>
    <xf numFmtId="0" fontId="0" fillId="0" borderId="65" applyAlignment="1" pivotButton="0" quotePrefix="0" xfId="0">
      <alignment horizontal="center" vertical="center"/>
    </xf>
    <xf numFmtId="0" fontId="0" fillId="0" borderId="66" applyAlignment="1" pivotButton="0" quotePrefix="0" xfId="0">
      <alignment horizontal="center" vertical="center"/>
    </xf>
    <xf numFmtId="0" fontId="62" fillId="45" borderId="14" applyAlignment="1" pivotButton="0" quotePrefix="0" xfId="0">
      <alignment horizontal="center" vertical="center"/>
    </xf>
    <xf numFmtId="0" fontId="62" fillId="45" borderId="15" applyAlignment="1" pivotButton="0" quotePrefix="0" xfId="0">
      <alignment horizontal="center" vertical="center"/>
    </xf>
    <xf numFmtId="0" fontId="62" fillId="51" borderId="13" applyAlignment="1" pivotButton="0" quotePrefix="0" xfId="0">
      <alignment horizontal="center" vertical="center"/>
    </xf>
    <xf numFmtId="0" fontId="62" fillId="51" borderId="14" applyAlignment="1" pivotButton="0" quotePrefix="0" xfId="0">
      <alignment horizontal="center" vertical="center"/>
    </xf>
    <xf numFmtId="0" fontId="62" fillId="51" borderId="15" applyAlignment="1" pivotButton="0" quotePrefix="0" xfId="0">
      <alignment horizontal="center" vertical="center"/>
    </xf>
    <xf numFmtId="0" fontId="62" fillId="52" borderId="13" applyAlignment="1" pivotButton="0" quotePrefix="0" xfId="0">
      <alignment horizontal="center" vertical="center"/>
    </xf>
    <xf numFmtId="0" fontId="62" fillId="52" borderId="14" applyAlignment="1" pivotButton="0" quotePrefix="0" xfId="0">
      <alignment horizontal="center" vertical="center"/>
    </xf>
    <xf numFmtId="0" fontId="62" fillId="52" borderId="15" applyAlignment="1" pivotButton="0" quotePrefix="0" xfId="0">
      <alignment horizontal="center" vertical="center"/>
    </xf>
    <xf numFmtId="0" fontId="62" fillId="53" borderId="13" applyAlignment="1" pivotButton="0" quotePrefix="0" xfId="0">
      <alignment horizontal="center" vertical="center"/>
    </xf>
    <xf numFmtId="0" fontId="62" fillId="53" borderId="14" applyAlignment="1" pivotButton="0" quotePrefix="0" xfId="0">
      <alignment horizontal="center" vertical="center"/>
    </xf>
    <xf numFmtId="0" fontId="62" fillId="53" borderId="15" applyAlignment="1" pivotButton="0" quotePrefix="0" xfId="0">
      <alignment horizontal="center" vertical="center"/>
    </xf>
    <xf numFmtId="0" fontId="62" fillId="48" borderId="13" applyAlignment="1" pivotButton="0" quotePrefix="0" xfId="0">
      <alignment horizontal="center" vertical="center"/>
    </xf>
    <xf numFmtId="0" fontId="62" fillId="48" borderId="14" applyAlignment="1" pivotButton="0" quotePrefix="0" xfId="0">
      <alignment horizontal="center" vertical="center"/>
    </xf>
    <xf numFmtId="0" fontId="62" fillId="48" borderId="15" applyAlignment="1" pivotButton="0" quotePrefix="0" xfId="0">
      <alignment horizontal="center" vertical="center"/>
    </xf>
    <xf numFmtId="0" fontId="62" fillId="47" borderId="13" applyAlignment="1" pivotButton="0" quotePrefix="0" xfId="0">
      <alignment horizontal="center" vertical="center"/>
    </xf>
    <xf numFmtId="0" fontId="62" fillId="47" borderId="14" applyAlignment="1" pivotButton="0" quotePrefix="0" xfId="0">
      <alignment horizontal="center" vertical="center"/>
    </xf>
    <xf numFmtId="0" fontId="62" fillId="47" borderId="15" applyAlignment="1" pivotButton="0" quotePrefix="0" xfId="0">
      <alignment horizontal="center" vertical="center"/>
    </xf>
    <xf numFmtId="0" fontId="62" fillId="50" borderId="13" applyAlignment="1" pivotButton="0" quotePrefix="0" xfId="0">
      <alignment horizontal="center" vertical="center"/>
    </xf>
    <xf numFmtId="0" fontId="62" fillId="50" borderId="14" applyAlignment="1" pivotButton="0" quotePrefix="0" xfId="0">
      <alignment horizontal="center" vertical="center"/>
    </xf>
    <xf numFmtId="0" fontId="62" fillId="50" borderId="15" applyAlignment="1" pivotButton="0" quotePrefix="0" xfId="0">
      <alignment horizontal="center" vertical="center"/>
    </xf>
    <xf numFmtId="0" fontId="60" fillId="34" borderId="13" applyAlignment="1" pivotButton="0" quotePrefix="0" xfId="0">
      <alignment horizontal="center" vertical="center"/>
    </xf>
    <xf numFmtId="0" fontId="60" fillId="34" borderId="14" applyAlignment="1" pivotButton="0" quotePrefix="0" xfId="0">
      <alignment horizontal="center" vertical="center"/>
    </xf>
    <xf numFmtId="0" fontId="60" fillId="34" borderId="15" applyAlignment="1" pivotButton="0" quotePrefix="0" xfId="0">
      <alignment horizontal="center" vertical="center"/>
    </xf>
    <xf numFmtId="0" fontId="60" fillId="45" borderId="13" applyAlignment="1" pivotButton="0" quotePrefix="0" xfId="0">
      <alignment horizontal="center" vertical="center"/>
    </xf>
    <xf numFmtId="0" fontId="60" fillId="45" borderId="14" applyAlignment="1" pivotButton="0" quotePrefix="0" xfId="0">
      <alignment horizontal="center" vertical="center"/>
    </xf>
    <xf numFmtId="0" fontId="60" fillId="45" borderId="15" applyAlignment="1" pivotButton="0" quotePrefix="0" xfId="0">
      <alignment horizontal="center" vertical="center"/>
    </xf>
    <xf numFmtId="0" fontId="60" fillId="46" borderId="13" applyAlignment="1" pivotButton="0" quotePrefix="0" xfId="0">
      <alignment horizontal="center" vertical="center"/>
    </xf>
    <xf numFmtId="0" fontId="60" fillId="46" borderId="14" applyAlignment="1" pivotButton="0" quotePrefix="0" xfId="0">
      <alignment horizontal="center" vertical="center"/>
    </xf>
    <xf numFmtId="0" fontId="60" fillId="46" borderId="15" applyAlignment="1" pivotButton="0" quotePrefix="0" xfId="0">
      <alignment horizontal="center" vertical="center"/>
    </xf>
    <xf numFmtId="0" fontId="60" fillId="47" borderId="13" applyAlignment="1" pivotButton="0" quotePrefix="0" xfId="0">
      <alignment horizontal="center" vertical="center"/>
    </xf>
    <xf numFmtId="0" fontId="60" fillId="47" borderId="14" applyAlignment="1" pivotButton="0" quotePrefix="0" xfId="0">
      <alignment horizontal="center" vertical="center"/>
    </xf>
    <xf numFmtId="0" fontId="60" fillId="47" borderId="15" applyAlignment="1" pivotButton="0" quotePrefix="0" xfId="0">
      <alignment horizontal="center" vertical="center"/>
    </xf>
    <xf numFmtId="0" fontId="60" fillId="48" borderId="13" applyAlignment="1" pivotButton="0" quotePrefix="0" xfId="0">
      <alignment horizontal="center" vertical="center"/>
    </xf>
    <xf numFmtId="0" fontId="60" fillId="48" borderId="14" applyAlignment="1" pivotButton="0" quotePrefix="0" xfId="0">
      <alignment horizontal="center" vertical="center"/>
    </xf>
    <xf numFmtId="0" fontId="60" fillId="48" borderId="15" applyAlignment="1" pivotButton="0" quotePrefix="0" xfId="0">
      <alignment horizontal="center" vertical="center"/>
    </xf>
    <xf numFmtId="0" fontId="60" fillId="59" borderId="13" applyAlignment="1" pivotButton="0" quotePrefix="0" xfId="0">
      <alignment horizontal="center" vertical="center"/>
    </xf>
    <xf numFmtId="0" fontId="60" fillId="59" borderId="14" applyAlignment="1" pivotButton="0" quotePrefix="0" xfId="0">
      <alignment horizontal="center" vertical="center"/>
    </xf>
    <xf numFmtId="0" fontId="60" fillId="59" borderId="15" applyAlignment="1" pivotButton="0" quotePrefix="0" xfId="0">
      <alignment horizontal="center" vertical="center"/>
    </xf>
    <xf numFmtId="0" fontId="60" fillId="49" borderId="13" applyAlignment="1" pivotButton="0" quotePrefix="0" xfId="0">
      <alignment horizontal="center" vertical="center"/>
    </xf>
    <xf numFmtId="0" fontId="60" fillId="49" borderId="14" applyAlignment="1" pivotButton="0" quotePrefix="0" xfId="0">
      <alignment horizontal="center" vertical="center"/>
    </xf>
    <xf numFmtId="0" fontId="60" fillId="49" borderId="1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6" fillId="0" borderId="0" applyAlignment="1" pivotButton="0" quotePrefix="0" xfId="0">
      <alignment horizontal="center" vertical="center"/>
    </xf>
    <xf numFmtId="0" fontId="59" fillId="0" borderId="63" applyAlignment="1" pivotButton="0" quotePrefix="0" xfId="0">
      <alignment horizontal="center" vertical="center"/>
    </xf>
    <xf numFmtId="0" fontId="59" fillId="0" borderId="62" applyAlignment="1" pivotButton="0" quotePrefix="0" xfId="0">
      <alignment horizontal="center" vertical="center"/>
    </xf>
    <xf numFmtId="0" fontId="59" fillId="0" borderId="23" applyAlignment="1" pivotButton="0" quotePrefix="0" xfId="0">
      <alignment horizontal="center" vertical="center"/>
    </xf>
    <xf numFmtId="0" fontId="56" fillId="0" borderId="13" applyAlignment="1" pivotButton="0" quotePrefix="0" xfId="0">
      <alignment horizontal="center" vertical="center"/>
    </xf>
    <xf numFmtId="0" fontId="56" fillId="0" borderId="15" applyAlignment="1" pivotButton="0" quotePrefix="0" xfId="0">
      <alignment horizontal="center" vertical="center"/>
    </xf>
    <xf numFmtId="0" fontId="19" fillId="0" borderId="27" applyAlignment="1" applyProtection="1" pivotButton="0" quotePrefix="0" xfId="0">
      <alignment horizontal="center" vertical="center" wrapText="1"/>
      <protection locked="0" hidden="0"/>
    </xf>
    <xf numFmtId="0" fontId="19" fillId="0" borderId="28" applyAlignment="1" applyProtection="1" pivotButton="0" quotePrefix="0" xfId="0">
      <alignment horizontal="center" vertical="center" wrapText="1"/>
      <protection locked="0" hidden="0"/>
    </xf>
    <xf numFmtId="0" fontId="19" fillId="0" borderId="59" applyAlignment="1" applyProtection="1" pivotButton="0" quotePrefix="0" xfId="0">
      <alignment horizontal="center" vertical="center" wrapText="1"/>
      <protection locked="0" hidden="0"/>
    </xf>
    <xf numFmtId="0" fontId="54" fillId="54" borderId="55" applyAlignment="1" applyProtection="1" pivotButton="0" quotePrefix="0" xfId="0">
      <alignment horizontal="center" vertical="center"/>
      <protection locked="0" hidden="0"/>
    </xf>
    <xf numFmtId="0" fontId="54" fillId="54" borderId="60" applyAlignment="1" applyProtection="1" pivotButton="0" quotePrefix="0" xfId="0">
      <alignment horizontal="center" vertical="center"/>
      <protection locked="0" hidden="0"/>
    </xf>
    <xf numFmtId="0" fontId="54" fillId="54" borderId="17" applyAlignment="1" applyProtection="1" pivotButton="0" quotePrefix="0" xfId="0">
      <alignment horizontal="center" vertical="center"/>
      <protection locked="0" hidden="0"/>
    </xf>
    <xf numFmtId="0" fontId="34" fillId="54" borderId="61" applyAlignment="1" pivotButton="0" quotePrefix="0" xfId="0">
      <alignment horizontal="center" vertical="center"/>
    </xf>
    <xf numFmtId="0" fontId="34" fillId="54" borderId="62" applyAlignment="1" pivotButton="0" quotePrefix="0" xfId="0">
      <alignment horizontal="center" vertical="center"/>
    </xf>
    <xf numFmtId="0" fontId="34" fillId="54" borderId="23" applyAlignment="1" pivotButton="0" quotePrefix="0" xfId="0">
      <alignment horizontal="center" vertical="center"/>
    </xf>
    <xf numFmtId="0" fontId="19" fillId="0" borderId="12" applyAlignment="1" applyProtection="1" pivotButton="0" quotePrefix="0" xfId="0">
      <alignment horizontal="center" vertical="center" wrapText="1"/>
      <protection locked="0" hidden="0"/>
    </xf>
    <xf numFmtId="0" fontId="19" fillId="0" borderId="12" applyAlignment="1" applyProtection="1" pivotButton="0" quotePrefix="0" xfId="0">
      <alignment horizontal="center" vertical="center"/>
      <protection locked="0" hidden="0"/>
    </xf>
    <xf numFmtId="0" fontId="30" fillId="0" borderId="20" applyAlignment="1" applyProtection="1" pivotButton="0" quotePrefix="0" xfId="0">
      <alignment horizontal="center" vertical="center" wrapText="1"/>
      <protection locked="0" hidden="0"/>
    </xf>
    <xf numFmtId="0" fontId="30" fillId="0" borderId="21" applyAlignment="1" applyProtection="1" pivotButton="0" quotePrefix="0" xfId="0">
      <alignment horizontal="center" vertical="center" wrapText="1"/>
      <protection locked="0" hidden="0"/>
    </xf>
    <xf numFmtId="0" fontId="30" fillId="0" borderId="21" applyAlignment="1" applyProtection="1" pivotButton="0" quotePrefix="0" xfId="0">
      <alignment horizontal="center" vertical="center"/>
      <protection locked="0" hidden="0"/>
    </xf>
    <xf numFmtId="0" fontId="30" fillId="0" borderId="22" applyAlignment="1" applyProtection="1" pivotButton="0" quotePrefix="0" xfId="0">
      <alignment horizontal="center" vertical="center"/>
      <protection locked="0" hidden="0"/>
    </xf>
    <xf numFmtId="0" fontId="21" fillId="33" borderId="24" applyAlignment="1" pivotButton="0" quotePrefix="0" xfId="0">
      <alignment horizontal="center" vertical="center"/>
    </xf>
    <xf numFmtId="0" fontId="21" fillId="33" borderId="14" applyAlignment="1" pivotButton="0" quotePrefix="0" xfId="0">
      <alignment horizontal="center" vertical="center"/>
    </xf>
    <xf numFmtId="0" fontId="21" fillId="33" borderId="25" applyAlignment="1" pivotButton="0" quotePrefix="0" xfId="0">
      <alignment horizontal="center" vertical="center"/>
    </xf>
    <xf numFmtId="0" fontId="21" fillId="33" borderId="13" applyAlignment="1" pivotButton="0" quotePrefix="0" xfId="0">
      <alignment horizontal="center" vertical="center"/>
    </xf>
    <xf numFmtId="0" fontId="19" fillId="0" borderId="72" applyAlignment="1" applyProtection="1" pivotButton="0" quotePrefix="0" xfId="0">
      <alignment horizontal="center" vertical="center" wrapText="1"/>
      <protection locked="0" hidden="0"/>
    </xf>
    <xf numFmtId="0" fontId="0" fillId="0" borderId="28" pivotButton="0" quotePrefix="0" xfId="0"/>
    <xf numFmtId="0" fontId="0" fillId="0" borderId="75" pivotButton="0" quotePrefix="0" xfId="0"/>
    <xf numFmtId="0" fontId="54" fillId="54" borderId="16" applyAlignment="1" applyProtection="1" pivotButton="0" quotePrefix="0" xfId="0">
      <alignment horizontal="center" vertical="center"/>
      <protection locked="0" hidden="0"/>
    </xf>
    <xf numFmtId="0" fontId="0" fillId="0" borderId="60" pivotButton="0" quotePrefix="0" xfId="0"/>
    <xf numFmtId="0" fontId="0" fillId="0" borderId="17" pivotButton="0" quotePrefix="0" xfId="0"/>
    <xf numFmtId="0" fontId="34" fillId="54" borderId="21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23" pivotButton="0" quotePrefix="0" xfId="0"/>
    <xf numFmtId="0" fontId="0" fillId="0" borderId="15" pivotButton="0" quotePrefix="0" xfId="0"/>
    <xf numFmtId="0" fontId="59" fillId="0" borderId="81" applyAlignment="1" pivotButton="0" quotePrefix="0" xfId="0">
      <alignment horizontal="center" vertical="center"/>
    </xf>
    <xf numFmtId="0" fontId="0" fillId="0" borderId="84" pivotButton="0" quotePrefix="0" xfId="0"/>
    <xf numFmtId="0" fontId="0" fillId="0" borderId="85" pivotButton="0" quotePrefix="0" xfId="0"/>
    <xf numFmtId="0" fontId="60" fillId="34" borderId="12" applyAlignment="1" pivotButton="0" quotePrefix="0" xfId="0">
      <alignment horizontal="center" vertical="center"/>
    </xf>
    <xf numFmtId="0" fontId="0" fillId="0" borderId="14" pivotButton="0" quotePrefix="0" xfId="0"/>
    <xf numFmtId="0" fontId="60" fillId="45" borderId="12" applyAlignment="1" pivotButton="0" quotePrefix="0" xfId="0">
      <alignment horizontal="center" vertical="center"/>
    </xf>
    <xf numFmtId="0" fontId="60" fillId="46" borderId="12" applyAlignment="1" pivotButton="0" quotePrefix="0" xfId="0">
      <alignment horizontal="center" vertical="center"/>
    </xf>
    <xf numFmtId="0" fontId="60" fillId="47" borderId="12" applyAlignment="1" pivotButton="0" quotePrefix="0" xfId="0">
      <alignment horizontal="center" vertical="center"/>
    </xf>
    <xf numFmtId="0" fontId="60" fillId="48" borderId="12" applyAlignment="1" pivotButton="0" quotePrefix="0" xfId="0">
      <alignment horizontal="center" vertical="center"/>
    </xf>
    <xf numFmtId="0" fontId="60" fillId="59" borderId="12" applyAlignment="1" pivotButton="0" quotePrefix="0" xfId="0">
      <alignment horizontal="center" vertical="center"/>
    </xf>
    <xf numFmtId="0" fontId="60" fillId="49" borderId="12" applyAlignment="1" pivotButton="0" quotePrefix="0" xfId="0">
      <alignment horizontal="center" vertical="center"/>
    </xf>
    <xf numFmtId="0" fontId="0" fillId="0" borderId="78" applyAlignment="1" pivotButton="0" quotePrefix="0" xfId="0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62" fillId="50" borderId="12" applyAlignment="1" pivotButton="0" quotePrefix="0" xfId="0">
      <alignment horizontal="center" vertical="center"/>
    </xf>
    <xf numFmtId="0" fontId="62" fillId="51" borderId="12" applyAlignment="1" pivotButton="0" quotePrefix="0" xfId="0">
      <alignment horizontal="center" vertical="center"/>
    </xf>
    <xf numFmtId="0" fontId="62" fillId="52" borderId="12" applyAlignment="1" pivotButton="0" quotePrefix="0" xfId="0">
      <alignment horizontal="center" vertical="center"/>
    </xf>
    <xf numFmtId="0" fontId="62" fillId="53" borderId="12" applyAlignment="1" pivotButton="0" quotePrefix="0" xfId="0">
      <alignment horizontal="center" vertical="center"/>
    </xf>
    <xf numFmtId="0" fontId="62" fillId="48" borderId="12" applyAlignment="1" pivotButton="0" quotePrefix="0" xfId="0">
      <alignment horizontal="center" vertical="center"/>
    </xf>
    <xf numFmtId="0" fontId="62" fillId="47" borderId="12" applyAlignment="1" pivotButton="0" quotePrefix="0" xfId="0">
      <alignment horizontal="center" vertical="center"/>
    </xf>
    <xf numFmtId="0" fontId="21" fillId="33" borderId="53" applyAlignment="1" pivotButton="0" quotePrefix="0" xfId="0">
      <alignment horizontal="center" vertical="center"/>
    </xf>
    <xf numFmtId="0" fontId="0" fillId="0" borderId="25" pivotButton="0" quotePrefix="0" xfId="0"/>
    <xf numFmtId="0" fontId="21" fillId="33" borderId="19" applyAlignment="1" pivotButton="0" quotePrefix="0" xfId="0">
      <alignment horizontal="center" vertic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name val="Calibri"/>
        <strike val="0"/>
        <outline val="0"/>
        <shadow val="0"/>
        <condense val="0"/>
        <color auto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theme="4" tint="0.7999816888943144"/>
          <bgColor theme="4" tint="0.799981688894314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</dxf>
    <dxf>
      <font>
        <name val="Arial"/>
        <family val="2"/>
        <strike val="0"/>
        <outline val="0"/>
        <shadow val="0"/>
        <condense val="0"/>
        <color rgb="FF000000"/>
        <extend val="0"/>
        <sz val="10"/>
        <vertAlign val="baseline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Table14" displayName="Table14" ref="A1:AB24" headerRowCount="1" totalsRowShown="0">
  <autoFilter ref="A1:AB24"/>
  <tableColumns count="28">
    <tableColumn id="1" name="VIP"/>
    <tableColumn id="4" name="Name" dataDxfId="48"/>
    <tableColumn id="6" name="Gluten Free"/>
    <tableColumn id="8" name="Meal Type" dataDxfId="47"/>
    <tableColumn id="21" name="Reference"/>
    <tableColumn id="22" name="Reference2" dataDxfId="46"/>
    <tableColumn id="23" name="Number of Smoothies"/>
    <tableColumn id="24" name="Smoothies"/>
    <tableColumn id="25" name="Antiox"/>
    <tableColumn id="26" name="Bigred"/>
    <tableColumn id="27" name="Blue"/>
    <tableColumn id="28" name="Boost"/>
    <tableColumn id="29" name="Green"/>
    <tableColumn id="30" name="PBJ"/>
    <tableColumn id="31" name="Vitc"/>
    <tableColumn id="32" name="Number of Cookies"/>
    <tableColumn id="33" name="Cookies"/>
    <tableColumn id="34" name="break_gf"/>
    <tableColumn id="35" name="chip"/>
    <tableColumn id="36" name="chip_gf"/>
    <tableColumn id="37" name="or"/>
    <tableColumn id="38" name="or_gf"/>
    <tableColumn id="39" name="sugar"/>
    <tableColumn id="40" name="sugar_gf"/>
    <tableColumn id="41" name="Internal Reference" dataDxfId="45"/>
    <tableColumn id="42" name="Delivery Route"/>
    <tableColumn id="43" name="Alpha"/>
    <tableColumn id="2" name="Column1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5" displayName="Table25" ref="A1:AB129" headerRowCount="1" totalsRowShown="0">
  <autoFilter ref="A1:AB129"/>
  <tableColumns count="28">
    <tableColumn id="1" name="Name"/>
    <tableColumn id="2" name="Gluten Free"/>
    <tableColumn id="3" name="Meal Type"/>
    <tableColumn id="4" name="Reference"/>
    <tableColumn id="5" name="Reference2"/>
    <tableColumn id="6" name="Number of Smoothies"/>
    <tableColumn id="7" name="Smoothies"/>
    <tableColumn id="21" name="Antiox"/>
    <tableColumn id="22" name="Bigred"/>
    <tableColumn id="23" name="Blue"/>
    <tableColumn id="24" name="Boost"/>
    <tableColumn id="25" name="Green"/>
    <tableColumn id="26" name="PBJ"/>
    <tableColumn id="27" name="Vitc"/>
    <tableColumn id="8" name="Number of Cookies"/>
    <tableColumn id="9" name="Cookies"/>
    <tableColumn id="28" name="break_gf"/>
    <tableColumn id="29" name="chip"/>
    <tableColumn id="30" name="chip_gf"/>
    <tableColumn id="31" name="or"/>
    <tableColumn id="32" name="or_gf"/>
    <tableColumn id="33" name="sugar"/>
    <tableColumn id="34" name="sugar_gf"/>
    <tableColumn id="10" name="Internal Reference"/>
    <tableColumn id="11" name="Delivery Route"/>
    <tableColumn id="12" name="Alpha"/>
    <tableColumn id="13" name="Column1"/>
    <tableColumn id="14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6" displayName="Table16" ref="A1:Z792" headerRowCount="1" totalsRowShown="0">
  <autoFilter ref="A1:Z792"/>
  <tableColumns count="26">
    <tableColumn id="1" name="Name"/>
    <tableColumn id="2" name="Gluten Free"/>
    <tableColumn id="3" name="Meal Type"/>
    <tableColumn id="4" name="Reference"/>
    <tableColumn id="5" name="Reference2"/>
    <tableColumn id="6" name="Number of Smoothies"/>
    <tableColumn id="7" name="Smoothies"/>
    <tableColumn id="13" name="Antiox"/>
    <tableColumn id="14" name="Bigred"/>
    <tableColumn id="15" name="Blue"/>
    <tableColumn id="16" name="Boost"/>
    <tableColumn id="17" name="Green"/>
    <tableColumn id="18" name="PBJ"/>
    <tableColumn id="19" name="Vitc"/>
    <tableColumn id="8" name="Number of Cookies"/>
    <tableColumn id="9" name="Cookies"/>
    <tableColumn id="21" name="break_gf"/>
    <tableColumn id="22" name="chip"/>
    <tableColumn id="23" name="chip_gf"/>
    <tableColumn id="24" name="or"/>
    <tableColumn id="25" name="or_gf"/>
    <tableColumn id="26" name="sugar"/>
    <tableColumn id="27" name="sugar_gf"/>
    <tableColumn id="10" name="Internal Reference"/>
    <tableColumn id="11" name="Delivery Route"/>
    <tableColumn id="12" name="ALPH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" displayName="Table1" ref="A1:AA986" headerRowCount="1" totalsRowShown="0" headerRowDxfId="43">
  <autoFilter ref="A1:AA986"/>
  <sortState ref="A2:AA544">
    <sortCondition ref="F2:F544"/>
  </sortState>
  <tableColumns count="27">
    <tableColumn id="1" name="VIP"/>
    <tableColumn id="21" name="Name"/>
    <tableColumn id="19" name="Gluten Free"/>
    <tableColumn id="4" name="Meal Type"/>
    <tableColumn id="5" name="Size" dataDxfId="42"/>
    <tableColumn id="6" name="Meals"/>
    <tableColumn id="2" name="Number of Smoothies" dataDxfId="41"/>
    <tableColumn id="3" name="Smoothies" dataDxfId="40"/>
    <tableColumn id="8" name="Antiox" dataDxfId="39"/>
    <tableColumn id="9" name="Bigred" dataDxfId="38"/>
    <tableColumn id="10" name="Blue" dataDxfId="37"/>
    <tableColumn id="11" name="Boost" dataDxfId="36"/>
    <tableColumn id="12" name="Green" dataDxfId="35"/>
    <tableColumn id="20" name="PBJ" dataDxfId="34"/>
    <tableColumn id="16" name="Vitc" dataDxfId="33"/>
    <tableColumn id="17" name="Number of Cookies" dataDxfId="32"/>
    <tableColumn id="18" name="Cookies" dataDxfId="31"/>
    <tableColumn id="14" name="break_gf" dataDxfId="30"/>
    <tableColumn id="23" name="chip" dataDxfId="29"/>
    <tableColumn id="24" name="chip_gf" dataDxfId="28"/>
    <tableColumn id="25" name="or" dataDxfId="27"/>
    <tableColumn id="15" name="or_gf" dataDxfId="26"/>
    <tableColumn id="13" name="sugar" dataDxfId="25"/>
    <tableColumn id="26" name="sugar_gf" dataDxfId="24"/>
    <tableColumn id="27" name="Internal Reference" dataDxfId="23"/>
    <tableColumn id="22" name="Delivery Route" dataDxfId="22"/>
    <tableColumn id="7" name="Alph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2" displayName="Table2" ref="AC2:AR16" headerRowCount="1" totalsRowShown="0">
  <autoFilter ref="AC2:AR16"/>
  <tableColumns count="16">
    <tableColumn id="1" name=" Size" dataCellStyle="60% - Accent6"/>
    <tableColumn id="2" name="RED" dataDxfId="21" dataCellStyle="Bad">
      <calculatedColumnFormula>COUNTIF(F2:F11, "*Beef &amp; Potato Pierogi*")</calculatedColumnFormula>
    </tableColumn>
    <tableColumn id="3" name="TEAL" dataCellStyle="60% - Accent5"/>
    <tableColumn id="4" name="GREEN" dataCellStyle="Good"/>
    <tableColumn id="5" name="YELLOW" dataCellStyle="Neutral"/>
    <tableColumn id="6" name="BLUE" dataCellStyle="Accent1"/>
    <tableColumn id="7" name="B-Tacos" dataCellStyle="20% - Accent5"/>
    <tableColumn id="8" name="T-Tacos" dataCellStyle="20% - Accent5"/>
    <tableColumn id="9" name="V-Tacos" dataCellStyle="20% - Accent5"/>
    <tableColumn id="10" name="B-Burg" dataCellStyle="Input"/>
    <tableColumn id="11" name="T-Burg" dataCellStyle="Input"/>
    <tableColumn id="12" name="V-Burg" dataCellStyle="Input"/>
    <tableColumn id="13" name="Pizza" dataCellStyle="Check Cell"/>
    <tableColumn id="14" name="V-Pizza" dataCellStyle="Input"/>
    <tableColumn id="15" name="Column1" dataCellStyle="Input"/>
    <tableColumn id="16" name="Pizza2" dataCellStyle="Inpu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4" displayName="Table4" ref="AH18:AI26" headerRowCount="1" totalsRowShown="0">
  <autoFilter ref="AH18:AI26"/>
  <tableColumns count="2">
    <tableColumn id="1" name="Smoothie"/>
    <tableColumn id="2" name="# of Orders" dataDxfId="20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7" name="Table46" displayName="Table46" ref="AH28:AI36" headerRowCount="1" totalsRowShown="0">
  <autoFilter ref="AH28:AI36"/>
  <tableColumns count="2">
    <tableColumn id="1" name="COOKIES"/>
    <tableColumn id="2" name="# of Orders" dataDxfId="19">
      <calculatedColumnFormula>SUM(G:G)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Relationship Type="http://schemas.openxmlformats.org/officeDocument/2006/relationships/table" Target="/xl/tables/table6.xml" Id="rId3" /><Relationship Type="http://schemas.openxmlformats.org/officeDocument/2006/relationships/table" Target="/xl/tables/table7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24"/>
  <sheetViews>
    <sheetView workbookViewId="0">
      <selection activeCell="B2" sqref="B2:B20"/>
    </sheetView>
  </sheetViews>
  <sheetFormatPr baseColWidth="8" defaultRowHeight="14.4"/>
  <cols>
    <col width="31.109375" customWidth="1" min="1" max="1"/>
    <col width="22.109375" customWidth="1" min="2" max="2"/>
    <col width="14.109375" customWidth="1" min="3" max="3"/>
    <col width="12.109375" customWidth="1" min="4" max="4"/>
    <col width="6.109375" customWidth="1" min="5" max="5"/>
    <col width="43" customWidth="1" min="6" max="6"/>
    <col width="5.88671875" customWidth="1" min="9" max="15"/>
    <col width="6.6640625" customWidth="1" min="18" max="24"/>
  </cols>
  <sheetData>
    <row r="1">
      <c r="A1" t="inlineStr">
        <is>
          <t>VIP</t>
        </is>
      </c>
      <c r="B1" t="inlineStr">
        <is>
          <t>Name</t>
        </is>
      </c>
      <c r="C1" t="inlineStr">
        <is>
          <t>Gluten Free</t>
        </is>
      </c>
      <c r="D1" t="inlineStr">
        <is>
          <t>Meal Type</t>
        </is>
      </c>
      <c r="E1" t="inlineStr">
        <is>
          <t>Reference</t>
        </is>
      </c>
      <c r="F1" t="inlineStr">
        <is>
          <t>Reference2</t>
        </is>
      </c>
      <c r="G1" t="inlineStr">
        <is>
          <t>Number of Smoothies</t>
        </is>
      </c>
      <c r="H1" t="inlineStr">
        <is>
          <t>Smoothies</t>
        </is>
      </c>
      <c r="I1" s="29" t="inlineStr">
        <is>
          <t>Antiox</t>
        </is>
      </c>
      <c r="J1" s="30" t="inlineStr">
        <is>
          <t>Bigred</t>
        </is>
      </c>
      <c r="K1" s="31" t="inlineStr">
        <is>
          <t>Blue</t>
        </is>
      </c>
      <c r="L1" s="32" t="inlineStr">
        <is>
          <t>Boost</t>
        </is>
      </c>
      <c r="M1" s="33" t="inlineStr">
        <is>
          <t>Green</t>
        </is>
      </c>
      <c r="N1" s="34" t="inlineStr">
        <is>
          <t>PBJ</t>
        </is>
      </c>
      <c r="O1" s="35" t="inlineStr">
        <is>
          <t>Vitc</t>
        </is>
      </c>
      <c r="P1" t="inlineStr">
        <is>
          <t>Number of Cookies</t>
        </is>
      </c>
      <c r="Q1" t="inlineStr">
        <is>
          <t>Cookies</t>
        </is>
      </c>
      <c r="R1" s="36" t="inlineStr">
        <is>
          <t>break_gf</t>
        </is>
      </c>
      <c r="S1" s="37" t="inlineStr">
        <is>
          <t>chip</t>
        </is>
      </c>
      <c r="T1" s="38" t="inlineStr">
        <is>
          <t>chip_gf</t>
        </is>
      </c>
      <c r="U1" s="39" t="inlineStr">
        <is>
          <t>or</t>
        </is>
      </c>
      <c r="V1" s="40" t="inlineStr">
        <is>
          <t>or_gf</t>
        </is>
      </c>
      <c r="W1" s="41" t="inlineStr">
        <is>
          <t>sugar</t>
        </is>
      </c>
      <c r="X1" s="42" t="inlineStr">
        <is>
          <t>sugar_gf</t>
        </is>
      </c>
      <c r="Y1" t="inlineStr">
        <is>
          <t>Internal Reference</t>
        </is>
      </c>
      <c r="Z1" t="inlineStr">
        <is>
          <t>Delivery Route</t>
        </is>
      </c>
      <c r="AA1" t="inlineStr">
        <is>
          <t>Alpha</t>
        </is>
      </c>
      <c r="AB1" t="inlineStr">
        <is>
          <t>Column1</t>
        </is>
      </c>
    </row>
    <row r="2" customFormat="1" s="28">
      <c r="B2" t="inlineStr">
        <is>
          <t>Rosa Medina</t>
        </is>
      </c>
      <c r="C2" t="inlineStr">
        <is>
          <t>X</t>
        </is>
      </c>
      <c r="D2" t="inlineStr">
        <is>
          <t>sub</t>
        </is>
      </c>
      <c r="E2" t="inlineStr">
        <is>
          <t>3</t>
        </is>
      </c>
      <c r="F2" t="inlineStr">
        <is>
          <t xml:space="preserve">Beef, Pealafel , Chix, </t>
        </is>
      </c>
      <c r="G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s="230" t="inlineStr">
        <is>
          <t>2 Day</t>
        </is>
      </c>
      <c r="Z2" t="inlineStr">
        <is>
          <t>Woodland Hills</t>
        </is>
      </c>
    </row>
    <row r="3" customFormat="1" s="28">
      <c r="A3" t="inlineStr">
        <is>
          <t>VIP would like to receive NON gluten free cookie dough</t>
        </is>
      </c>
      <c r="B3" t="inlineStr">
        <is>
          <t>Kelly Etter</t>
        </is>
      </c>
      <c r="C3" t="inlineStr">
        <is>
          <t>X</t>
        </is>
      </c>
      <c r="D3" t="inlineStr">
        <is>
          <t>sub</t>
        </is>
      </c>
      <c r="E3" t="inlineStr">
        <is>
          <t>2</t>
        </is>
      </c>
      <c r="F3" t="inlineStr">
        <is>
          <t xml:space="preserve">Beef, Pealafel , Chix, </t>
        </is>
      </c>
      <c r="G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 customFormat="1" s="28">
      <c r="B4" t="inlineStr">
        <is>
          <t>Pamela Tognoli</t>
        </is>
      </c>
      <c r="C4" t="inlineStr">
        <is>
          <t>X</t>
        </is>
      </c>
      <c r="D4" t="inlineStr">
        <is>
          <t>sub</t>
        </is>
      </c>
      <c r="E4" t="inlineStr">
        <is>
          <t>0</t>
        </is>
      </c>
      <c r="F4" t="inlineStr">
        <is>
          <t xml:space="preserve">Beef, Pealafel , PotPie, </t>
        </is>
      </c>
      <c r="G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s="230" t="inlineStr">
        <is>
          <t>2 Day</t>
        </is>
      </c>
    </row>
    <row r="5" customFormat="1" s="28">
      <c r="B5" t="inlineStr">
        <is>
          <t>Rod Nelson</t>
        </is>
      </c>
      <c r="D5" t="inlineStr">
        <is>
          <t>sub</t>
        </is>
      </c>
      <c r="E5" t="inlineStr">
        <is>
          <t>4</t>
        </is>
      </c>
      <c r="F5" t="inlineStr">
        <is>
          <t xml:space="preserve">Beef, PotPie, Chix, </t>
        </is>
      </c>
      <c r="G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Z5" s="230" t="inlineStr">
        <is>
          <t>BOX</t>
        </is>
      </c>
    </row>
    <row r="6">
      <c r="B6" t="inlineStr">
        <is>
          <t>Patty Joy</t>
        </is>
      </c>
      <c r="D6" t="inlineStr">
        <is>
          <t>sub</t>
        </is>
      </c>
      <c r="E6" t="inlineStr">
        <is>
          <t>4</t>
        </is>
      </c>
      <c r="F6" t="inlineStr">
        <is>
          <t xml:space="preserve">B-Tacos, PotPie, </t>
        </is>
      </c>
      <c r="G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Z6" s="230" t="inlineStr">
        <is>
          <t>BOX</t>
        </is>
      </c>
    </row>
    <row r="7">
      <c r="B7" t="inlineStr">
        <is>
          <t>Marisa Couron</t>
        </is>
      </c>
      <c r="D7" t="inlineStr">
        <is>
          <t>sub</t>
        </is>
      </c>
      <c r="E7" t="inlineStr">
        <is>
          <t>4</t>
        </is>
      </c>
      <c r="F7" t="inlineStr">
        <is>
          <t xml:space="preserve">Beef, PotPie, </t>
        </is>
      </c>
      <c r="G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</row>
    <row r="8">
      <c r="B8" t="inlineStr">
        <is>
          <t>Catherine McCord</t>
        </is>
      </c>
      <c r="D8" t="inlineStr">
        <is>
          <t>sub</t>
        </is>
      </c>
      <c r="E8" t="inlineStr">
        <is>
          <t>4</t>
        </is>
      </c>
      <c r="F8" t="inlineStr">
        <is>
          <t xml:space="preserve">Beef, Pealafel , Chix, </t>
        </is>
      </c>
      <c r="G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Z8" t="inlineStr">
        <is>
          <t>Los Angeles 04</t>
        </is>
      </c>
    </row>
    <row r="9">
      <c r="B9" t="inlineStr">
        <is>
          <t>mary burke</t>
        </is>
      </c>
      <c r="D9" t="inlineStr">
        <is>
          <t>sub</t>
        </is>
      </c>
      <c r="E9" t="n">
        <v>3</v>
      </c>
      <c r="F9" t="inlineStr">
        <is>
          <t xml:space="preserve">Beef, PotPie, </t>
        </is>
      </c>
      <c r="G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</row>
    <row r="10">
      <c r="B10" t="inlineStr">
        <is>
          <t>Richard Daniels</t>
        </is>
      </c>
      <c r="D10" t="inlineStr">
        <is>
          <t>sub</t>
        </is>
      </c>
      <c r="E10" t="inlineStr">
        <is>
          <t>2</t>
        </is>
      </c>
      <c r="F10" t="inlineStr">
        <is>
          <t xml:space="preserve">Beef, Pealafel , PotPie, </t>
        </is>
      </c>
      <c r="G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Z10" t="inlineStr">
        <is>
          <t>Santa Monica</t>
        </is>
      </c>
    </row>
    <row r="11">
      <c r="B11" t="inlineStr">
        <is>
          <t>JD Cho</t>
        </is>
      </c>
      <c r="D11" t="inlineStr">
        <is>
          <t>sub</t>
        </is>
      </c>
      <c r="E11" t="inlineStr">
        <is>
          <t>2</t>
        </is>
      </c>
      <c r="F11" t="inlineStr">
        <is>
          <t xml:space="preserve">PotPie, Chix, </t>
        </is>
      </c>
      <c r="G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Z11" t="inlineStr">
        <is>
          <t>Los Angeles</t>
        </is>
      </c>
    </row>
    <row r="12">
      <c r="B12" t="inlineStr">
        <is>
          <t>Gabriel Othman</t>
        </is>
      </c>
      <c r="D12" t="inlineStr">
        <is>
          <t>sub</t>
        </is>
      </c>
      <c r="E12" t="inlineStr">
        <is>
          <t>2</t>
        </is>
      </c>
      <c r="F12" t="inlineStr">
        <is>
          <t xml:space="preserve">Beef, Pealafel , Chix, </t>
        </is>
      </c>
      <c r="G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inlineStr">
        <is>
          <t>2 Day</t>
        </is>
      </c>
    </row>
    <row r="13">
      <c r="B13" t="inlineStr">
        <is>
          <t>Fouzia Abidi</t>
        </is>
      </c>
      <c r="D13" t="inlineStr">
        <is>
          <t>sub</t>
        </is>
      </c>
      <c r="E13" t="inlineStr">
        <is>
          <t>2</t>
        </is>
      </c>
      <c r="F13" t="inlineStr">
        <is>
          <t xml:space="preserve">Beef, Pealafel , Chix, </t>
        </is>
      </c>
      <c r="G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</row>
    <row r="14">
      <c r="B14" t="inlineStr">
        <is>
          <t>Shannon Henley</t>
        </is>
      </c>
      <c r="D14" t="inlineStr">
        <is>
          <t>sub</t>
        </is>
      </c>
      <c r="E14" t="inlineStr">
        <is>
          <t>1</t>
        </is>
      </c>
      <c r="F14" t="inlineStr">
        <is>
          <t xml:space="preserve">V-Burg, Pealafel , PotPie, </t>
        </is>
      </c>
      <c r="G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</row>
    <row r="15">
      <c r="B15" t="inlineStr">
        <is>
          <t>Mitzi Goldman</t>
        </is>
      </c>
      <c r="D15" t="inlineStr">
        <is>
          <t>sub</t>
        </is>
      </c>
      <c r="E15" t="inlineStr">
        <is>
          <t>1</t>
        </is>
      </c>
      <c r="F15" t="inlineStr">
        <is>
          <t xml:space="preserve">V-Pizza, PotPie, Chix, </t>
        </is>
      </c>
      <c r="G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s="230" t="inlineStr">
        <is>
          <t>2 Day</t>
        </is>
      </c>
    </row>
    <row r="16">
      <c r="B16" t="inlineStr">
        <is>
          <t>Meghan Burchard</t>
        </is>
      </c>
      <c r="D16" t="inlineStr">
        <is>
          <t>omni</t>
        </is>
      </c>
      <c r="E16" t="inlineStr">
        <is>
          <t>1</t>
        </is>
      </c>
      <c r="F16" t="inlineStr">
        <is>
          <t xml:space="preserve">Beef, Chix, </t>
        </is>
      </c>
      <c r="G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inlineStr">
        <is>
          <t>2 Day</t>
        </is>
      </c>
    </row>
    <row r="17">
      <c r="B17" t="inlineStr">
        <is>
          <t>Crystal Ziebarth</t>
        </is>
      </c>
      <c r="D17" t="inlineStr">
        <is>
          <t>sub</t>
        </is>
      </c>
      <c r="E17" t="inlineStr">
        <is>
          <t>1</t>
        </is>
      </c>
      <c r="F17" t="inlineStr">
        <is>
          <t xml:space="preserve">Beef, PotPie, Chix, </t>
        </is>
      </c>
      <c r="G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</row>
    <row r="18">
      <c r="B18" t="inlineStr">
        <is>
          <t>Cheri March</t>
        </is>
      </c>
      <c r="D18" t="inlineStr">
        <is>
          <t>sub</t>
        </is>
      </c>
      <c r="E18" t="inlineStr">
        <is>
          <t>1</t>
        </is>
      </c>
      <c r="F18" t="inlineStr">
        <is>
          <t xml:space="preserve">Beef, Pealafel , </t>
        </is>
      </c>
      <c r="G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s="230" t="inlineStr">
        <is>
          <t>2 Day</t>
        </is>
      </c>
    </row>
    <row r="19">
      <c r="B19" t="inlineStr">
        <is>
          <t>Will Eskew</t>
        </is>
      </c>
      <c r="D19" t="inlineStr">
        <is>
          <t>sub</t>
        </is>
      </c>
      <c r="E19" t="inlineStr">
        <is>
          <t>0</t>
        </is>
      </c>
      <c r="F19" t="inlineStr">
        <is>
          <t xml:space="preserve">Beef, Pealafel , V-Chix, </t>
        </is>
      </c>
      <c r="G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inlineStr">
        <is>
          <t>2 Day</t>
        </is>
      </c>
    </row>
    <row r="20">
      <c r="B20" t="inlineStr">
        <is>
          <t>Sharon Cunningham</t>
        </is>
      </c>
      <c r="D20" t="inlineStr">
        <is>
          <t>sub</t>
        </is>
      </c>
      <c r="E20" t="inlineStr">
        <is>
          <t>0</t>
        </is>
      </c>
      <c r="F20" t="inlineStr">
        <is>
          <t xml:space="preserve">Pealafel , Chix, </t>
        </is>
      </c>
      <c r="G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inlineStr">
        <is>
          <t>2 Day</t>
        </is>
      </c>
    </row>
    <row r="21">
      <c r="B21" t="inlineStr">
        <is>
          <t>Leave the box ON THE DOOR MAT Chris Lord</t>
        </is>
      </c>
      <c r="D21" t="inlineStr">
        <is>
          <t>sub</t>
        </is>
      </c>
      <c r="E21" t="inlineStr">
        <is>
          <t>0</t>
        </is>
      </c>
      <c r="F21" t="inlineStr">
        <is>
          <t xml:space="preserve">Pealafel , PotPie, Chix, </t>
        </is>
      </c>
      <c r="G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Z21" s="230" t="inlineStr">
        <is>
          <t>Los Angeles</t>
        </is>
      </c>
    </row>
    <row r="22">
      <c r="A22" s="28" t="n"/>
      <c r="B22" s="28" t="inlineStr">
        <is>
          <t>Sarah Smith</t>
        </is>
      </c>
      <c r="C22" s="28" t="inlineStr">
        <is>
          <t>X</t>
        </is>
      </c>
      <c r="D22" s="28" t="inlineStr">
        <is>
          <t>veg</t>
        </is>
      </c>
      <c r="E22" s="28" t="inlineStr">
        <is>
          <t>1</t>
        </is>
      </c>
      <c r="F22" s="28" t="inlineStr">
        <is>
          <t xml:space="preserve">Pealafel , PotPie, V-Chix, </t>
        </is>
      </c>
      <c r="G22" s="28" t="n">
        <v>3</v>
      </c>
      <c r="H22" s="28" t="inlineStr">
        <is>
          <t>Green,Boost,Boost</t>
        </is>
      </c>
      <c r="I22" s="28" t="n">
        <v>0</v>
      </c>
      <c r="J22" s="28" t="n">
        <v>0</v>
      </c>
      <c r="K22" s="28" t="n">
        <v>0</v>
      </c>
      <c r="L22" s="28" t="n">
        <v>2</v>
      </c>
      <c r="M22" s="28" t="n">
        <v>1</v>
      </c>
      <c r="N22" s="28" t="n">
        <v>0</v>
      </c>
      <c r="O22" s="28" t="n">
        <v>0</v>
      </c>
      <c r="P22" s="28" t="n">
        <v>0</v>
      </c>
      <c r="Q22" s="28" t="n"/>
      <c r="R22" s="28" t="n">
        <v>0</v>
      </c>
      <c r="S22" s="28" t="n">
        <v>0</v>
      </c>
      <c r="T22" s="28" t="n">
        <v>0</v>
      </c>
      <c r="U22" s="28" t="n">
        <v>0</v>
      </c>
      <c r="V22" s="28" t="n">
        <v>0</v>
      </c>
      <c r="W22" s="28" t="n">
        <v>0</v>
      </c>
      <c r="X22" s="28" t="n">
        <v>0</v>
      </c>
      <c r="Y22" s="28" t="n"/>
      <c r="Z22" s="231" t="inlineStr">
        <is>
          <t>BOX</t>
        </is>
      </c>
      <c r="AA22" s="28" t="n"/>
      <c r="AB22" s="28" t="n"/>
    </row>
    <row r="23">
      <c r="A23" s="28" t="n"/>
      <c r="B23" s="28" t="inlineStr">
        <is>
          <t>MaryEllen Udovich</t>
        </is>
      </c>
      <c r="C23" s="28" t="n"/>
      <c r="D23" s="28" t="inlineStr">
        <is>
          <t>sub</t>
        </is>
      </c>
      <c r="E23" s="28" t="n">
        <v>4</v>
      </c>
      <c r="F23" s="28" t="inlineStr">
        <is>
          <t xml:space="preserve">Beef, Pealafel , Chix, </t>
        </is>
      </c>
      <c r="G23" s="28" t="n">
        <v>5</v>
      </c>
      <c r="H23" s="28" t="inlineStr">
        <is>
          <t>Green,Blue,Boost,Antiox,Vitc</t>
        </is>
      </c>
      <c r="I23" s="28" t="n">
        <v>1</v>
      </c>
      <c r="J23" s="28" t="n">
        <v>0</v>
      </c>
      <c r="K23" s="28" t="n">
        <v>1</v>
      </c>
      <c r="L23" s="28" t="n">
        <v>1</v>
      </c>
      <c r="M23" s="28" t="n">
        <v>1</v>
      </c>
      <c r="N23" s="28" t="n">
        <v>0</v>
      </c>
      <c r="O23" s="28" t="n">
        <v>1</v>
      </c>
      <c r="P23" s="28" t="n">
        <v>0</v>
      </c>
      <c r="Q23" s="28" t="n"/>
      <c r="R23" s="28" t="n">
        <v>0</v>
      </c>
      <c r="S23" s="28" t="n">
        <v>0</v>
      </c>
      <c r="T23" s="28" t="n">
        <v>0</v>
      </c>
      <c r="U23" s="28" t="n">
        <v>0</v>
      </c>
      <c r="V23" s="28" t="n">
        <v>0</v>
      </c>
      <c r="W23" s="28" t="n">
        <v>0</v>
      </c>
      <c r="X23" s="28" t="n">
        <v>0</v>
      </c>
      <c r="Y23" s="28" t="n"/>
      <c r="Z23" s="28" t="inlineStr">
        <is>
          <t>Manhattan Beach</t>
        </is>
      </c>
      <c r="AA23" s="28" t="n"/>
      <c r="AB23" s="28" t="n"/>
    </row>
    <row r="24">
      <c r="A24" s="28" t="n"/>
      <c r="B24" s="28" t="inlineStr">
        <is>
          <t>BRENDA FREEDMAN</t>
        </is>
      </c>
      <c r="C24" s="28" t="n"/>
      <c r="D24" s="28" t="inlineStr">
        <is>
          <t>sub</t>
        </is>
      </c>
      <c r="E24" s="28" t="inlineStr">
        <is>
          <t>2</t>
        </is>
      </c>
      <c r="F24" s="28" t="inlineStr">
        <is>
          <t xml:space="preserve">Beef, T-Tacos, </t>
        </is>
      </c>
      <c r="G24" s="28" t="n">
        <v>3</v>
      </c>
      <c r="H24" s="28" t="inlineStr">
        <is>
          <t>PBJ,Blue,Antiox</t>
        </is>
      </c>
      <c r="I24" s="28" t="n">
        <v>1</v>
      </c>
      <c r="J24" s="28" t="n">
        <v>0</v>
      </c>
      <c r="K24" s="28" t="n">
        <v>1</v>
      </c>
      <c r="L24" s="28" t="n">
        <v>0</v>
      </c>
      <c r="M24" s="28" t="n">
        <v>0</v>
      </c>
      <c r="N24" s="28" t="n">
        <v>1</v>
      </c>
      <c r="O24" s="28" t="n">
        <v>0</v>
      </c>
      <c r="P24" s="28" t="n">
        <v>0</v>
      </c>
      <c r="Q24" s="28" t="n"/>
      <c r="R24" s="28" t="n">
        <v>0</v>
      </c>
      <c r="S24" s="28" t="n">
        <v>0</v>
      </c>
      <c r="T24" s="28" t="n">
        <v>0</v>
      </c>
      <c r="U24" s="28" t="n">
        <v>0</v>
      </c>
      <c r="V24" s="28" t="n">
        <v>0</v>
      </c>
      <c r="W24" s="28" t="n">
        <v>0</v>
      </c>
      <c r="X24" s="28" t="n">
        <v>0</v>
      </c>
      <c r="Y24" s="28" t="n"/>
      <c r="Z24" s="231" t="inlineStr">
        <is>
          <t>BOX</t>
        </is>
      </c>
      <c r="AA24" s="28" t="n"/>
      <c r="AB24" s="28" t="n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29"/>
  <sheetViews>
    <sheetView workbookViewId="0">
      <selection activeCell="E21" sqref="E21"/>
    </sheetView>
  </sheetViews>
  <sheetFormatPr baseColWidth="8" defaultRowHeight="14.4"/>
  <cols>
    <col width="16.109375" customWidth="1" min="1" max="1"/>
    <col width="8.5546875" customWidth="1" min="2" max="2"/>
    <col width="12.109375" customWidth="1" min="3" max="3"/>
    <col width="5.88671875" customWidth="1" min="4" max="4"/>
    <col width="57.5546875" customWidth="1" min="5" max="5"/>
    <col width="7" customWidth="1" min="6" max="6"/>
    <col width="9.33203125" customWidth="1" min="7" max="7"/>
    <col width="5.44140625" customWidth="1" min="8" max="14"/>
    <col width="6" customWidth="1" min="17" max="23"/>
  </cols>
  <sheetData>
    <row r="1">
      <c r="A1" t="inlineStr">
        <is>
          <t>Name</t>
        </is>
      </c>
      <c r="B1" t="inlineStr">
        <is>
          <t>Gluten Free</t>
        </is>
      </c>
      <c r="C1" t="inlineStr">
        <is>
          <t>Meal Type</t>
        </is>
      </c>
      <c r="D1" t="inlineStr">
        <is>
          <t>Reference</t>
        </is>
      </c>
      <c r="E1" t="inlineStr">
        <is>
          <t>Reference2</t>
        </is>
      </c>
      <c r="F1" t="inlineStr">
        <is>
          <t>Number of Smoothies</t>
        </is>
      </c>
      <c r="G1" t="inlineStr">
        <is>
          <t>Smoothies</t>
        </is>
      </c>
      <c r="H1" s="29" t="inlineStr">
        <is>
          <t>Antiox</t>
        </is>
      </c>
      <c r="I1" s="30" t="inlineStr">
        <is>
          <t>Bigred</t>
        </is>
      </c>
      <c r="J1" s="31" t="inlineStr">
        <is>
          <t>Blue</t>
        </is>
      </c>
      <c r="K1" s="32" t="inlineStr">
        <is>
          <t>Boost</t>
        </is>
      </c>
      <c r="L1" s="33" t="inlineStr">
        <is>
          <t>Green</t>
        </is>
      </c>
      <c r="M1" s="34" t="inlineStr">
        <is>
          <t>PBJ</t>
        </is>
      </c>
      <c r="N1" s="35" t="inlineStr">
        <is>
          <t>Vitc</t>
        </is>
      </c>
      <c r="O1" t="inlineStr">
        <is>
          <t>Number of Cookies</t>
        </is>
      </c>
      <c r="P1" t="inlineStr">
        <is>
          <t>Cookies</t>
        </is>
      </c>
      <c r="Q1" s="36" t="inlineStr">
        <is>
          <t>break_gf</t>
        </is>
      </c>
      <c r="R1" s="37" t="inlineStr">
        <is>
          <t>chip</t>
        </is>
      </c>
      <c r="S1" s="38" t="inlineStr">
        <is>
          <t>chip_gf</t>
        </is>
      </c>
      <c r="T1" s="39" t="inlineStr">
        <is>
          <t>or</t>
        </is>
      </c>
      <c r="U1" s="40" t="inlineStr">
        <is>
          <t>or_gf</t>
        </is>
      </c>
      <c r="V1" s="41" t="inlineStr">
        <is>
          <t>sugar</t>
        </is>
      </c>
      <c r="W1" s="42" t="inlineStr">
        <is>
          <t>sugar_gf</t>
        </is>
      </c>
      <c r="X1" t="inlineStr">
        <is>
          <t>Internal Reference</t>
        </is>
      </c>
      <c r="Y1" t="inlineStr">
        <is>
          <t>Delivery Route</t>
        </is>
      </c>
      <c r="Z1" t="inlineStr">
        <is>
          <t>Alpha</t>
        </is>
      </c>
      <c r="AA1" t="inlineStr">
        <is>
          <t>Column1</t>
        </is>
      </c>
      <c r="AB1" t="inlineStr">
        <is>
          <t>Column2</t>
        </is>
      </c>
    </row>
    <row r="2">
      <c r="A2" t="inlineStr">
        <is>
          <t>Amy  Zoller</t>
        </is>
      </c>
      <c r="B2" t="inlineStr">
        <is>
          <t>X</t>
        </is>
      </c>
      <c r="C2" t="inlineStr">
        <is>
          <t>sub</t>
        </is>
      </c>
      <c r="D2" t="inlineStr">
        <is>
          <t>4</t>
        </is>
      </c>
      <c r="E2" t="inlineStr">
        <is>
          <t xml:space="preserve">PotPie, Chix, </t>
        </is>
      </c>
      <c r="F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inlineStr"/>
      <c r="Y2" t="n">
        <v>1</v>
      </c>
      <c r="Z2" t="inlineStr">
        <is>
          <t>A</t>
        </is>
      </c>
      <c r="AA2" t="n">
        <v>0</v>
      </c>
      <c r="AD2" t="inlineStr">
        <is>
          <t>CA</t>
        </is>
      </c>
    </row>
    <row r="3">
      <c r="A3" t="inlineStr">
        <is>
          <t>Brooke Shay</t>
        </is>
      </c>
      <c r="B3" t="inlineStr">
        <is>
          <t>X</t>
        </is>
      </c>
      <c r="C3" t="inlineStr">
        <is>
          <t>sub</t>
        </is>
      </c>
      <c r="D3" t="inlineStr">
        <is>
          <t>4</t>
        </is>
      </c>
      <c r="E3" t="inlineStr">
        <is>
          <t xml:space="preserve">PotPie, Chix, </t>
        </is>
      </c>
      <c r="F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inlineStr"/>
      <c r="Y3" t="n">
        <v>0</v>
      </c>
      <c r="Z3" t="inlineStr">
        <is>
          <t>A</t>
        </is>
      </c>
      <c r="AA3" t="n">
        <v>1</v>
      </c>
      <c r="AD3" t="inlineStr">
        <is>
          <t>CA</t>
        </is>
      </c>
    </row>
    <row r="4">
      <c r="A4" t="inlineStr">
        <is>
          <t>Rachel Brogie</t>
        </is>
      </c>
      <c r="B4" t="inlineStr">
        <is>
          <t>X</t>
        </is>
      </c>
      <c r="C4" t="inlineStr">
        <is>
          <t>sub</t>
        </is>
      </c>
      <c r="D4" t="inlineStr">
        <is>
          <t>4</t>
        </is>
      </c>
      <c r="E4" t="inlineStr">
        <is>
          <t xml:space="preserve">B-Tacos, PotPie, Chix, </t>
        </is>
      </c>
      <c r="F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inlineStr"/>
      <c r="Y4" t="n">
        <v>0</v>
      </c>
      <c r="Z4" t="inlineStr">
        <is>
          <t>B</t>
        </is>
      </c>
      <c r="AA4" t="n">
        <v>1</v>
      </c>
      <c r="AD4" t="inlineStr">
        <is>
          <t>TX</t>
        </is>
      </c>
    </row>
    <row r="5">
      <c r="A5" t="inlineStr">
        <is>
          <t>tiffany elkin</t>
        </is>
      </c>
      <c r="B5" t="inlineStr">
        <is>
          <t>X</t>
        </is>
      </c>
      <c r="C5" t="inlineStr">
        <is>
          <t>sub</t>
        </is>
      </c>
      <c r="D5" t="inlineStr">
        <is>
          <t>4</t>
        </is>
      </c>
      <c r="E5" t="inlineStr">
        <is>
          <t xml:space="preserve">Beef, PotPie, </t>
        </is>
      </c>
      <c r="F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inlineStr"/>
      <c r="Y5" t="n">
        <v>0</v>
      </c>
      <c r="Z5" t="inlineStr">
        <is>
          <t>C</t>
        </is>
      </c>
      <c r="AA5" t="n">
        <v>1</v>
      </c>
      <c r="AD5" t="inlineStr">
        <is>
          <t>TX</t>
        </is>
      </c>
    </row>
    <row r="6">
      <c r="A6" t="inlineStr">
        <is>
          <t>Sarah Greenlee</t>
        </is>
      </c>
      <c r="B6" t="inlineStr">
        <is>
          <t>X</t>
        </is>
      </c>
      <c r="C6" t="inlineStr">
        <is>
          <t>sub</t>
        </is>
      </c>
      <c r="D6" t="inlineStr">
        <is>
          <t>4</t>
        </is>
      </c>
      <c r="E6" t="inlineStr">
        <is>
          <t xml:space="preserve">Beef, B-Burg, PotPie, </t>
        </is>
      </c>
      <c r="F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inlineStr"/>
      <c r="Y6" t="n">
        <v>0</v>
      </c>
      <c r="Z6" t="inlineStr">
        <is>
          <t>D</t>
        </is>
      </c>
      <c r="AA6" t="n">
        <v>1</v>
      </c>
      <c r="AD6" t="inlineStr">
        <is>
          <t>TX</t>
        </is>
      </c>
    </row>
    <row r="7">
      <c r="A7" t="inlineStr">
        <is>
          <t>Elizabeth elizabethdavis1299@gmail.com</t>
        </is>
      </c>
      <c r="B7" t="inlineStr">
        <is>
          <t>X</t>
        </is>
      </c>
      <c r="C7" t="inlineStr">
        <is>
          <t>sub</t>
        </is>
      </c>
      <c r="D7" t="inlineStr">
        <is>
          <t>4</t>
        </is>
      </c>
      <c r="E7" t="inlineStr">
        <is>
          <t xml:space="preserve">Beef, Pealafel , Chix, </t>
        </is>
      </c>
      <c r="F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inlineStr"/>
      <c r="Y7" t="n">
        <v>0</v>
      </c>
      <c r="Z7" t="inlineStr">
        <is>
          <t>E</t>
        </is>
      </c>
      <c r="AA7" t="n">
        <v>1</v>
      </c>
      <c r="AD7" t="inlineStr">
        <is>
          <t>CA</t>
        </is>
      </c>
    </row>
    <row r="8">
      <c r="A8" t="inlineStr">
        <is>
          <t>Shannon Currie</t>
        </is>
      </c>
      <c r="B8" t="inlineStr">
        <is>
          <t>X</t>
        </is>
      </c>
      <c r="C8" t="inlineStr">
        <is>
          <t>omni</t>
        </is>
      </c>
      <c r="D8" t="inlineStr">
        <is>
          <t>4</t>
        </is>
      </c>
      <c r="E8" t="inlineStr">
        <is>
          <t xml:space="preserve">Beef, Chix, </t>
        </is>
      </c>
      <c r="F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inlineStr">
        <is>
          <t>2 Day</t>
        </is>
      </c>
      <c r="Y8" t="n">
        <v>0</v>
      </c>
      <c r="Z8" t="inlineStr">
        <is>
          <t>F</t>
        </is>
      </c>
      <c r="AA8" t="n">
        <v>1</v>
      </c>
      <c r="AD8" t="inlineStr">
        <is>
          <t>CA</t>
        </is>
      </c>
    </row>
    <row r="9">
      <c r="A9" t="inlineStr">
        <is>
          <t>Jessica Mueller</t>
        </is>
      </c>
      <c r="B9" t="inlineStr">
        <is>
          <t>X</t>
        </is>
      </c>
      <c r="C9" t="inlineStr">
        <is>
          <t>omni</t>
        </is>
      </c>
      <c r="D9" t="inlineStr">
        <is>
          <t>4</t>
        </is>
      </c>
      <c r="E9" t="inlineStr">
        <is>
          <t xml:space="preserve">Beef, Chix, </t>
        </is>
      </c>
      <c r="F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inlineStr"/>
      <c r="Y9" t="n">
        <v>0</v>
      </c>
      <c r="Z9" t="inlineStr">
        <is>
          <t>F</t>
        </is>
      </c>
      <c r="AA9" t="n">
        <v>1</v>
      </c>
      <c r="AD9" t="inlineStr">
        <is>
          <t>CA</t>
        </is>
      </c>
    </row>
    <row r="10">
      <c r="A10" t="inlineStr">
        <is>
          <t>Danielle Barker</t>
        </is>
      </c>
      <c r="B10" t="inlineStr">
        <is>
          <t>X</t>
        </is>
      </c>
      <c r="C10" t="inlineStr">
        <is>
          <t>sub</t>
        </is>
      </c>
      <c r="D10" t="inlineStr">
        <is>
          <t>4</t>
        </is>
      </c>
      <c r="E10" t="inlineStr">
        <is>
          <t xml:space="preserve">Beef, Pealafel , Chix, </t>
        </is>
      </c>
      <c r="F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inlineStr">
        <is>
          <t>sugar_gf,or_gf</t>
        </is>
      </c>
      <c r="Q10" t="n">
        <v>0</v>
      </c>
      <c r="R10" t="n">
        <v>0</v>
      </c>
      <c r="S10" t="n">
        <v>0</v>
      </c>
      <c r="T10" t="n">
        <v>0</v>
      </c>
      <c r="U10" t="n">
        <v>1</v>
      </c>
      <c r="V10" t="n">
        <v>0</v>
      </c>
      <c r="W10" t="n">
        <v>1</v>
      </c>
      <c r="X10" t="inlineStr">
        <is>
          <t>2 Day</t>
        </is>
      </c>
      <c r="Y10" t="n">
        <v>0</v>
      </c>
      <c r="Z10" t="inlineStr">
        <is>
          <t>GF1</t>
        </is>
      </c>
      <c r="AA10" t="n">
        <v>1</v>
      </c>
      <c r="AD10" t="inlineStr">
        <is>
          <t>TX</t>
        </is>
      </c>
    </row>
    <row r="11">
      <c r="A11" t="inlineStr">
        <is>
          <t>Tracy Sellers</t>
        </is>
      </c>
      <c r="B11" t="inlineStr">
        <is>
          <t>X</t>
        </is>
      </c>
      <c r="C11" t="inlineStr">
        <is>
          <t>omni</t>
        </is>
      </c>
      <c r="D11" t="inlineStr">
        <is>
          <t>4</t>
        </is>
      </c>
      <c r="E11" t="inlineStr">
        <is>
          <t xml:space="preserve">Beef, Chix, </t>
        </is>
      </c>
      <c r="F11" t="n">
        <v>8</v>
      </c>
      <c r="G11" t="inlineStr">
        <is>
          <t>PBJ,Green,Boost,Antiox,Bigred,Vitc,Blue,Blue</t>
        </is>
      </c>
      <c r="H11" t="n">
        <v>1</v>
      </c>
      <c r="I11" t="n">
        <v>1</v>
      </c>
      <c r="J11" t="n">
        <v>2</v>
      </c>
      <c r="K11" t="n">
        <v>1</v>
      </c>
      <c r="L11" t="n">
        <v>1</v>
      </c>
      <c r="M11" t="n">
        <v>1</v>
      </c>
      <c r="N11" t="n">
        <v>1</v>
      </c>
      <c r="O11" t="n">
        <v>2</v>
      </c>
      <c r="P11" t="inlineStr">
        <is>
          <t>chip,break_gf</t>
        </is>
      </c>
      <c r="Q11" t="n">
        <v>1</v>
      </c>
      <c r="R11" t="n">
        <v>1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inlineStr">
        <is>
          <t>2 Day</t>
        </is>
      </c>
      <c r="Y11" t="n">
        <v>0</v>
      </c>
      <c r="Z11" t="inlineStr">
        <is>
          <t>GF2</t>
        </is>
      </c>
      <c r="AA11" t="n">
        <v>1</v>
      </c>
      <c r="AD11" t="inlineStr">
        <is>
          <t>CA</t>
        </is>
      </c>
    </row>
    <row r="12">
      <c r="A12" t="inlineStr">
        <is>
          <t xml:space="preserve">Danielle Simon </t>
        </is>
      </c>
      <c r="B12" t="inlineStr">
        <is>
          <t>X</t>
        </is>
      </c>
      <c r="C12" t="inlineStr">
        <is>
          <t>omni</t>
        </is>
      </c>
      <c r="D12" t="inlineStr">
        <is>
          <t>4</t>
        </is>
      </c>
      <c r="E12" t="inlineStr">
        <is>
          <t xml:space="preserve">Beef, Chix, </t>
        </is>
      </c>
      <c r="F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inlineStr">
        <is>
          <t>break_gf</t>
        </is>
      </c>
      <c r="Q12" t="n">
        <v>1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inlineStr"/>
      <c r="Y12" t="n">
        <v>0</v>
      </c>
      <c r="Z12" t="inlineStr">
        <is>
          <t>GF3</t>
        </is>
      </c>
      <c r="AA12" t="n">
        <v>1</v>
      </c>
      <c r="AD12" t="inlineStr">
        <is>
          <t>CA</t>
        </is>
      </c>
    </row>
    <row r="13">
      <c r="A13" t="inlineStr">
        <is>
          <t>Harriet Johnson</t>
        </is>
      </c>
      <c r="B13" t="inlineStr">
        <is>
          <t>X</t>
        </is>
      </c>
      <c r="C13" t="inlineStr">
        <is>
          <t>sub</t>
        </is>
      </c>
      <c r="D13" t="inlineStr">
        <is>
          <t>4</t>
        </is>
      </c>
      <c r="E13" t="inlineStr">
        <is>
          <t xml:space="preserve">Pealafel , Chix, </t>
        </is>
      </c>
      <c r="F13" t="n">
        <v>2</v>
      </c>
      <c r="G13" t="inlineStr">
        <is>
          <t>Green,Blue</t>
        </is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inlineStr"/>
      <c r="Y13" t="n">
        <v>0</v>
      </c>
      <c r="Z13" t="inlineStr">
        <is>
          <t>GF4</t>
        </is>
      </c>
      <c r="AA13" t="n">
        <v>1</v>
      </c>
      <c r="AD13" t="inlineStr">
        <is>
          <t>CA</t>
        </is>
      </c>
    </row>
    <row r="14">
      <c r="A14" t="inlineStr">
        <is>
          <t xml:space="preserve">Anne Underwood </t>
        </is>
      </c>
      <c r="B14" t="inlineStr">
        <is>
          <t>X</t>
        </is>
      </c>
      <c r="C14" t="inlineStr">
        <is>
          <t>sub</t>
        </is>
      </c>
      <c r="D14" t="inlineStr">
        <is>
          <t>4</t>
        </is>
      </c>
      <c r="E14" t="inlineStr">
        <is>
          <t xml:space="preserve">Pizza, Beef, B-Burg, </t>
        </is>
      </c>
      <c r="F14" t="n">
        <v>3</v>
      </c>
      <c r="G14" t="inlineStr">
        <is>
          <t>Green,Blue,Boost</t>
        </is>
      </c>
      <c r="H14" t="n">
        <v>0</v>
      </c>
      <c r="I14" t="n">
        <v>0</v>
      </c>
      <c r="J14" t="n">
        <v>1</v>
      </c>
      <c r="K14" t="n">
        <v>1</v>
      </c>
      <c r="L14" t="n">
        <v>1</v>
      </c>
      <c r="M14" t="n">
        <v>0</v>
      </c>
      <c r="N14" t="n">
        <v>0</v>
      </c>
      <c r="O14" t="n">
        <v>3</v>
      </c>
      <c r="P14" t="inlineStr">
        <is>
          <t>chip_gf,sugar_gf,break_gf</t>
        </is>
      </c>
      <c r="Q14" t="n">
        <v>1</v>
      </c>
      <c r="R14" t="n">
        <v>0</v>
      </c>
      <c r="S14" t="n">
        <v>1</v>
      </c>
      <c r="T14" t="n">
        <v>0</v>
      </c>
      <c r="U14" t="n">
        <v>0</v>
      </c>
      <c r="V14" t="n">
        <v>0</v>
      </c>
      <c r="W14" t="n">
        <v>1</v>
      </c>
      <c r="X14" t="inlineStr">
        <is>
          <t>2 Day</t>
        </is>
      </c>
      <c r="Y14" t="n">
        <v>0</v>
      </c>
      <c r="Z14" t="inlineStr">
        <is>
          <t>GF5</t>
        </is>
      </c>
      <c r="AA14" t="n">
        <v>1</v>
      </c>
      <c r="AD14" t="inlineStr">
        <is>
          <t>CA</t>
        </is>
      </c>
    </row>
    <row r="15">
      <c r="A15" t="inlineStr">
        <is>
          <t>Shannon LaForge</t>
        </is>
      </c>
      <c r="B15" t="inlineStr">
        <is>
          <t>X</t>
        </is>
      </c>
      <c r="C15" t="inlineStr">
        <is>
          <t>sub</t>
        </is>
      </c>
      <c r="D15" t="inlineStr">
        <is>
          <t>3</t>
        </is>
      </c>
      <c r="E15" t="inlineStr">
        <is>
          <t xml:space="preserve">B-Burg, T-Tacos, PotPie, </t>
        </is>
      </c>
      <c r="F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inlineStr"/>
      <c r="Y15" t="n">
        <v>1</v>
      </c>
      <c r="Z15" t="inlineStr">
        <is>
          <t>G</t>
        </is>
      </c>
      <c r="AA15" t="n">
        <v>0</v>
      </c>
      <c r="AD15" t="inlineStr">
        <is>
          <t>OR</t>
        </is>
      </c>
    </row>
    <row r="16">
      <c r="A16" t="inlineStr">
        <is>
          <t>Sescie Antin</t>
        </is>
      </c>
      <c r="B16" t="inlineStr">
        <is>
          <t>X</t>
        </is>
      </c>
      <c r="C16" t="inlineStr">
        <is>
          <t>sub</t>
        </is>
      </c>
      <c r="D16" t="inlineStr">
        <is>
          <t>3</t>
        </is>
      </c>
      <c r="E16" t="inlineStr">
        <is>
          <t xml:space="preserve">Beef, PotPie, </t>
        </is>
      </c>
      <c r="F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inlineStr"/>
      <c r="Y16" t="n">
        <v>1</v>
      </c>
      <c r="Z16" t="inlineStr">
        <is>
          <t>H</t>
        </is>
      </c>
      <c r="AA16" t="n">
        <v>0</v>
      </c>
      <c r="AD16" t="inlineStr">
        <is>
          <t>TX</t>
        </is>
      </c>
    </row>
    <row r="17">
      <c r="A17" t="inlineStr">
        <is>
          <t>Sarah Doyle</t>
        </is>
      </c>
      <c r="B17" t="inlineStr">
        <is>
          <t>X</t>
        </is>
      </c>
      <c r="C17" t="inlineStr">
        <is>
          <t>sub</t>
        </is>
      </c>
      <c r="D17" t="inlineStr">
        <is>
          <t>3</t>
        </is>
      </c>
      <c r="E17" t="inlineStr">
        <is>
          <t xml:space="preserve">Beef, B-Burg, </t>
        </is>
      </c>
      <c r="F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inlineStr"/>
      <c r="Y17" t="n">
        <v>1</v>
      </c>
      <c r="Z17" t="inlineStr">
        <is>
          <t>I</t>
        </is>
      </c>
      <c r="AA17" t="n">
        <v>0</v>
      </c>
      <c r="AD17" t="inlineStr">
        <is>
          <t>CA</t>
        </is>
      </c>
    </row>
    <row r="18">
      <c r="A18" t="inlineStr">
        <is>
          <t>Laura Desautels</t>
        </is>
      </c>
      <c r="B18" t="inlineStr">
        <is>
          <t>X</t>
        </is>
      </c>
      <c r="C18" t="inlineStr">
        <is>
          <t>sub</t>
        </is>
      </c>
      <c r="D18" t="inlineStr">
        <is>
          <t>3</t>
        </is>
      </c>
      <c r="E18" t="inlineStr">
        <is>
          <t xml:space="preserve">Beef, Pealafel , PotPie, </t>
        </is>
      </c>
      <c r="F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inlineStr"/>
      <c r="Y18" t="n">
        <v>0</v>
      </c>
      <c r="Z18" t="inlineStr">
        <is>
          <t>J</t>
        </is>
      </c>
      <c r="AA18" t="n">
        <v>1</v>
      </c>
      <c r="AD18" t="inlineStr">
        <is>
          <t>CA</t>
        </is>
      </c>
    </row>
    <row r="19">
      <c r="A19" t="inlineStr">
        <is>
          <t>Amy Botts</t>
        </is>
      </c>
      <c r="B19" t="inlineStr">
        <is>
          <t>X</t>
        </is>
      </c>
      <c r="C19" t="inlineStr">
        <is>
          <t>sub</t>
        </is>
      </c>
      <c r="D19" t="inlineStr">
        <is>
          <t>3</t>
        </is>
      </c>
      <c r="E19" t="inlineStr">
        <is>
          <t xml:space="preserve">Beef, Pealafel , Chix, </t>
        </is>
      </c>
      <c r="F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inlineStr">
        <is>
          <t>2 Day</t>
        </is>
      </c>
      <c r="Y19" t="n">
        <v>0</v>
      </c>
      <c r="Z19" t="inlineStr">
        <is>
          <t>K</t>
        </is>
      </c>
      <c r="AA19" t="n">
        <v>1</v>
      </c>
      <c r="AD19" t="inlineStr">
        <is>
          <t>CA</t>
        </is>
      </c>
    </row>
    <row r="20">
      <c r="A20" t="inlineStr">
        <is>
          <t>Lolade Akinwande</t>
        </is>
      </c>
      <c r="B20" t="inlineStr">
        <is>
          <t>X</t>
        </is>
      </c>
      <c r="C20" t="inlineStr">
        <is>
          <t>sub</t>
        </is>
      </c>
      <c r="D20" t="inlineStr">
        <is>
          <t>3</t>
        </is>
      </c>
      <c r="E20" t="inlineStr">
        <is>
          <t xml:space="preserve">Beef, Pealafel , Chix, </t>
        </is>
      </c>
      <c r="F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inlineStr">
        <is>
          <t>2 Day</t>
        </is>
      </c>
      <c r="Y20" t="n">
        <v>0</v>
      </c>
      <c r="Z20" t="inlineStr">
        <is>
          <t>K</t>
        </is>
      </c>
      <c r="AA20" t="n">
        <v>1</v>
      </c>
      <c r="AD20" t="inlineStr">
        <is>
          <t>CA</t>
        </is>
      </c>
    </row>
    <row r="21">
      <c r="A21" t="inlineStr">
        <is>
          <t>Melinda Brown</t>
        </is>
      </c>
      <c r="B21" t="inlineStr">
        <is>
          <t>X</t>
        </is>
      </c>
      <c r="C21" t="inlineStr">
        <is>
          <t>sub</t>
        </is>
      </c>
      <c r="D21" t="inlineStr">
        <is>
          <t>3</t>
        </is>
      </c>
      <c r="E21" t="inlineStr">
        <is>
          <t xml:space="preserve">Beef, Pealafel , Chix, </t>
        </is>
      </c>
      <c r="F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inlineStr"/>
      <c r="Y21" t="n">
        <v>0</v>
      </c>
      <c r="Z21" t="inlineStr">
        <is>
          <t>K</t>
        </is>
      </c>
      <c r="AA21" t="n">
        <v>1</v>
      </c>
      <c r="AD21" t="inlineStr">
        <is>
          <t>TX</t>
        </is>
      </c>
    </row>
    <row r="22">
      <c r="A22" t="inlineStr">
        <is>
          <t>Heather Risinger</t>
        </is>
      </c>
      <c r="B22" t="inlineStr">
        <is>
          <t>X</t>
        </is>
      </c>
      <c r="C22" t="inlineStr">
        <is>
          <t>omni</t>
        </is>
      </c>
      <c r="D22" t="inlineStr">
        <is>
          <t>3</t>
        </is>
      </c>
      <c r="E22" t="inlineStr">
        <is>
          <t xml:space="preserve">Beef, Chix, </t>
        </is>
      </c>
      <c r="F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inlineStr"/>
      <c r="Y22" t="n">
        <v>1</v>
      </c>
      <c r="Z22" t="inlineStr">
        <is>
          <t>L</t>
        </is>
      </c>
      <c r="AA22" t="n">
        <v>0</v>
      </c>
      <c r="AD22" t="inlineStr">
        <is>
          <t>CA</t>
        </is>
      </c>
    </row>
    <row r="23">
      <c r="A23" t="inlineStr">
        <is>
          <t>Lara Porter</t>
        </is>
      </c>
      <c r="B23" t="inlineStr">
        <is>
          <t>X</t>
        </is>
      </c>
      <c r="C23" t="inlineStr">
        <is>
          <t>omni</t>
        </is>
      </c>
      <c r="D23" t="inlineStr">
        <is>
          <t>3</t>
        </is>
      </c>
      <c r="E23" t="inlineStr">
        <is>
          <t xml:space="preserve">Beef, Chix, </t>
        </is>
      </c>
      <c r="F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inlineStr"/>
      <c r="Y23" t="n">
        <v>0</v>
      </c>
      <c r="Z23" t="inlineStr">
        <is>
          <t>L</t>
        </is>
      </c>
      <c r="AA23" t="n">
        <v>1</v>
      </c>
      <c r="AD23" t="inlineStr">
        <is>
          <t>WA</t>
        </is>
      </c>
    </row>
    <row r="24">
      <c r="A24" t="inlineStr">
        <is>
          <t>Kira Haas</t>
        </is>
      </c>
      <c r="B24" t="inlineStr">
        <is>
          <t>X</t>
        </is>
      </c>
      <c r="C24" t="inlineStr">
        <is>
          <t>omni</t>
        </is>
      </c>
      <c r="D24" t="inlineStr">
        <is>
          <t>3</t>
        </is>
      </c>
      <c r="E24" t="inlineStr">
        <is>
          <t xml:space="preserve">Beef, Chix, </t>
        </is>
      </c>
      <c r="F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inlineStr"/>
      <c r="Y24" t="n">
        <v>0</v>
      </c>
      <c r="Z24" t="inlineStr">
        <is>
          <t>L</t>
        </is>
      </c>
      <c r="AA24" t="n">
        <v>1</v>
      </c>
      <c r="AD24" t="inlineStr">
        <is>
          <t>OR</t>
        </is>
      </c>
    </row>
    <row r="25">
      <c r="A25" t="inlineStr">
        <is>
          <t>Jennifer Pifko</t>
        </is>
      </c>
      <c r="B25" t="inlineStr">
        <is>
          <t>X</t>
        </is>
      </c>
      <c r="C25" t="inlineStr">
        <is>
          <t>omni</t>
        </is>
      </c>
      <c r="D25" t="inlineStr">
        <is>
          <t>3</t>
        </is>
      </c>
      <c r="E25" t="inlineStr">
        <is>
          <t xml:space="preserve">Beef, Chix, </t>
        </is>
      </c>
      <c r="F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inlineStr"/>
      <c r="Y25" t="n">
        <v>0</v>
      </c>
      <c r="Z25" t="inlineStr">
        <is>
          <t>L</t>
        </is>
      </c>
      <c r="AA25" t="n">
        <v>1</v>
      </c>
      <c r="AD25" t="inlineStr">
        <is>
          <t>CA</t>
        </is>
      </c>
    </row>
    <row r="26">
      <c r="A26" t="inlineStr">
        <is>
          <t>S McClellan</t>
        </is>
      </c>
      <c r="B26" t="inlineStr">
        <is>
          <t>X</t>
        </is>
      </c>
      <c r="C26" t="inlineStr">
        <is>
          <t>sub</t>
        </is>
      </c>
      <c r="D26" t="inlineStr">
        <is>
          <t>3</t>
        </is>
      </c>
      <c r="E26" t="inlineStr">
        <is>
          <t xml:space="preserve">Pealafel , PotPie, Chix, </t>
        </is>
      </c>
      <c r="F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inlineStr">
        <is>
          <t>2 Day</t>
        </is>
      </c>
      <c r="Y26" t="n">
        <v>0</v>
      </c>
      <c r="Z26" t="inlineStr">
        <is>
          <t>M</t>
        </is>
      </c>
      <c r="AA26" t="n">
        <v>1</v>
      </c>
      <c r="AD26" t="inlineStr">
        <is>
          <t>CA</t>
        </is>
      </c>
    </row>
    <row r="27">
      <c r="A27" t="inlineStr">
        <is>
          <t>Gina Lindauer</t>
        </is>
      </c>
      <c r="B27" t="inlineStr">
        <is>
          <t>X</t>
        </is>
      </c>
      <c r="C27" t="inlineStr">
        <is>
          <t>sub</t>
        </is>
      </c>
      <c r="D27" t="inlineStr">
        <is>
          <t>3</t>
        </is>
      </c>
      <c r="E27" t="inlineStr">
        <is>
          <t xml:space="preserve">Pizza, Beef, </t>
        </is>
      </c>
      <c r="F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inlineStr"/>
      <c r="Y27" t="n">
        <v>0</v>
      </c>
      <c r="Z27" t="inlineStr">
        <is>
          <t>N</t>
        </is>
      </c>
      <c r="AA27" t="n">
        <v>1</v>
      </c>
      <c r="AD27" t="inlineStr">
        <is>
          <t>CO</t>
        </is>
      </c>
    </row>
    <row r="28">
      <c r="A28" t="inlineStr">
        <is>
          <t>Carrie Paul</t>
        </is>
      </c>
      <c r="B28" t="inlineStr">
        <is>
          <t>X</t>
        </is>
      </c>
      <c r="C28" t="inlineStr">
        <is>
          <t>sub</t>
        </is>
      </c>
      <c r="D28" t="inlineStr">
        <is>
          <t>3</t>
        </is>
      </c>
      <c r="E28" t="inlineStr">
        <is>
          <t xml:space="preserve">T-Tacos, Pealafel , </t>
        </is>
      </c>
      <c r="F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inlineStr"/>
      <c r="Y28" t="n">
        <v>0</v>
      </c>
      <c r="Z28" t="inlineStr">
        <is>
          <t>O</t>
        </is>
      </c>
      <c r="AA28" t="n">
        <v>1</v>
      </c>
      <c r="AD28" t="inlineStr">
        <is>
          <t>AZ</t>
        </is>
      </c>
    </row>
    <row r="29">
      <c r="A29" t="inlineStr">
        <is>
          <t>Leigh Casamento</t>
        </is>
      </c>
      <c r="B29" t="inlineStr">
        <is>
          <t>X</t>
        </is>
      </c>
      <c r="C29" t="inlineStr">
        <is>
          <t>sub</t>
        </is>
      </c>
      <c r="D29" t="inlineStr">
        <is>
          <t>3</t>
        </is>
      </c>
      <c r="E29" t="inlineStr">
        <is>
          <t xml:space="preserve">Beef, PotPie, Chix, </t>
        </is>
      </c>
      <c r="F29" t="n">
        <v>1</v>
      </c>
      <c r="G29" t="inlineStr">
        <is>
          <t>Boost</t>
        </is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inlineStr">
        <is>
          <t>chip_gf,sugar_gf,break_gf</t>
        </is>
      </c>
      <c r="Q29" t="n">
        <v>1</v>
      </c>
      <c r="R29" t="n">
        <v>0</v>
      </c>
      <c r="S29" t="n">
        <v>1</v>
      </c>
      <c r="T29" t="n">
        <v>0</v>
      </c>
      <c r="U29" t="n">
        <v>0</v>
      </c>
      <c r="V29" t="n">
        <v>0</v>
      </c>
      <c r="W29" t="n">
        <v>1</v>
      </c>
      <c r="X29" t="inlineStr"/>
      <c r="Y29" t="n">
        <v>0</v>
      </c>
      <c r="Z29" t="inlineStr">
        <is>
          <t>GF6</t>
        </is>
      </c>
      <c r="AA29" t="n">
        <v>1</v>
      </c>
      <c r="AD29" t="inlineStr">
        <is>
          <t>TX</t>
        </is>
      </c>
    </row>
    <row r="30">
      <c r="A30" t="inlineStr">
        <is>
          <t>Melissa Stewart</t>
        </is>
      </c>
      <c r="B30" t="inlineStr">
        <is>
          <t>X</t>
        </is>
      </c>
      <c r="C30" t="inlineStr">
        <is>
          <t>omni</t>
        </is>
      </c>
      <c r="D30" t="inlineStr">
        <is>
          <t>3</t>
        </is>
      </c>
      <c r="E30" t="inlineStr">
        <is>
          <t xml:space="preserve">Beef, Chix, </t>
        </is>
      </c>
      <c r="F30" t="n">
        <v>9</v>
      </c>
      <c r="G30" t="inlineStr">
        <is>
          <t>Blue,Blue,Blue,Boost,Boost,Antiox,Antiox,PBJ,PBJ</t>
        </is>
      </c>
      <c r="H30" t="n">
        <v>2</v>
      </c>
      <c r="I30" t="n">
        <v>0</v>
      </c>
      <c r="J30" t="n">
        <v>3</v>
      </c>
      <c r="K30" t="n">
        <v>2</v>
      </c>
      <c r="L30" t="n">
        <v>0</v>
      </c>
      <c r="M30" t="n">
        <v>2</v>
      </c>
      <c r="N30" t="n">
        <v>0</v>
      </c>
      <c r="O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inlineStr"/>
      <c r="Y30" t="n">
        <v>0</v>
      </c>
      <c r="Z30" t="inlineStr">
        <is>
          <t>GF7</t>
        </is>
      </c>
      <c r="AA30" t="n">
        <v>1</v>
      </c>
      <c r="AD30" t="inlineStr">
        <is>
          <t>CA</t>
        </is>
      </c>
    </row>
    <row r="31">
      <c r="A31" t="inlineStr">
        <is>
          <t>Jennifer Gill</t>
        </is>
      </c>
      <c r="B31" t="inlineStr">
        <is>
          <t>X</t>
        </is>
      </c>
      <c r="C31" t="inlineStr">
        <is>
          <t>omni</t>
        </is>
      </c>
      <c r="D31" t="inlineStr">
        <is>
          <t>3</t>
        </is>
      </c>
      <c r="E31" t="inlineStr">
        <is>
          <t xml:space="preserve">Beef, Chix, </t>
        </is>
      </c>
      <c r="F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inlineStr">
        <is>
          <t>chip_gf,chip_gf</t>
        </is>
      </c>
      <c r="Q31" t="n">
        <v>0</v>
      </c>
      <c r="R31" t="n">
        <v>0</v>
      </c>
      <c r="S31" t="n">
        <v>2</v>
      </c>
      <c r="T31" t="n">
        <v>0</v>
      </c>
      <c r="U31" t="n">
        <v>0</v>
      </c>
      <c r="V31" t="n">
        <v>0</v>
      </c>
      <c r="W31" t="n">
        <v>0</v>
      </c>
      <c r="X31" t="inlineStr"/>
      <c r="Y31" t="n">
        <v>0</v>
      </c>
      <c r="Z31" t="inlineStr">
        <is>
          <t>GF8</t>
        </is>
      </c>
      <c r="AA31" t="n">
        <v>1</v>
      </c>
      <c r="AD31" t="inlineStr">
        <is>
          <t>OR</t>
        </is>
      </c>
    </row>
    <row r="32">
      <c r="A32" t="inlineStr">
        <is>
          <t>Mindy Munger</t>
        </is>
      </c>
      <c r="B32" t="inlineStr">
        <is>
          <t>X</t>
        </is>
      </c>
      <c r="C32" t="inlineStr">
        <is>
          <t>sub</t>
        </is>
      </c>
      <c r="D32" t="inlineStr">
        <is>
          <t>3</t>
        </is>
      </c>
      <c r="E32" t="inlineStr">
        <is>
          <t xml:space="preserve">Pizza, Beef, B-Tacos, </t>
        </is>
      </c>
      <c r="F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inlineStr">
        <is>
          <t>chip_gf,or_gf,or_gf</t>
        </is>
      </c>
      <c r="Q32" t="n">
        <v>0</v>
      </c>
      <c r="R32" t="n">
        <v>0</v>
      </c>
      <c r="S32" t="n">
        <v>1</v>
      </c>
      <c r="T32" t="n">
        <v>0</v>
      </c>
      <c r="U32" t="n">
        <v>2</v>
      </c>
      <c r="V32" t="n">
        <v>0</v>
      </c>
      <c r="W32" t="n">
        <v>0</v>
      </c>
      <c r="X32" t="inlineStr">
        <is>
          <t>2 Day</t>
        </is>
      </c>
      <c r="Y32" t="n">
        <v>0</v>
      </c>
      <c r="Z32" t="inlineStr">
        <is>
          <t>GF9</t>
        </is>
      </c>
      <c r="AA32" t="n">
        <v>1</v>
      </c>
      <c r="AD32" t="inlineStr">
        <is>
          <t>CA</t>
        </is>
      </c>
    </row>
    <row r="33">
      <c r="A33" t="inlineStr">
        <is>
          <t>Amy Botts</t>
        </is>
      </c>
      <c r="B33" t="inlineStr">
        <is>
          <t>X</t>
        </is>
      </c>
      <c r="C33" t="inlineStr">
        <is>
          <t>sub</t>
        </is>
      </c>
      <c r="D33" t="inlineStr">
        <is>
          <t>3</t>
        </is>
      </c>
      <c r="E33" t="inlineStr">
        <is>
          <t xml:space="preserve">T-Tacos, PotPie, </t>
        </is>
      </c>
      <c r="F33" t="n">
        <v>4</v>
      </c>
      <c r="G33" t="inlineStr">
        <is>
          <t>PBJ,Green,Boost,Vitc</t>
        </is>
      </c>
      <c r="H33" t="n">
        <v>0</v>
      </c>
      <c r="I33" t="n">
        <v>0</v>
      </c>
      <c r="J33" t="n">
        <v>0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inlineStr">
        <is>
          <t>break_gf</t>
        </is>
      </c>
      <c r="Q33" t="n">
        <v>1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inlineStr">
        <is>
          <t>2 Day</t>
        </is>
      </c>
      <c r="Y33" t="n">
        <v>0</v>
      </c>
      <c r="Z33" t="inlineStr">
        <is>
          <t>GF10</t>
        </is>
      </c>
      <c r="AA33" t="n">
        <v>1</v>
      </c>
      <c r="AD33" t="inlineStr">
        <is>
          <t>TX</t>
        </is>
      </c>
    </row>
    <row r="34">
      <c r="A34" t="inlineStr">
        <is>
          <t>Jaclyn Lessard</t>
        </is>
      </c>
      <c r="B34" t="inlineStr">
        <is>
          <t>X</t>
        </is>
      </c>
      <c r="C34" t="inlineStr">
        <is>
          <t>sub</t>
        </is>
      </c>
      <c r="D34" t="inlineStr">
        <is>
          <t>2</t>
        </is>
      </c>
      <c r="E34" t="inlineStr">
        <is>
          <t xml:space="preserve">PotPie, Chix, </t>
        </is>
      </c>
      <c r="F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inlineStr"/>
      <c r="Y34" t="n">
        <v>1</v>
      </c>
      <c r="Z34" t="inlineStr">
        <is>
          <t>P</t>
        </is>
      </c>
      <c r="AA34" t="n">
        <v>0</v>
      </c>
      <c r="AD34" t="inlineStr">
        <is>
          <t>ID</t>
        </is>
      </c>
    </row>
    <row r="35">
      <c r="A35" t="inlineStr">
        <is>
          <t>Rosanne Freer</t>
        </is>
      </c>
      <c r="B35" t="inlineStr">
        <is>
          <t>X</t>
        </is>
      </c>
      <c r="C35" t="inlineStr">
        <is>
          <t>sub</t>
        </is>
      </c>
      <c r="D35" t="inlineStr">
        <is>
          <t>2</t>
        </is>
      </c>
      <c r="E35" t="inlineStr">
        <is>
          <t xml:space="preserve">PotPie, Chix, </t>
        </is>
      </c>
      <c r="F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inlineStr">
        <is>
          <t>2 Day</t>
        </is>
      </c>
      <c r="Y35" t="n">
        <v>0</v>
      </c>
      <c r="Z35" t="inlineStr">
        <is>
          <t>P</t>
        </is>
      </c>
      <c r="AA35" t="n">
        <v>1</v>
      </c>
      <c r="AD35" t="inlineStr">
        <is>
          <t>WA</t>
        </is>
      </c>
    </row>
    <row r="36">
      <c r="A36" t="inlineStr">
        <is>
          <t>Jenna Payne</t>
        </is>
      </c>
      <c r="B36" t="inlineStr">
        <is>
          <t>X</t>
        </is>
      </c>
      <c r="C36" t="inlineStr">
        <is>
          <t>sub</t>
        </is>
      </c>
      <c r="D36" t="inlineStr">
        <is>
          <t>2</t>
        </is>
      </c>
      <c r="E36" t="inlineStr">
        <is>
          <t xml:space="preserve">PotPie, Chix, </t>
        </is>
      </c>
      <c r="F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inlineStr"/>
      <c r="Y36" t="n">
        <v>0</v>
      </c>
      <c r="Z36" t="inlineStr">
        <is>
          <t>P</t>
        </is>
      </c>
      <c r="AA36" t="n">
        <v>1</v>
      </c>
      <c r="AD36" t="inlineStr">
        <is>
          <t>CA</t>
        </is>
      </c>
    </row>
    <row r="37">
      <c r="A37" t="inlineStr">
        <is>
          <t>Candice Kislack</t>
        </is>
      </c>
      <c r="B37" t="inlineStr">
        <is>
          <t>X</t>
        </is>
      </c>
      <c r="C37" t="inlineStr">
        <is>
          <t>sub</t>
        </is>
      </c>
      <c r="D37" t="inlineStr">
        <is>
          <t>2</t>
        </is>
      </c>
      <c r="E37" t="inlineStr">
        <is>
          <t xml:space="preserve">PotPie, Chix, </t>
        </is>
      </c>
      <c r="F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inlineStr"/>
      <c r="Y37" t="n">
        <v>0</v>
      </c>
      <c r="Z37" t="inlineStr">
        <is>
          <t>P</t>
        </is>
      </c>
      <c r="AA37" t="n">
        <v>1</v>
      </c>
      <c r="AD37" t="inlineStr">
        <is>
          <t>WA</t>
        </is>
      </c>
    </row>
    <row r="38">
      <c r="A38" t="inlineStr">
        <is>
          <t>Arianna  Sandefur</t>
        </is>
      </c>
      <c r="B38" t="inlineStr">
        <is>
          <t>X</t>
        </is>
      </c>
      <c r="C38" t="inlineStr">
        <is>
          <t>sub</t>
        </is>
      </c>
      <c r="D38" t="inlineStr">
        <is>
          <t>2</t>
        </is>
      </c>
      <c r="E38" t="inlineStr">
        <is>
          <t xml:space="preserve">PotPie, Chix, </t>
        </is>
      </c>
      <c r="F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inlineStr"/>
      <c r="Y38" t="n">
        <v>0</v>
      </c>
      <c r="Z38" t="inlineStr">
        <is>
          <t>P</t>
        </is>
      </c>
      <c r="AA38" t="n">
        <v>1</v>
      </c>
      <c r="AD38" t="inlineStr">
        <is>
          <t>CA</t>
        </is>
      </c>
    </row>
    <row r="39">
      <c r="A39" t="inlineStr">
        <is>
          <t>Katherine Lewis</t>
        </is>
      </c>
      <c r="B39" t="inlineStr">
        <is>
          <t>X</t>
        </is>
      </c>
      <c r="C39" t="inlineStr">
        <is>
          <t>sub</t>
        </is>
      </c>
      <c r="D39" t="inlineStr">
        <is>
          <t>2</t>
        </is>
      </c>
      <c r="E39" t="inlineStr">
        <is>
          <t xml:space="preserve">B-Burg, Chix, </t>
        </is>
      </c>
      <c r="F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inlineStr">
        <is>
          <t>2 Day</t>
        </is>
      </c>
      <c r="Y39" t="n">
        <v>0</v>
      </c>
      <c r="Z39" t="inlineStr">
        <is>
          <t>Q</t>
        </is>
      </c>
      <c r="AA39" t="n">
        <v>1</v>
      </c>
      <c r="AD39" t="inlineStr">
        <is>
          <t>OR</t>
        </is>
      </c>
    </row>
    <row r="40">
      <c r="A40" t="inlineStr">
        <is>
          <t>Kerry Mandulak</t>
        </is>
      </c>
      <c r="B40" t="inlineStr">
        <is>
          <t>X</t>
        </is>
      </c>
      <c r="C40" t="inlineStr">
        <is>
          <t>sub</t>
        </is>
      </c>
      <c r="D40" t="inlineStr">
        <is>
          <t>2</t>
        </is>
      </c>
      <c r="E40" t="inlineStr">
        <is>
          <t xml:space="preserve">B-Burg, T-Tacos, Chix, </t>
        </is>
      </c>
      <c r="F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inlineStr">
        <is>
          <t>2 Day</t>
        </is>
      </c>
      <c r="Y40" t="n">
        <v>0</v>
      </c>
      <c r="Z40" t="inlineStr">
        <is>
          <t>R</t>
        </is>
      </c>
      <c r="AA40" t="n">
        <v>1</v>
      </c>
      <c r="AD40" t="inlineStr">
        <is>
          <t>TX</t>
        </is>
      </c>
    </row>
    <row r="41">
      <c r="A41" t="inlineStr">
        <is>
          <t>Natalie Dyer</t>
        </is>
      </c>
      <c r="B41" t="inlineStr">
        <is>
          <t>X</t>
        </is>
      </c>
      <c r="C41" t="inlineStr">
        <is>
          <t>sub</t>
        </is>
      </c>
      <c r="D41" t="inlineStr">
        <is>
          <t>2</t>
        </is>
      </c>
      <c r="E41" t="inlineStr">
        <is>
          <t xml:space="preserve">Beef, PotPie, </t>
        </is>
      </c>
      <c r="F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inlineStr"/>
      <c r="Y41" t="n">
        <v>0</v>
      </c>
      <c r="Z41" t="inlineStr">
        <is>
          <t>S</t>
        </is>
      </c>
      <c r="AA41" t="n">
        <v>1</v>
      </c>
      <c r="AD41" t="inlineStr">
        <is>
          <t>CO</t>
        </is>
      </c>
    </row>
    <row r="42">
      <c r="A42" t="inlineStr">
        <is>
          <t>Jacqueline Zuccon</t>
        </is>
      </c>
      <c r="B42" t="inlineStr">
        <is>
          <t>X</t>
        </is>
      </c>
      <c r="C42" t="inlineStr">
        <is>
          <t>sub</t>
        </is>
      </c>
      <c r="D42" t="inlineStr">
        <is>
          <t>2</t>
        </is>
      </c>
      <c r="E42" t="inlineStr">
        <is>
          <t xml:space="preserve">Beef, PotPie, Chix, </t>
        </is>
      </c>
      <c r="F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inlineStr"/>
      <c r="Y42" t="n">
        <v>1</v>
      </c>
      <c r="Z42" t="inlineStr">
        <is>
          <t>T</t>
        </is>
      </c>
      <c r="AA42" t="n">
        <v>0</v>
      </c>
      <c r="AD42" t="inlineStr">
        <is>
          <t>CA</t>
        </is>
      </c>
    </row>
    <row r="43">
      <c r="A43" t="inlineStr">
        <is>
          <t>LAUREN GRASSICK</t>
        </is>
      </c>
      <c r="B43" t="inlineStr">
        <is>
          <t>X</t>
        </is>
      </c>
      <c r="C43" t="inlineStr">
        <is>
          <t>sub</t>
        </is>
      </c>
      <c r="D43" t="inlineStr">
        <is>
          <t>2</t>
        </is>
      </c>
      <c r="E43" t="inlineStr">
        <is>
          <t xml:space="preserve">Beef, PotPie, Chix, </t>
        </is>
      </c>
      <c r="F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inlineStr">
        <is>
          <t>2 Day</t>
        </is>
      </c>
      <c r="Y43" t="n">
        <v>0</v>
      </c>
      <c r="Z43" t="inlineStr">
        <is>
          <t>T</t>
        </is>
      </c>
      <c r="AA43" t="n">
        <v>1</v>
      </c>
      <c r="AD43" t="inlineStr">
        <is>
          <t>CA</t>
        </is>
      </c>
    </row>
    <row r="44">
      <c r="A44" t="inlineStr">
        <is>
          <t>Lindsey  Galster</t>
        </is>
      </c>
      <c r="B44" t="inlineStr">
        <is>
          <t>X</t>
        </is>
      </c>
      <c r="C44" t="inlineStr">
        <is>
          <t>sub</t>
        </is>
      </c>
      <c r="D44" t="inlineStr">
        <is>
          <t>2</t>
        </is>
      </c>
      <c r="E44" t="inlineStr">
        <is>
          <t xml:space="preserve">Beef, PotPie, Chix, </t>
        </is>
      </c>
      <c r="F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inlineStr"/>
      <c r="Y44" t="n">
        <v>0</v>
      </c>
      <c r="Z44" t="inlineStr">
        <is>
          <t>T</t>
        </is>
      </c>
      <c r="AA44" t="n">
        <v>1</v>
      </c>
      <c r="AD44" t="inlineStr">
        <is>
          <t>CA</t>
        </is>
      </c>
    </row>
    <row r="45">
      <c r="A45" t="inlineStr">
        <is>
          <t>Stacey PoonKinney</t>
        </is>
      </c>
      <c r="B45" t="inlineStr">
        <is>
          <t>X</t>
        </is>
      </c>
      <c r="C45" t="inlineStr">
        <is>
          <t>sub</t>
        </is>
      </c>
      <c r="D45" t="inlineStr">
        <is>
          <t>2</t>
        </is>
      </c>
      <c r="E45" t="inlineStr">
        <is>
          <t xml:space="preserve">Beef, B-Tacos, </t>
        </is>
      </c>
      <c r="F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inlineStr"/>
      <c r="Y45" t="n">
        <v>0</v>
      </c>
      <c r="Z45" t="inlineStr">
        <is>
          <t>U</t>
        </is>
      </c>
      <c r="AA45" t="n">
        <v>1</v>
      </c>
      <c r="AD45" t="inlineStr">
        <is>
          <t>CA</t>
        </is>
      </c>
    </row>
    <row r="46">
      <c r="A46" t="inlineStr">
        <is>
          <t>Jenni Kaloger</t>
        </is>
      </c>
      <c r="B46" t="inlineStr">
        <is>
          <t>X</t>
        </is>
      </c>
      <c r="C46" t="inlineStr">
        <is>
          <t>sub</t>
        </is>
      </c>
      <c r="D46" t="inlineStr">
        <is>
          <t>2</t>
        </is>
      </c>
      <c r="E46" t="inlineStr">
        <is>
          <t xml:space="preserve">Beef, Pealafel , PotPie, </t>
        </is>
      </c>
      <c r="F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inlineStr">
        <is>
          <t>2 Day</t>
        </is>
      </c>
      <c r="Y46" t="n">
        <v>0</v>
      </c>
      <c r="Z46" t="inlineStr">
        <is>
          <t>V</t>
        </is>
      </c>
      <c r="AA46" t="n">
        <v>1</v>
      </c>
      <c r="AD46" t="inlineStr">
        <is>
          <t>CA</t>
        </is>
      </c>
    </row>
    <row r="47">
      <c r="A47" t="inlineStr">
        <is>
          <t>Amy Cianci</t>
        </is>
      </c>
      <c r="B47" t="inlineStr">
        <is>
          <t>X</t>
        </is>
      </c>
      <c r="C47" t="inlineStr">
        <is>
          <t>sub</t>
        </is>
      </c>
      <c r="D47" t="inlineStr">
        <is>
          <t>2</t>
        </is>
      </c>
      <c r="E47" t="inlineStr">
        <is>
          <t xml:space="preserve">Beef, Pealafel , PotPie, </t>
        </is>
      </c>
      <c r="F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inlineStr"/>
      <c r="Y47" t="n">
        <v>0</v>
      </c>
      <c r="Z47" t="inlineStr">
        <is>
          <t>V</t>
        </is>
      </c>
      <c r="AA47" t="n">
        <v>1</v>
      </c>
      <c r="AD47" t="inlineStr">
        <is>
          <t>TX</t>
        </is>
      </c>
    </row>
    <row r="48">
      <c r="A48" t="inlineStr">
        <is>
          <t>Lori Park</t>
        </is>
      </c>
      <c r="B48" t="inlineStr">
        <is>
          <t>X</t>
        </is>
      </c>
      <c r="C48" t="inlineStr">
        <is>
          <t>sub</t>
        </is>
      </c>
      <c r="D48" t="inlineStr">
        <is>
          <t>2</t>
        </is>
      </c>
      <c r="E48" t="inlineStr">
        <is>
          <t xml:space="preserve">Beef, Pealafel , Chix, </t>
        </is>
      </c>
      <c r="F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inlineStr"/>
      <c r="Y48" t="n">
        <v>1</v>
      </c>
      <c r="Z48" t="inlineStr">
        <is>
          <t>W</t>
        </is>
      </c>
      <c r="AA48" t="n">
        <v>0</v>
      </c>
      <c r="AD48" t="inlineStr">
        <is>
          <t>CO</t>
        </is>
      </c>
    </row>
    <row r="49">
      <c r="A49" t="inlineStr">
        <is>
          <t>Stacey Mecklenburg</t>
        </is>
      </c>
      <c r="B49" t="inlineStr">
        <is>
          <t>X</t>
        </is>
      </c>
      <c r="C49" t="inlineStr">
        <is>
          <t>sub</t>
        </is>
      </c>
      <c r="D49" t="inlineStr">
        <is>
          <t>2</t>
        </is>
      </c>
      <c r="E49" t="inlineStr">
        <is>
          <t xml:space="preserve">Beef, Pealafel , Chix, </t>
        </is>
      </c>
      <c r="F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inlineStr">
        <is>
          <t>2 Day</t>
        </is>
      </c>
      <c r="Y49" t="n">
        <v>0</v>
      </c>
      <c r="Z49" t="inlineStr">
        <is>
          <t>W</t>
        </is>
      </c>
      <c r="AA49" t="n">
        <v>1</v>
      </c>
      <c r="AD49" t="inlineStr">
        <is>
          <t>CA</t>
        </is>
      </c>
    </row>
    <row r="50">
      <c r="A50" t="inlineStr">
        <is>
          <t>Megan Dubofsky</t>
        </is>
      </c>
      <c r="B50" t="inlineStr">
        <is>
          <t>X</t>
        </is>
      </c>
      <c r="C50" t="inlineStr">
        <is>
          <t>sub</t>
        </is>
      </c>
      <c r="D50" t="inlineStr">
        <is>
          <t>2</t>
        </is>
      </c>
      <c r="E50" t="inlineStr">
        <is>
          <t xml:space="preserve">Beef, Pealafel , Chix, </t>
        </is>
      </c>
      <c r="F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inlineStr">
        <is>
          <t>2 Day</t>
        </is>
      </c>
      <c r="Y50" t="n">
        <v>0</v>
      </c>
      <c r="Z50" t="inlineStr">
        <is>
          <t>W</t>
        </is>
      </c>
      <c r="AA50" t="n">
        <v>1</v>
      </c>
      <c r="AD50" t="inlineStr">
        <is>
          <t>CA</t>
        </is>
      </c>
    </row>
    <row r="51">
      <c r="A51" t="inlineStr">
        <is>
          <t>Brooke Raffetto</t>
        </is>
      </c>
      <c r="B51" t="inlineStr">
        <is>
          <t>X</t>
        </is>
      </c>
      <c r="C51" t="inlineStr">
        <is>
          <t>sub</t>
        </is>
      </c>
      <c r="D51" t="inlineStr">
        <is>
          <t>2</t>
        </is>
      </c>
      <c r="E51" t="inlineStr">
        <is>
          <t xml:space="preserve">Beef, Pealafel , Chix, </t>
        </is>
      </c>
      <c r="F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inlineStr"/>
      <c r="Y51" t="n">
        <v>0</v>
      </c>
      <c r="Z51" t="inlineStr">
        <is>
          <t>W</t>
        </is>
      </c>
      <c r="AA51" t="n">
        <v>1</v>
      </c>
      <c r="AD51" t="inlineStr">
        <is>
          <t>WA</t>
        </is>
      </c>
    </row>
    <row r="52">
      <c r="A52" t="inlineStr">
        <is>
          <t>amanda reed</t>
        </is>
      </c>
      <c r="B52" t="inlineStr">
        <is>
          <t>X</t>
        </is>
      </c>
      <c r="C52" t="inlineStr">
        <is>
          <t>omni</t>
        </is>
      </c>
      <c r="D52" t="inlineStr">
        <is>
          <t>2</t>
        </is>
      </c>
      <c r="E52" t="inlineStr">
        <is>
          <t xml:space="preserve">Beef, Chix, </t>
        </is>
      </c>
      <c r="F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inlineStr"/>
      <c r="Y52" t="n">
        <v>1</v>
      </c>
      <c r="Z52" t="inlineStr">
        <is>
          <t>X</t>
        </is>
      </c>
      <c r="AA52" t="n">
        <v>0</v>
      </c>
      <c r="AD52" t="inlineStr">
        <is>
          <t>OR</t>
        </is>
      </c>
    </row>
    <row r="53">
      <c r="A53" t="inlineStr">
        <is>
          <t>Alison Molinelli</t>
        </is>
      </c>
      <c r="B53" t="inlineStr">
        <is>
          <t>X</t>
        </is>
      </c>
      <c r="C53" t="inlineStr">
        <is>
          <t>omni</t>
        </is>
      </c>
      <c r="D53" t="inlineStr">
        <is>
          <t>2</t>
        </is>
      </c>
      <c r="E53" t="inlineStr">
        <is>
          <t xml:space="preserve">Beef, Chix, </t>
        </is>
      </c>
      <c r="F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inlineStr"/>
      <c r="Y53" t="n">
        <v>1</v>
      </c>
      <c r="Z53" t="inlineStr">
        <is>
          <t>X</t>
        </is>
      </c>
      <c r="AA53" t="n">
        <v>0</v>
      </c>
      <c r="AD53" t="inlineStr">
        <is>
          <t>CA</t>
        </is>
      </c>
    </row>
    <row r="54">
      <c r="A54" t="inlineStr">
        <is>
          <t>Brenda Levy</t>
        </is>
      </c>
      <c r="B54" t="inlineStr">
        <is>
          <t>X</t>
        </is>
      </c>
      <c r="C54" t="inlineStr">
        <is>
          <t>omni</t>
        </is>
      </c>
      <c r="D54" t="inlineStr">
        <is>
          <t>2</t>
        </is>
      </c>
      <c r="E54" t="inlineStr">
        <is>
          <t xml:space="preserve">Beef, Chix, </t>
        </is>
      </c>
      <c r="F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inlineStr"/>
      <c r="Y54" t="n">
        <v>1</v>
      </c>
      <c r="Z54" t="inlineStr">
        <is>
          <t>X</t>
        </is>
      </c>
      <c r="AA54" t="n">
        <v>0</v>
      </c>
      <c r="AD54" t="inlineStr">
        <is>
          <t>CA</t>
        </is>
      </c>
    </row>
    <row r="55">
      <c r="A55" t="inlineStr">
        <is>
          <t>Zoe Apted</t>
        </is>
      </c>
      <c r="B55" t="inlineStr">
        <is>
          <t>X</t>
        </is>
      </c>
      <c r="C55" t="inlineStr">
        <is>
          <t>omni</t>
        </is>
      </c>
      <c r="D55" t="inlineStr">
        <is>
          <t>2</t>
        </is>
      </c>
      <c r="E55" t="inlineStr">
        <is>
          <t xml:space="preserve">Beef, Chix, </t>
        </is>
      </c>
      <c r="F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inlineStr">
        <is>
          <t>2 Day</t>
        </is>
      </c>
      <c r="Y55" t="n">
        <v>0</v>
      </c>
      <c r="Z55" t="inlineStr">
        <is>
          <t>X</t>
        </is>
      </c>
      <c r="AA55" t="n">
        <v>1</v>
      </c>
      <c r="AD55" t="inlineStr">
        <is>
          <t>CO</t>
        </is>
      </c>
    </row>
    <row r="56">
      <c r="A56" t="inlineStr">
        <is>
          <t>Melissa Kulig</t>
        </is>
      </c>
      <c r="B56" t="inlineStr">
        <is>
          <t>X</t>
        </is>
      </c>
      <c r="C56" t="inlineStr">
        <is>
          <t>omni</t>
        </is>
      </c>
      <c r="D56" t="inlineStr">
        <is>
          <t>2</t>
        </is>
      </c>
      <c r="E56" t="inlineStr">
        <is>
          <t xml:space="preserve">Beef, Chix, </t>
        </is>
      </c>
      <c r="F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inlineStr">
        <is>
          <t>2 Day</t>
        </is>
      </c>
      <c r="Y56" t="n">
        <v>0</v>
      </c>
      <c r="Z56" t="inlineStr">
        <is>
          <t>X</t>
        </is>
      </c>
      <c r="AA56" t="n">
        <v>1</v>
      </c>
      <c r="AD56" t="inlineStr">
        <is>
          <t>CA</t>
        </is>
      </c>
    </row>
    <row r="57">
      <c r="A57" t="inlineStr">
        <is>
          <t>Christine Reilly</t>
        </is>
      </c>
      <c r="B57" t="inlineStr">
        <is>
          <t>X</t>
        </is>
      </c>
      <c r="C57" t="inlineStr">
        <is>
          <t>omni</t>
        </is>
      </c>
      <c r="D57" t="inlineStr">
        <is>
          <t>2</t>
        </is>
      </c>
      <c r="E57" t="inlineStr">
        <is>
          <t xml:space="preserve">Beef, Chix, </t>
        </is>
      </c>
      <c r="F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inlineStr">
        <is>
          <t>2 Day</t>
        </is>
      </c>
      <c r="Y57" t="n">
        <v>0</v>
      </c>
      <c r="Z57" t="inlineStr">
        <is>
          <t>X</t>
        </is>
      </c>
      <c r="AA57" t="n">
        <v>1</v>
      </c>
      <c r="AD57" t="inlineStr">
        <is>
          <t>CA</t>
        </is>
      </c>
    </row>
    <row r="58">
      <c r="A58" t="inlineStr">
        <is>
          <t>michelle karamesic</t>
        </is>
      </c>
      <c r="B58" t="inlineStr">
        <is>
          <t>X</t>
        </is>
      </c>
      <c r="C58" t="inlineStr">
        <is>
          <t>omni</t>
        </is>
      </c>
      <c r="D58" t="inlineStr">
        <is>
          <t>2</t>
        </is>
      </c>
      <c r="E58" t="inlineStr">
        <is>
          <t xml:space="preserve">Beef, Chix, </t>
        </is>
      </c>
      <c r="F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inlineStr"/>
      <c r="Y58" t="n">
        <v>0</v>
      </c>
      <c r="Z58" t="inlineStr">
        <is>
          <t>X</t>
        </is>
      </c>
      <c r="AA58" t="n">
        <v>1</v>
      </c>
      <c r="AD58" t="inlineStr">
        <is>
          <t>CA</t>
        </is>
      </c>
    </row>
    <row r="59">
      <c r="A59" t="inlineStr">
        <is>
          <t>Jennifer Sanchez</t>
        </is>
      </c>
      <c r="B59" t="inlineStr">
        <is>
          <t>X</t>
        </is>
      </c>
      <c r="C59" t="inlineStr">
        <is>
          <t>omni</t>
        </is>
      </c>
      <c r="D59" t="inlineStr">
        <is>
          <t>2</t>
        </is>
      </c>
      <c r="E59" t="inlineStr">
        <is>
          <t xml:space="preserve">Beef, Chix, </t>
        </is>
      </c>
      <c r="F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inlineStr"/>
      <c r="Y59" t="n">
        <v>0</v>
      </c>
      <c r="Z59" t="inlineStr">
        <is>
          <t>X</t>
        </is>
      </c>
      <c r="AA59" t="n">
        <v>1</v>
      </c>
      <c r="AD59" t="inlineStr">
        <is>
          <t>CA</t>
        </is>
      </c>
    </row>
    <row r="60">
      <c r="A60" t="inlineStr">
        <is>
          <t>Carol Best</t>
        </is>
      </c>
      <c r="B60" t="inlineStr">
        <is>
          <t>X</t>
        </is>
      </c>
      <c r="C60" t="inlineStr">
        <is>
          <t>omni</t>
        </is>
      </c>
      <c r="D60" t="inlineStr">
        <is>
          <t>2</t>
        </is>
      </c>
      <c r="E60" t="inlineStr">
        <is>
          <t xml:space="preserve">Beef, Chix, </t>
        </is>
      </c>
      <c r="F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inlineStr"/>
      <c r="Y60" t="n">
        <v>0</v>
      </c>
      <c r="Z60" t="inlineStr">
        <is>
          <t>X</t>
        </is>
      </c>
      <c r="AA60" t="n">
        <v>1</v>
      </c>
      <c r="AD60" t="inlineStr">
        <is>
          <t>CA</t>
        </is>
      </c>
    </row>
    <row r="61">
      <c r="A61" t="inlineStr">
        <is>
          <t>lisa braidech</t>
        </is>
      </c>
      <c r="B61" t="inlineStr">
        <is>
          <t>X</t>
        </is>
      </c>
      <c r="C61" t="inlineStr">
        <is>
          <t>sub</t>
        </is>
      </c>
      <c r="D61" t="inlineStr">
        <is>
          <t>2</t>
        </is>
      </c>
      <c r="E61" t="inlineStr">
        <is>
          <t xml:space="preserve">Beef, T-Tacos, Chix, </t>
        </is>
      </c>
      <c r="F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inlineStr"/>
      <c r="Y61" t="n">
        <v>0</v>
      </c>
      <c r="Z61" t="inlineStr">
        <is>
          <t>Y</t>
        </is>
      </c>
      <c r="AA61" t="n">
        <v>1</v>
      </c>
      <c r="AD61" t="inlineStr">
        <is>
          <t>CA</t>
        </is>
      </c>
    </row>
    <row r="62">
      <c r="A62" t="inlineStr">
        <is>
          <t>Jodi Strock</t>
        </is>
      </c>
      <c r="B62" t="inlineStr">
        <is>
          <t>X</t>
        </is>
      </c>
      <c r="C62" t="inlineStr">
        <is>
          <t>sub</t>
        </is>
      </c>
      <c r="D62" t="inlineStr">
        <is>
          <t>2</t>
        </is>
      </c>
      <c r="E62" t="inlineStr">
        <is>
          <t xml:space="preserve">Pealafel , PotPie, </t>
        </is>
      </c>
      <c r="F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inlineStr"/>
      <c r="Y62" t="n">
        <v>1</v>
      </c>
      <c r="Z62" t="inlineStr">
        <is>
          <t>Z</t>
        </is>
      </c>
      <c r="AA62" t="n">
        <v>0</v>
      </c>
      <c r="AD62" t="inlineStr">
        <is>
          <t>TX</t>
        </is>
      </c>
    </row>
    <row r="63">
      <c r="A63" t="inlineStr">
        <is>
          <t>Kelly Sestero</t>
        </is>
      </c>
      <c r="B63" t="inlineStr">
        <is>
          <t>X</t>
        </is>
      </c>
      <c r="C63" t="inlineStr">
        <is>
          <t>sub</t>
        </is>
      </c>
      <c r="D63" t="inlineStr">
        <is>
          <t>2</t>
        </is>
      </c>
      <c r="E63" t="inlineStr">
        <is>
          <t xml:space="preserve">Pealafel , PotPie, </t>
        </is>
      </c>
      <c r="F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inlineStr">
        <is>
          <t>2 Day</t>
        </is>
      </c>
      <c r="Y63" t="n">
        <v>0</v>
      </c>
      <c r="Z63" t="inlineStr">
        <is>
          <t>Z</t>
        </is>
      </c>
      <c r="AA63" t="n">
        <v>1</v>
      </c>
      <c r="AD63" t="inlineStr">
        <is>
          <t>OR</t>
        </is>
      </c>
    </row>
    <row r="64">
      <c r="A64" t="inlineStr">
        <is>
          <t>Bethany Garrett</t>
        </is>
      </c>
      <c r="B64" t="inlineStr">
        <is>
          <t>X</t>
        </is>
      </c>
      <c r="C64" t="inlineStr">
        <is>
          <t>sub</t>
        </is>
      </c>
      <c r="D64" t="inlineStr">
        <is>
          <t>2</t>
        </is>
      </c>
      <c r="E64" t="inlineStr">
        <is>
          <t xml:space="preserve">Pealafel , PotPie, Chix, </t>
        </is>
      </c>
      <c r="F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inlineStr"/>
      <c r="Y64" t="n">
        <v>1</v>
      </c>
      <c r="Z64" t="inlineStr">
        <is>
          <t>2A</t>
        </is>
      </c>
      <c r="AA64" t="n">
        <v>0</v>
      </c>
      <c r="AD64" t="inlineStr">
        <is>
          <t>CA</t>
        </is>
      </c>
    </row>
    <row r="65">
      <c r="A65" t="inlineStr">
        <is>
          <t>Ellena Stiff</t>
        </is>
      </c>
      <c r="B65" t="inlineStr">
        <is>
          <t>X</t>
        </is>
      </c>
      <c r="C65" t="inlineStr">
        <is>
          <t>sub</t>
        </is>
      </c>
      <c r="D65" t="inlineStr">
        <is>
          <t>2</t>
        </is>
      </c>
      <c r="E65" t="inlineStr">
        <is>
          <t xml:space="preserve">Pealafel , PotPie, Chix, </t>
        </is>
      </c>
      <c r="F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inlineStr">
        <is>
          <t>2 Day</t>
        </is>
      </c>
      <c r="Y65" t="n">
        <v>0</v>
      </c>
      <c r="Z65" t="inlineStr">
        <is>
          <t>2A</t>
        </is>
      </c>
      <c r="AA65" t="n">
        <v>1</v>
      </c>
      <c r="AD65" t="inlineStr">
        <is>
          <t>CO</t>
        </is>
      </c>
    </row>
    <row r="66">
      <c r="A66" t="inlineStr">
        <is>
          <t>Celeste Novak</t>
        </is>
      </c>
      <c r="B66" t="inlineStr">
        <is>
          <t>X</t>
        </is>
      </c>
      <c r="C66" t="inlineStr">
        <is>
          <t>sub</t>
        </is>
      </c>
      <c r="D66" t="inlineStr">
        <is>
          <t>2</t>
        </is>
      </c>
      <c r="E66" t="inlineStr">
        <is>
          <t xml:space="preserve">Pealafel , PotPie, Chix, </t>
        </is>
      </c>
      <c r="F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inlineStr">
        <is>
          <t>2 Day</t>
        </is>
      </c>
      <c r="Y66" t="n">
        <v>0</v>
      </c>
      <c r="Z66" t="inlineStr">
        <is>
          <t>2A</t>
        </is>
      </c>
      <c r="AA66" t="n">
        <v>1</v>
      </c>
      <c r="AD66" t="inlineStr">
        <is>
          <t>WA</t>
        </is>
      </c>
    </row>
    <row r="67">
      <c r="A67" t="inlineStr">
        <is>
          <t>Kimberly Muller</t>
        </is>
      </c>
      <c r="B67" t="inlineStr">
        <is>
          <t>X</t>
        </is>
      </c>
      <c r="C67" t="inlineStr">
        <is>
          <t>veg</t>
        </is>
      </c>
      <c r="D67" t="inlineStr">
        <is>
          <t>2</t>
        </is>
      </c>
      <c r="E67" t="inlineStr">
        <is>
          <t xml:space="preserve">Pealafel , PotPie, V-Chix, </t>
        </is>
      </c>
      <c r="F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inlineStr"/>
      <c r="Y67" t="n">
        <v>1</v>
      </c>
      <c r="Z67" t="inlineStr">
        <is>
          <t>2B</t>
        </is>
      </c>
      <c r="AA67" t="n">
        <v>0</v>
      </c>
      <c r="AD67" t="inlineStr">
        <is>
          <t>CA</t>
        </is>
      </c>
    </row>
    <row r="68">
      <c r="A68" t="inlineStr">
        <is>
          <t>Bethany Smith</t>
        </is>
      </c>
      <c r="B68" t="inlineStr">
        <is>
          <t>X</t>
        </is>
      </c>
      <c r="C68" t="inlineStr">
        <is>
          <t>sub</t>
        </is>
      </c>
      <c r="D68" t="inlineStr">
        <is>
          <t>2</t>
        </is>
      </c>
      <c r="E68" t="inlineStr">
        <is>
          <t xml:space="preserve">Pizza, Beef, B-Tacos, </t>
        </is>
      </c>
      <c r="F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inlineStr">
        <is>
          <t>2 Day</t>
        </is>
      </c>
      <c r="Y68" t="n">
        <v>0</v>
      </c>
      <c r="Z68" t="inlineStr">
        <is>
          <t>2C</t>
        </is>
      </c>
      <c r="AA68" t="n">
        <v>1</v>
      </c>
      <c r="AD68" t="inlineStr">
        <is>
          <t>CA</t>
        </is>
      </c>
    </row>
    <row r="69">
      <c r="A69" t="inlineStr">
        <is>
          <t>Jacqueline Seitz</t>
        </is>
      </c>
      <c r="B69" t="inlineStr">
        <is>
          <t>X</t>
        </is>
      </c>
      <c r="C69" t="inlineStr">
        <is>
          <t>sub</t>
        </is>
      </c>
      <c r="D69" t="inlineStr">
        <is>
          <t>2</t>
        </is>
      </c>
      <c r="E69" t="inlineStr">
        <is>
          <t xml:space="preserve">Pizza, Beef, Chix, </t>
        </is>
      </c>
      <c r="F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inlineStr"/>
      <c r="Y69" t="n">
        <v>1</v>
      </c>
      <c r="Z69" t="inlineStr">
        <is>
          <t>2D</t>
        </is>
      </c>
      <c r="AA69" t="n">
        <v>0</v>
      </c>
      <c r="AD69" t="inlineStr">
        <is>
          <t>CA</t>
        </is>
      </c>
    </row>
    <row r="70">
      <c r="A70" t="inlineStr">
        <is>
          <t>MEGHAN tucker</t>
        </is>
      </c>
      <c r="B70" t="inlineStr">
        <is>
          <t>X</t>
        </is>
      </c>
      <c r="C70" t="inlineStr">
        <is>
          <t>sub</t>
        </is>
      </c>
      <c r="D70" t="inlineStr">
        <is>
          <t>2</t>
        </is>
      </c>
      <c r="E70" t="inlineStr">
        <is>
          <t xml:space="preserve">Pizza, Beef, Chix, </t>
        </is>
      </c>
      <c r="F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inlineStr"/>
      <c r="Y70" t="n">
        <v>0</v>
      </c>
      <c r="Z70" t="inlineStr">
        <is>
          <t>2D</t>
        </is>
      </c>
      <c r="AA70" t="n">
        <v>1</v>
      </c>
      <c r="AD70" t="inlineStr">
        <is>
          <t>WA</t>
        </is>
      </c>
    </row>
    <row r="71">
      <c r="A71" t="inlineStr">
        <is>
          <t>KyAnn Lewis</t>
        </is>
      </c>
      <c r="B71" t="inlineStr">
        <is>
          <t>X</t>
        </is>
      </c>
      <c r="C71" t="inlineStr">
        <is>
          <t>sub</t>
        </is>
      </c>
      <c r="D71" t="inlineStr">
        <is>
          <t>2</t>
        </is>
      </c>
      <c r="E71" t="inlineStr">
        <is>
          <t xml:space="preserve">Beef, PotPie, Chix, </t>
        </is>
      </c>
      <c r="F71" t="n">
        <v>2</v>
      </c>
      <c r="G71" t="inlineStr">
        <is>
          <t>Green,Bigred</t>
        </is>
      </c>
      <c r="H71" t="n">
        <v>0</v>
      </c>
      <c r="I71" t="n">
        <v>1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inlineStr">
        <is>
          <t>2 Day</t>
        </is>
      </c>
      <c r="Y71" t="n">
        <v>0</v>
      </c>
      <c r="Z71" t="inlineStr">
        <is>
          <t>GF11</t>
        </is>
      </c>
      <c r="AA71" t="n">
        <v>1</v>
      </c>
      <c r="AD71" t="inlineStr">
        <is>
          <t>CA</t>
        </is>
      </c>
    </row>
    <row r="72">
      <c r="A72" t="inlineStr">
        <is>
          <t>Katie Larson</t>
        </is>
      </c>
      <c r="B72" t="inlineStr">
        <is>
          <t>X</t>
        </is>
      </c>
      <c r="C72" t="inlineStr">
        <is>
          <t>sub</t>
        </is>
      </c>
      <c r="D72" t="inlineStr">
        <is>
          <t>2</t>
        </is>
      </c>
      <c r="E72" t="inlineStr">
        <is>
          <t xml:space="preserve">Beef, PotPie, Chix, </t>
        </is>
      </c>
      <c r="F72" t="n">
        <v>10</v>
      </c>
      <c r="G72" t="inlineStr">
        <is>
          <t>Green,Green,Green,Blue,Blue,PBJ,PBJ,Bigred,Vitc,Vitc</t>
        </is>
      </c>
      <c r="H72" t="n">
        <v>0</v>
      </c>
      <c r="I72" t="n">
        <v>1</v>
      </c>
      <c r="J72" t="n">
        <v>2</v>
      </c>
      <c r="K72" t="n">
        <v>0</v>
      </c>
      <c r="L72" t="n">
        <v>3</v>
      </c>
      <c r="M72" t="n">
        <v>2</v>
      </c>
      <c r="N72" t="n">
        <v>2</v>
      </c>
      <c r="O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inlineStr">
        <is>
          <t>2 Day</t>
        </is>
      </c>
      <c r="Y72" t="n">
        <v>0</v>
      </c>
      <c r="Z72" t="inlineStr">
        <is>
          <t>GF12</t>
        </is>
      </c>
      <c r="AA72" t="n">
        <v>1</v>
      </c>
      <c r="AD72" t="inlineStr">
        <is>
          <t>CA</t>
        </is>
      </c>
    </row>
    <row r="73">
      <c r="A73" t="inlineStr">
        <is>
          <t>kristi bender</t>
        </is>
      </c>
      <c r="B73" t="inlineStr">
        <is>
          <t>X</t>
        </is>
      </c>
      <c r="C73" t="inlineStr">
        <is>
          <t>sub</t>
        </is>
      </c>
      <c r="D73" t="inlineStr">
        <is>
          <t>2</t>
        </is>
      </c>
      <c r="E73" t="inlineStr">
        <is>
          <t xml:space="preserve">Beef, Pealafel , </t>
        </is>
      </c>
      <c r="F73" t="n">
        <v>2</v>
      </c>
      <c r="G73" t="inlineStr">
        <is>
          <t>Boost,Boost</t>
        </is>
      </c>
      <c r="H73" t="n">
        <v>0</v>
      </c>
      <c r="I73" t="n">
        <v>0</v>
      </c>
      <c r="J73" t="n">
        <v>0</v>
      </c>
      <c r="K73" t="n">
        <v>2</v>
      </c>
      <c r="L73" t="n">
        <v>0</v>
      </c>
      <c r="M73" t="n">
        <v>0</v>
      </c>
      <c r="N73" t="n">
        <v>0</v>
      </c>
      <c r="O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inlineStr"/>
      <c r="Y73" t="n">
        <v>1</v>
      </c>
      <c r="Z73" t="inlineStr">
        <is>
          <t>GF13</t>
        </is>
      </c>
      <c r="AA73" t="n">
        <v>0</v>
      </c>
      <c r="AD73" t="inlineStr">
        <is>
          <t>CA</t>
        </is>
      </c>
    </row>
    <row r="74">
      <c r="A74" t="inlineStr">
        <is>
          <t>Chris Heyman</t>
        </is>
      </c>
      <c r="B74" t="inlineStr">
        <is>
          <t>X</t>
        </is>
      </c>
      <c r="C74" t="inlineStr">
        <is>
          <t>sub</t>
        </is>
      </c>
      <c r="D74" t="inlineStr">
        <is>
          <t>2</t>
        </is>
      </c>
      <c r="E74" t="inlineStr">
        <is>
          <t xml:space="preserve">Beef, Pealafel , Chix, </t>
        </is>
      </c>
      <c r="F74" t="n">
        <v>3</v>
      </c>
      <c r="G74" t="inlineStr">
        <is>
          <t>Antiox,Bigred,Bigred</t>
        </is>
      </c>
      <c r="H74" t="n">
        <v>1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inlineStr"/>
      <c r="Y74" t="n">
        <v>1</v>
      </c>
      <c r="Z74" t="inlineStr">
        <is>
          <t>GF14</t>
        </is>
      </c>
      <c r="AA74" t="n">
        <v>0</v>
      </c>
      <c r="AD74" t="inlineStr">
        <is>
          <t>CA</t>
        </is>
      </c>
    </row>
    <row r="75">
      <c r="A75" t="inlineStr">
        <is>
          <t>Jennifer Farley</t>
        </is>
      </c>
      <c r="B75" t="inlineStr">
        <is>
          <t>X</t>
        </is>
      </c>
      <c r="C75" t="inlineStr">
        <is>
          <t>sub</t>
        </is>
      </c>
      <c r="D75" t="inlineStr">
        <is>
          <t>2</t>
        </is>
      </c>
      <c r="E75" t="inlineStr">
        <is>
          <t xml:space="preserve">Beef, Pealafel , Chix, </t>
        </is>
      </c>
      <c r="F75" t="n">
        <v>3</v>
      </c>
      <c r="G75" t="inlineStr">
        <is>
          <t>Green,Blue,Bigred</t>
        </is>
      </c>
      <c r="H75" t="n">
        <v>0</v>
      </c>
      <c r="I75" t="n">
        <v>1</v>
      </c>
      <c r="J75" t="n">
        <v>1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inlineStr">
        <is>
          <t>chip_gf</t>
        </is>
      </c>
      <c r="Q75" t="n">
        <v>0</v>
      </c>
      <c r="R75" t="n">
        <v>0</v>
      </c>
      <c r="S75" t="n">
        <v>1</v>
      </c>
      <c r="T75" t="n">
        <v>0</v>
      </c>
      <c r="U75" t="n">
        <v>0</v>
      </c>
      <c r="V75" t="n">
        <v>0</v>
      </c>
      <c r="W75" t="n">
        <v>0</v>
      </c>
      <c r="X75" t="inlineStr"/>
      <c r="Y75" t="n">
        <v>0</v>
      </c>
      <c r="Z75" t="inlineStr">
        <is>
          <t>GF15</t>
        </is>
      </c>
      <c r="AA75" t="n">
        <v>1</v>
      </c>
      <c r="AD75" t="inlineStr">
        <is>
          <t>CA</t>
        </is>
      </c>
    </row>
    <row r="76">
      <c r="A76" t="inlineStr">
        <is>
          <t>brooke taylor</t>
        </is>
      </c>
      <c r="B76" t="inlineStr">
        <is>
          <t>X</t>
        </is>
      </c>
      <c r="C76" t="inlineStr">
        <is>
          <t>omni</t>
        </is>
      </c>
      <c r="D76" t="inlineStr">
        <is>
          <t>2</t>
        </is>
      </c>
      <c r="E76" t="inlineStr">
        <is>
          <t xml:space="preserve">Beef, Chix, </t>
        </is>
      </c>
      <c r="F76" t="n">
        <v>1</v>
      </c>
      <c r="G76" t="inlineStr">
        <is>
          <t>Vitc</t>
        </is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1</v>
      </c>
      <c r="O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inlineStr"/>
      <c r="Y76" t="n">
        <v>1</v>
      </c>
      <c r="Z76" t="inlineStr">
        <is>
          <t>GF16</t>
        </is>
      </c>
      <c r="AA76" t="n">
        <v>0</v>
      </c>
      <c r="AD76" t="inlineStr">
        <is>
          <t>CA</t>
        </is>
      </c>
    </row>
    <row r="77">
      <c r="A77" t="inlineStr">
        <is>
          <t>Katrina Winborn-Miller</t>
        </is>
      </c>
      <c r="B77" t="inlineStr">
        <is>
          <t>X</t>
        </is>
      </c>
      <c r="C77" t="inlineStr">
        <is>
          <t>omni</t>
        </is>
      </c>
      <c r="D77" t="inlineStr">
        <is>
          <t>2</t>
        </is>
      </c>
      <c r="E77" t="inlineStr">
        <is>
          <t xml:space="preserve">Beef, Chix, </t>
        </is>
      </c>
      <c r="F77" t="n">
        <v>1</v>
      </c>
      <c r="G77" t="inlineStr">
        <is>
          <t>Boost</t>
        </is>
      </c>
      <c r="H77" t="n">
        <v>0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inlineStr">
        <is>
          <t>or_gf</t>
        </is>
      </c>
      <c r="Q77" t="n">
        <v>0</v>
      </c>
      <c r="R77" t="n">
        <v>0</v>
      </c>
      <c r="S77" t="n">
        <v>0</v>
      </c>
      <c r="T77" t="n">
        <v>0</v>
      </c>
      <c r="U77" t="n">
        <v>1</v>
      </c>
      <c r="V77" t="n">
        <v>0</v>
      </c>
      <c r="W77" t="n">
        <v>0</v>
      </c>
      <c r="X77" t="inlineStr">
        <is>
          <t>2 Day</t>
        </is>
      </c>
      <c r="Y77" t="n">
        <v>0</v>
      </c>
      <c r="Z77" t="inlineStr">
        <is>
          <t>GF17</t>
        </is>
      </c>
      <c r="AA77" t="n">
        <v>1</v>
      </c>
      <c r="AD77" t="inlineStr">
        <is>
          <t>CA</t>
        </is>
      </c>
    </row>
    <row r="78">
      <c r="A78" t="inlineStr">
        <is>
          <t>Eunice Dunham</t>
        </is>
      </c>
      <c r="B78" t="inlineStr">
        <is>
          <t>X</t>
        </is>
      </c>
      <c r="C78" t="inlineStr">
        <is>
          <t>sub</t>
        </is>
      </c>
      <c r="D78" t="inlineStr">
        <is>
          <t>1</t>
        </is>
      </c>
      <c r="E78" t="inlineStr">
        <is>
          <t xml:space="preserve">Beef, PotPie, </t>
        </is>
      </c>
      <c r="F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inlineStr"/>
      <c r="Y78" t="n">
        <v>0</v>
      </c>
      <c r="Z78" t="inlineStr">
        <is>
          <t>2E</t>
        </is>
      </c>
      <c r="AA78" t="n">
        <v>1</v>
      </c>
      <c r="AD78" t="inlineStr">
        <is>
          <t>CA</t>
        </is>
      </c>
    </row>
    <row r="79">
      <c r="A79" t="inlineStr">
        <is>
          <t>Heidi Ross</t>
        </is>
      </c>
      <c r="B79" t="inlineStr">
        <is>
          <t>X</t>
        </is>
      </c>
      <c r="C79" t="inlineStr">
        <is>
          <t>sub</t>
        </is>
      </c>
      <c r="D79" t="inlineStr">
        <is>
          <t>1</t>
        </is>
      </c>
      <c r="E79" t="inlineStr">
        <is>
          <t xml:space="preserve">Beef, PotPie, Chix, </t>
        </is>
      </c>
      <c r="F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inlineStr"/>
      <c r="Y79" t="n">
        <v>1</v>
      </c>
      <c r="Z79" t="inlineStr">
        <is>
          <t>2F</t>
        </is>
      </c>
      <c r="AA79" t="n">
        <v>0</v>
      </c>
      <c r="AD79" t="inlineStr">
        <is>
          <t>CA</t>
        </is>
      </c>
    </row>
    <row r="80">
      <c r="A80" t="inlineStr">
        <is>
          <t>dana wasdin</t>
        </is>
      </c>
      <c r="B80" t="inlineStr">
        <is>
          <t>X</t>
        </is>
      </c>
      <c r="C80" t="inlineStr">
        <is>
          <t>sub</t>
        </is>
      </c>
      <c r="D80" t="inlineStr">
        <is>
          <t>1</t>
        </is>
      </c>
      <c r="E80" t="inlineStr">
        <is>
          <t xml:space="preserve">Beef, B-Tacos, </t>
        </is>
      </c>
      <c r="F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inlineStr"/>
      <c r="Y80" t="n">
        <v>1</v>
      </c>
      <c r="Z80" t="inlineStr">
        <is>
          <t>2G</t>
        </is>
      </c>
      <c r="AA80" t="n">
        <v>0</v>
      </c>
      <c r="AD80" t="inlineStr">
        <is>
          <t>NV</t>
        </is>
      </c>
    </row>
    <row r="81">
      <c r="A81" t="inlineStr">
        <is>
          <t xml:space="preserve">Christina Gonzalez </t>
        </is>
      </c>
      <c r="B81" t="inlineStr">
        <is>
          <t>X</t>
        </is>
      </c>
      <c r="C81" t="inlineStr">
        <is>
          <t>sub</t>
        </is>
      </c>
      <c r="D81" t="inlineStr">
        <is>
          <t>1</t>
        </is>
      </c>
      <c r="E81" t="inlineStr">
        <is>
          <t xml:space="preserve">Beef, T-Burg, </t>
        </is>
      </c>
      <c r="F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inlineStr"/>
      <c r="Y81" t="n">
        <v>0</v>
      </c>
      <c r="Z81" t="inlineStr">
        <is>
          <t>2H</t>
        </is>
      </c>
      <c r="AA81" t="n">
        <v>1</v>
      </c>
      <c r="AD81" t="inlineStr">
        <is>
          <t>CA</t>
        </is>
      </c>
    </row>
    <row r="82">
      <c r="A82" t="inlineStr">
        <is>
          <t>Enza Olivo</t>
        </is>
      </c>
      <c r="B82" t="inlineStr">
        <is>
          <t>X</t>
        </is>
      </c>
      <c r="C82" t="inlineStr">
        <is>
          <t>sub</t>
        </is>
      </c>
      <c r="D82" t="inlineStr">
        <is>
          <t>1</t>
        </is>
      </c>
      <c r="E82" t="inlineStr">
        <is>
          <t xml:space="preserve">Beef, V-Burg, T-Tacos, </t>
        </is>
      </c>
      <c r="F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inlineStr"/>
      <c r="Y82" t="n">
        <v>1</v>
      </c>
      <c r="Z82" t="inlineStr">
        <is>
          <t>2I</t>
        </is>
      </c>
      <c r="AA82" t="n">
        <v>0</v>
      </c>
      <c r="AD82" t="inlineStr">
        <is>
          <t>CA</t>
        </is>
      </c>
    </row>
    <row r="83">
      <c r="A83" t="inlineStr">
        <is>
          <t>aida garcia-toledo</t>
        </is>
      </c>
      <c r="B83" t="inlineStr">
        <is>
          <t>X</t>
        </is>
      </c>
      <c r="C83" t="inlineStr">
        <is>
          <t>sub</t>
        </is>
      </c>
      <c r="D83" t="inlineStr">
        <is>
          <t>1</t>
        </is>
      </c>
      <c r="E83" t="inlineStr">
        <is>
          <t xml:space="preserve">Beef, Pealafel , </t>
        </is>
      </c>
      <c r="F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inlineStr"/>
      <c r="Y83" t="n">
        <v>1</v>
      </c>
      <c r="Z83" t="inlineStr">
        <is>
          <t>2J</t>
        </is>
      </c>
      <c r="AA83" t="n">
        <v>0</v>
      </c>
      <c r="AD83" t="inlineStr">
        <is>
          <t>CA</t>
        </is>
      </c>
    </row>
    <row r="84">
      <c r="A84" t="inlineStr">
        <is>
          <t>Candace Kelman</t>
        </is>
      </c>
      <c r="B84" t="inlineStr">
        <is>
          <t>X</t>
        </is>
      </c>
      <c r="C84" t="inlineStr">
        <is>
          <t>sub</t>
        </is>
      </c>
      <c r="D84" t="inlineStr">
        <is>
          <t>1</t>
        </is>
      </c>
      <c r="E84" t="inlineStr">
        <is>
          <t xml:space="preserve">Beef, Pealafel , Chix, </t>
        </is>
      </c>
      <c r="F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inlineStr"/>
      <c r="Y84" t="n">
        <v>1</v>
      </c>
      <c r="Z84" t="inlineStr">
        <is>
          <t>2K</t>
        </is>
      </c>
      <c r="AA84" t="n">
        <v>0</v>
      </c>
      <c r="AD84" t="inlineStr">
        <is>
          <t>OR</t>
        </is>
      </c>
    </row>
    <row r="85">
      <c r="A85" t="inlineStr">
        <is>
          <t>Celeste Coller</t>
        </is>
      </c>
      <c r="B85" t="inlineStr">
        <is>
          <t>X</t>
        </is>
      </c>
      <c r="C85" t="inlineStr">
        <is>
          <t>sub</t>
        </is>
      </c>
      <c r="D85" t="inlineStr">
        <is>
          <t>1</t>
        </is>
      </c>
      <c r="E85" t="inlineStr">
        <is>
          <t xml:space="preserve">Beef, Pealafel , Chix, </t>
        </is>
      </c>
      <c r="F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inlineStr"/>
      <c r="Y85" t="n">
        <v>1</v>
      </c>
      <c r="Z85" t="inlineStr">
        <is>
          <t>2K</t>
        </is>
      </c>
      <c r="AA85" t="n">
        <v>0</v>
      </c>
      <c r="AD85" t="inlineStr">
        <is>
          <t>CA</t>
        </is>
      </c>
    </row>
    <row r="86">
      <c r="A86" t="inlineStr">
        <is>
          <t>Sarah Attensil-miller</t>
        </is>
      </c>
      <c r="B86" t="inlineStr">
        <is>
          <t>X</t>
        </is>
      </c>
      <c r="C86" t="inlineStr">
        <is>
          <t>sub</t>
        </is>
      </c>
      <c r="D86" t="inlineStr">
        <is>
          <t>1</t>
        </is>
      </c>
      <c r="E86" t="inlineStr">
        <is>
          <t xml:space="preserve">Beef, Pealafel , Chix, </t>
        </is>
      </c>
      <c r="F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inlineStr"/>
      <c r="Y86" t="n">
        <v>1</v>
      </c>
      <c r="Z86" t="inlineStr">
        <is>
          <t>2K</t>
        </is>
      </c>
      <c r="AA86" t="n">
        <v>0</v>
      </c>
      <c r="AD86" t="inlineStr">
        <is>
          <t>TX</t>
        </is>
      </c>
    </row>
    <row r="87">
      <c r="A87" t="inlineStr">
        <is>
          <t>Lisa Doliner</t>
        </is>
      </c>
      <c r="B87" t="inlineStr">
        <is>
          <t>X</t>
        </is>
      </c>
      <c r="C87" t="inlineStr">
        <is>
          <t>sub</t>
        </is>
      </c>
      <c r="D87" t="inlineStr">
        <is>
          <t>1</t>
        </is>
      </c>
      <c r="E87" t="inlineStr">
        <is>
          <t xml:space="preserve">Beef, Pealafel , Chix, </t>
        </is>
      </c>
      <c r="F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inlineStr"/>
      <c r="Y87" t="n">
        <v>0</v>
      </c>
      <c r="Z87" t="inlineStr">
        <is>
          <t>2K</t>
        </is>
      </c>
      <c r="AA87" t="n">
        <v>1</v>
      </c>
      <c r="AD87" t="inlineStr">
        <is>
          <t>CA</t>
        </is>
      </c>
    </row>
    <row r="88">
      <c r="A88" t="inlineStr">
        <is>
          <t>Debbie Drumm</t>
        </is>
      </c>
      <c r="B88" t="inlineStr">
        <is>
          <t>X</t>
        </is>
      </c>
      <c r="C88" t="inlineStr">
        <is>
          <t>sub</t>
        </is>
      </c>
      <c r="D88" t="inlineStr">
        <is>
          <t>1</t>
        </is>
      </c>
      <c r="E88" t="inlineStr">
        <is>
          <t xml:space="preserve">Beef, Pealafel , Chix, </t>
        </is>
      </c>
      <c r="F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inlineStr"/>
      <c r="Y88" t="n">
        <v>0</v>
      </c>
      <c r="Z88" t="inlineStr">
        <is>
          <t>2K</t>
        </is>
      </c>
      <c r="AA88" t="n">
        <v>1</v>
      </c>
      <c r="AD88" t="inlineStr">
        <is>
          <t>CA</t>
        </is>
      </c>
    </row>
    <row r="89">
      <c r="A89" t="inlineStr">
        <is>
          <t>Wanching Navarro</t>
        </is>
      </c>
      <c r="B89" t="inlineStr">
        <is>
          <t>X</t>
        </is>
      </c>
      <c r="C89" t="inlineStr">
        <is>
          <t>sub</t>
        </is>
      </c>
      <c r="D89" t="inlineStr">
        <is>
          <t>1</t>
        </is>
      </c>
      <c r="E89" t="inlineStr">
        <is>
          <t xml:space="preserve">Beef, T-Tacos, </t>
        </is>
      </c>
      <c r="F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inlineStr"/>
      <c r="Y89" t="n">
        <v>1</v>
      </c>
      <c r="Z89" t="inlineStr">
        <is>
          <t>2L</t>
        </is>
      </c>
      <c r="AA89" t="n">
        <v>0</v>
      </c>
      <c r="AD89" t="inlineStr">
        <is>
          <t>CA</t>
        </is>
      </c>
    </row>
    <row r="90">
      <c r="A90" t="inlineStr">
        <is>
          <t>Mary McHugh</t>
        </is>
      </c>
      <c r="B90" t="inlineStr">
        <is>
          <t>X</t>
        </is>
      </c>
      <c r="C90" t="inlineStr">
        <is>
          <t>sub</t>
        </is>
      </c>
      <c r="D90" t="inlineStr">
        <is>
          <t>1</t>
        </is>
      </c>
      <c r="E90" t="inlineStr">
        <is>
          <t xml:space="preserve">Pealafel , PotPie, </t>
        </is>
      </c>
      <c r="F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inlineStr">
        <is>
          <t>2 Day</t>
        </is>
      </c>
      <c r="Y90" t="n">
        <v>0</v>
      </c>
      <c r="Z90" t="inlineStr">
        <is>
          <t>2M</t>
        </is>
      </c>
      <c r="AA90" t="n">
        <v>1</v>
      </c>
      <c r="AD90" t="inlineStr">
        <is>
          <t>CA</t>
        </is>
      </c>
    </row>
    <row r="91">
      <c r="A91" t="inlineStr">
        <is>
          <t>Melissa Decker</t>
        </is>
      </c>
      <c r="B91" t="inlineStr">
        <is>
          <t>X</t>
        </is>
      </c>
      <c r="C91" t="inlineStr">
        <is>
          <t>sub</t>
        </is>
      </c>
      <c r="D91" t="inlineStr">
        <is>
          <t>1</t>
        </is>
      </c>
      <c r="E91" t="inlineStr">
        <is>
          <t xml:space="preserve">Pealafel , PotPie, Chix, </t>
        </is>
      </c>
      <c r="F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inlineStr">
        <is>
          <t>2 Day</t>
        </is>
      </c>
      <c r="Y91" t="n">
        <v>0</v>
      </c>
      <c r="Z91" t="inlineStr">
        <is>
          <t>2N</t>
        </is>
      </c>
      <c r="AA91" t="n">
        <v>1</v>
      </c>
      <c r="AD91" t="inlineStr">
        <is>
          <t>CA</t>
        </is>
      </c>
    </row>
    <row r="92">
      <c r="A92" t="inlineStr">
        <is>
          <t>Paige Hirsch</t>
        </is>
      </c>
      <c r="B92" t="inlineStr">
        <is>
          <t>X</t>
        </is>
      </c>
      <c r="C92" t="inlineStr">
        <is>
          <t>veg</t>
        </is>
      </c>
      <c r="D92" t="inlineStr">
        <is>
          <t>1</t>
        </is>
      </c>
      <c r="E92" t="inlineStr">
        <is>
          <t xml:space="preserve">Pealafel , PotPie, V-Chix, </t>
        </is>
      </c>
      <c r="F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inlineStr"/>
      <c r="Y92" t="n">
        <v>0</v>
      </c>
      <c r="Z92" t="inlineStr">
        <is>
          <t>2O</t>
        </is>
      </c>
      <c r="AA92" t="n">
        <v>1</v>
      </c>
      <c r="AD92" t="inlineStr">
        <is>
          <t>CA</t>
        </is>
      </c>
    </row>
    <row r="93">
      <c r="A93" t="inlineStr">
        <is>
          <t>Kelly Peterson</t>
        </is>
      </c>
      <c r="B93" t="inlineStr">
        <is>
          <t>X</t>
        </is>
      </c>
      <c r="C93" t="inlineStr">
        <is>
          <t>sub</t>
        </is>
      </c>
      <c r="D93" t="inlineStr">
        <is>
          <t>1</t>
        </is>
      </c>
      <c r="E93" t="inlineStr">
        <is>
          <t xml:space="preserve">Pealafel , Chix, </t>
        </is>
      </c>
      <c r="F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inlineStr"/>
      <c r="Y93" t="n">
        <v>1</v>
      </c>
      <c r="Z93" t="inlineStr">
        <is>
          <t>2P</t>
        </is>
      </c>
      <c r="AA93" t="n">
        <v>0</v>
      </c>
      <c r="AD93" t="inlineStr">
        <is>
          <t>OR</t>
        </is>
      </c>
    </row>
    <row r="94">
      <c r="A94" t="inlineStr">
        <is>
          <t>Melissa Pollastrini</t>
        </is>
      </c>
      <c r="B94" t="inlineStr">
        <is>
          <t>X</t>
        </is>
      </c>
      <c r="C94" t="inlineStr">
        <is>
          <t>sub</t>
        </is>
      </c>
      <c r="D94" t="inlineStr">
        <is>
          <t>1</t>
        </is>
      </c>
      <c r="E94" t="inlineStr">
        <is>
          <t xml:space="preserve">Pizza, PotPie, </t>
        </is>
      </c>
      <c r="F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inlineStr"/>
      <c r="Y94" t="n">
        <v>0</v>
      </c>
      <c r="Z94" t="inlineStr">
        <is>
          <t>2Q</t>
        </is>
      </c>
      <c r="AA94" t="n">
        <v>1</v>
      </c>
      <c r="AD94" t="inlineStr">
        <is>
          <t>CA</t>
        </is>
      </c>
    </row>
    <row r="95">
      <c r="A95" t="inlineStr">
        <is>
          <t>Melissa Erker</t>
        </is>
      </c>
      <c r="B95" t="inlineStr">
        <is>
          <t>X</t>
        </is>
      </c>
      <c r="C95" t="inlineStr">
        <is>
          <t>sub</t>
        </is>
      </c>
      <c r="D95" t="inlineStr">
        <is>
          <t>1</t>
        </is>
      </c>
      <c r="E95" t="inlineStr">
        <is>
          <t xml:space="preserve">Pizza, T-Tacos, PotPie, </t>
        </is>
      </c>
      <c r="F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inlineStr"/>
      <c r="Y95" t="n">
        <v>1</v>
      </c>
      <c r="Z95" t="inlineStr">
        <is>
          <t>2R</t>
        </is>
      </c>
      <c r="AA95" t="n">
        <v>0</v>
      </c>
      <c r="AD95" t="inlineStr">
        <is>
          <t>TX</t>
        </is>
      </c>
    </row>
    <row r="96">
      <c r="A96" t="inlineStr">
        <is>
          <t>Britni  Estes</t>
        </is>
      </c>
      <c r="B96" t="inlineStr">
        <is>
          <t>X</t>
        </is>
      </c>
      <c r="C96" t="inlineStr">
        <is>
          <t>sub</t>
        </is>
      </c>
      <c r="D96" t="inlineStr">
        <is>
          <t>1</t>
        </is>
      </c>
      <c r="E96" t="inlineStr">
        <is>
          <t xml:space="preserve">Pizza, T-Tacos, Chix, </t>
        </is>
      </c>
      <c r="F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inlineStr"/>
      <c r="Y96" t="n">
        <v>0</v>
      </c>
      <c r="Z96" t="inlineStr">
        <is>
          <t>2S</t>
        </is>
      </c>
      <c r="AA96" t="n">
        <v>1</v>
      </c>
      <c r="AD96" t="inlineStr">
        <is>
          <t>CA</t>
        </is>
      </c>
    </row>
    <row r="97">
      <c r="A97" t="inlineStr">
        <is>
          <t>Evangelina Petroni</t>
        </is>
      </c>
      <c r="B97" t="inlineStr">
        <is>
          <t>X</t>
        </is>
      </c>
      <c r="C97" t="inlineStr">
        <is>
          <t>sub</t>
        </is>
      </c>
      <c r="D97" t="inlineStr">
        <is>
          <t>1</t>
        </is>
      </c>
      <c r="E97" t="inlineStr">
        <is>
          <t xml:space="preserve">T-Tacos, Pealafel , Chix, </t>
        </is>
      </c>
      <c r="F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inlineStr"/>
      <c r="Y97" t="n">
        <v>0</v>
      </c>
      <c r="Z97" t="inlineStr">
        <is>
          <t>2T</t>
        </is>
      </c>
      <c r="AA97" t="n">
        <v>1</v>
      </c>
      <c r="AD97" t="inlineStr">
        <is>
          <t>CA</t>
        </is>
      </c>
    </row>
    <row r="98">
      <c r="A98" t="inlineStr">
        <is>
          <t>Athena Balistreri</t>
        </is>
      </c>
      <c r="B98" t="inlineStr">
        <is>
          <t>X</t>
        </is>
      </c>
      <c r="C98" t="inlineStr">
        <is>
          <t>sub</t>
        </is>
      </c>
      <c r="D98" t="inlineStr">
        <is>
          <t>1</t>
        </is>
      </c>
      <c r="E98" t="inlineStr">
        <is>
          <t xml:space="preserve">V-Tacos, Pealafel , PotPie, </t>
        </is>
      </c>
      <c r="F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inlineStr"/>
      <c r="Y98" t="n">
        <v>1</v>
      </c>
      <c r="Z98" t="inlineStr">
        <is>
          <t>2U</t>
        </is>
      </c>
      <c r="AA98" t="n">
        <v>0</v>
      </c>
      <c r="AD98" t="inlineStr">
        <is>
          <t>CA</t>
        </is>
      </c>
    </row>
    <row r="99">
      <c r="A99" t="inlineStr">
        <is>
          <t>Calypso Fugit</t>
        </is>
      </c>
      <c r="B99" t="inlineStr">
        <is>
          <t>X</t>
        </is>
      </c>
      <c r="C99" t="inlineStr">
        <is>
          <t>sub</t>
        </is>
      </c>
      <c r="D99" t="inlineStr">
        <is>
          <t>1</t>
        </is>
      </c>
      <c r="E99" t="inlineStr">
        <is>
          <t xml:space="preserve">T-Burg, PotPie, Chix, </t>
        </is>
      </c>
      <c r="F99" t="n">
        <v>3</v>
      </c>
      <c r="G99" t="inlineStr">
        <is>
          <t>Green,Bigred,Vitc</t>
        </is>
      </c>
      <c r="H99" t="n">
        <v>0</v>
      </c>
      <c r="I99" t="n">
        <v>1</v>
      </c>
      <c r="J99" t="n">
        <v>0</v>
      </c>
      <c r="K99" t="n">
        <v>0</v>
      </c>
      <c r="L99" t="n">
        <v>1</v>
      </c>
      <c r="M99" t="n">
        <v>0</v>
      </c>
      <c r="N99" t="n">
        <v>1</v>
      </c>
      <c r="O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inlineStr"/>
      <c r="Y99" t="n">
        <v>0</v>
      </c>
      <c r="Z99" t="inlineStr">
        <is>
          <t>GF18</t>
        </is>
      </c>
      <c r="AA99" t="n">
        <v>1</v>
      </c>
      <c r="AD99" t="inlineStr">
        <is>
          <t>CA</t>
        </is>
      </c>
    </row>
    <row r="100">
      <c r="A100" t="inlineStr">
        <is>
          <t>Valerie Strozek</t>
        </is>
      </c>
      <c r="B100" t="inlineStr">
        <is>
          <t>X</t>
        </is>
      </c>
      <c r="C100" t="inlineStr">
        <is>
          <t>sub</t>
        </is>
      </c>
      <c r="D100" t="inlineStr">
        <is>
          <t>1</t>
        </is>
      </c>
      <c r="E100" t="inlineStr">
        <is>
          <t xml:space="preserve">T-Burg, Pealafel , V-Chix, </t>
        </is>
      </c>
      <c r="F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inlineStr">
        <is>
          <t>break_gf</t>
        </is>
      </c>
      <c r="Q100" t="n">
        <v>1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inlineStr"/>
      <c r="Y100" t="n">
        <v>0</v>
      </c>
      <c r="Z100" t="inlineStr">
        <is>
          <t>GF19</t>
        </is>
      </c>
      <c r="AA100" t="n">
        <v>1</v>
      </c>
      <c r="AD100" t="inlineStr">
        <is>
          <t>CA</t>
        </is>
      </c>
    </row>
    <row r="101">
      <c r="A101" t="inlineStr">
        <is>
          <t>Autumn Beam</t>
        </is>
      </c>
      <c r="B101" t="inlineStr">
        <is>
          <t>X</t>
        </is>
      </c>
      <c r="C101" t="inlineStr">
        <is>
          <t>sub</t>
        </is>
      </c>
      <c r="D101" t="inlineStr">
        <is>
          <t>1</t>
        </is>
      </c>
      <c r="E101" t="inlineStr">
        <is>
          <t xml:space="preserve">Beef, PotPie, Chix, </t>
        </is>
      </c>
      <c r="F101" t="n">
        <v>2</v>
      </c>
      <c r="G101" t="inlineStr">
        <is>
          <t>Boost,Vitc</t>
        </is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1</v>
      </c>
      <c r="O101" t="n">
        <v>2</v>
      </c>
      <c r="P101" t="inlineStr">
        <is>
          <t>chip_gf,break_gf</t>
        </is>
      </c>
      <c r="Q101" t="n">
        <v>1</v>
      </c>
      <c r="R101" t="n">
        <v>0</v>
      </c>
      <c r="S101" t="n">
        <v>1</v>
      </c>
      <c r="T101" t="n">
        <v>0</v>
      </c>
      <c r="U101" t="n">
        <v>0</v>
      </c>
      <c r="V101" t="n">
        <v>0</v>
      </c>
      <c r="W101" t="n">
        <v>0</v>
      </c>
      <c r="X101" t="inlineStr"/>
      <c r="Y101" t="n">
        <v>1</v>
      </c>
      <c r="Z101" t="inlineStr">
        <is>
          <t>GF20</t>
        </is>
      </c>
      <c r="AA101" t="n">
        <v>0</v>
      </c>
      <c r="AD101" t="inlineStr">
        <is>
          <t>CA</t>
        </is>
      </c>
    </row>
    <row r="102">
      <c r="A102" t="inlineStr">
        <is>
          <t>Laurie Webber</t>
        </is>
      </c>
      <c r="B102" t="inlineStr">
        <is>
          <t>X</t>
        </is>
      </c>
      <c r="C102" t="inlineStr">
        <is>
          <t>omni</t>
        </is>
      </c>
      <c r="D102" t="inlineStr">
        <is>
          <t>1</t>
        </is>
      </c>
      <c r="E102" t="inlineStr">
        <is>
          <t xml:space="preserve">Beef, Chix, </t>
        </is>
      </c>
      <c r="F102" t="n">
        <v>1</v>
      </c>
      <c r="G102" t="inlineStr">
        <is>
          <t>Green</t>
        </is>
      </c>
      <c r="H102" t="n">
        <v>0</v>
      </c>
      <c r="I102" t="n">
        <v>0</v>
      </c>
      <c r="J102" t="n">
        <v>0</v>
      </c>
      <c r="K102" t="n">
        <v>0</v>
      </c>
      <c r="L102" t="n">
        <v>1</v>
      </c>
      <c r="M102" t="n">
        <v>0</v>
      </c>
      <c r="N102" t="n">
        <v>0</v>
      </c>
      <c r="O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inlineStr">
        <is>
          <t>2 Day</t>
        </is>
      </c>
      <c r="Y102" t="n">
        <v>0</v>
      </c>
      <c r="Z102" t="inlineStr">
        <is>
          <t>GF21</t>
        </is>
      </c>
      <c r="AA102" t="n">
        <v>1</v>
      </c>
      <c r="AD102" t="inlineStr">
        <is>
          <t>CA</t>
        </is>
      </c>
    </row>
    <row r="103">
      <c r="A103" t="inlineStr">
        <is>
          <t>Corie Bretting</t>
        </is>
      </c>
      <c r="B103" t="inlineStr">
        <is>
          <t>X</t>
        </is>
      </c>
      <c r="C103" t="inlineStr">
        <is>
          <t>sub</t>
        </is>
      </c>
      <c r="D103" t="inlineStr">
        <is>
          <t>1</t>
        </is>
      </c>
      <c r="E103" t="inlineStr">
        <is>
          <t xml:space="preserve">Pealafel , PotPie, </t>
        </is>
      </c>
      <c r="F103" t="n">
        <v>8</v>
      </c>
      <c r="G103" t="inlineStr">
        <is>
          <t>PBJ,PBJ,Green,Green,Blue,Antiox,Antiox,Vitc</t>
        </is>
      </c>
      <c r="H103" t="n">
        <v>2</v>
      </c>
      <c r="I103" t="n">
        <v>0</v>
      </c>
      <c r="J103" t="n">
        <v>1</v>
      </c>
      <c r="K103" t="n">
        <v>0</v>
      </c>
      <c r="L103" t="n">
        <v>2</v>
      </c>
      <c r="M103" t="n">
        <v>2</v>
      </c>
      <c r="N103" t="n">
        <v>1</v>
      </c>
      <c r="O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inlineStr"/>
      <c r="Y103" t="n">
        <v>0</v>
      </c>
      <c r="Z103" t="inlineStr">
        <is>
          <t>GF22</t>
        </is>
      </c>
      <c r="AA103" t="n">
        <v>1</v>
      </c>
      <c r="AD103" t="inlineStr">
        <is>
          <t>CA</t>
        </is>
      </c>
    </row>
    <row r="104">
      <c r="A104" t="inlineStr">
        <is>
          <t>Britney Harner</t>
        </is>
      </c>
      <c r="B104" t="inlineStr">
        <is>
          <t>X</t>
        </is>
      </c>
      <c r="C104" t="inlineStr">
        <is>
          <t>veg</t>
        </is>
      </c>
      <c r="D104" t="inlineStr">
        <is>
          <t>1</t>
        </is>
      </c>
      <c r="E104" t="inlineStr">
        <is>
          <t xml:space="preserve">Pealafel , PotPie, V-Chix, </t>
        </is>
      </c>
      <c r="F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inlineStr">
        <is>
          <t>break_gf</t>
        </is>
      </c>
      <c r="Q104" t="n">
        <v>1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inlineStr"/>
      <c r="Y104" t="n">
        <v>1</v>
      </c>
      <c r="Z104" t="inlineStr">
        <is>
          <t>GF23</t>
        </is>
      </c>
      <c r="AA104" t="n">
        <v>0</v>
      </c>
      <c r="AD104" t="inlineStr">
        <is>
          <t>CA</t>
        </is>
      </c>
    </row>
    <row r="105">
      <c r="A105" t="inlineStr">
        <is>
          <t>Kelly Bruns</t>
        </is>
      </c>
      <c r="B105" t="inlineStr">
        <is>
          <t>X</t>
        </is>
      </c>
      <c r="C105" t="inlineStr">
        <is>
          <t>sub</t>
        </is>
      </c>
      <c r="D105" t="inlineStr">
        <is>
          <t>1</t>
        </is>
      </c>
      <c r="E105" t="inlineStr">
        <is>
          <t xml:space="preserve">Pealafel , Chix, </t>
        </is>
      </c>
      <c r="F105" t="n">
        <v>4</v>
      </c>
      <c r="G105" t="inlineStr">
        <is>
          <t>Green,Blue,Boost,Antiox</t>
        </is>
      </c>
      <c r="H105" t="n">
        <v>1</v>
      </c>
      <c r="I105" t="n">
        <v>0</v>
      </c>
      <c r="J105" t="n">
        <v>1</v>
      </c>
      <c r="K105" t="n">
        <v>1</v>
      </c>
      <c r="L105" t="n">
        <v>1</v>
      </c>
      <c r="M105" t="n">
        <v>0</v>
      </c>
      <c r="N105" t="n">
        <v>0</v>
      </c>
      <c r="O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inlineStr">
        <is>
          <t>2 Day</t>
        </is>
      </c>
      <c r="Y105" t="n">
        <v>0</v>
      </c>
      <c r="Z105" t="inlineStr">
        <is>
          <t>GF24</t>
        </is>
      </c>
      <c r="AA105" t="n">
        <v>1</v>
      </c>
      <c r="AD105" t="inlineStr">
        <is>
          <t>CA</t>
        </is>
      </c>
    </row>
    <row r="106">
      <c r="A106" t="inlineStr">
        <is>
          <t>Adam Martin</t>
        </is>
      </c>
      <c r="B106" t="inlineStr">
        <is>
          <t>X</t>
        </is>
      </c>
      <c r="C106" t="inlineStr">
        <is>
          <t>sub</t>
        </is>
      </c>
      <c r="D106" t="inlineStr">
        <is>
          <t>0</t>
        </is>
      </c>
      <c r="E106" t="inlineStr">
        <is>
          <t xml:space="preserve">PotPie, V-Chix, </t>
        </is>
      </c>
      <c r="F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inlineStr"/>
      <c r="Y106" t="n">
        <v>0</v>
      </c>
      <c r="Z106" t="inlineStr">
        <is>
          <t>2V</t>
        </is>
      </c>
      <c r="AA106" t="n">
        <v>1</v>
      </c>
      <c r="AD106" t="inlineStr">
        <is>
          <t>CO</t>
        </is>
      </c>
    </row>
    <row r="107">
      <c r="A107" t="inlineStr">
        <is>
          <t>Steve steve.g.birnbaum@gmail.com</t>
        </is>
      </c>
      <c r="B107" t="inlineStr">
        <is>
          <t>X</t>
        </is>
      </c>
      <c r="C107" t="inlineStr">
        <is>
          <t>sub</t>
        </is>
      </c>
      <c r="D107" t="inlineStr">
        <is>
          <t>0</t>
        </is>
      </c>
      <c r="E107" t="inlineStr">
        <is>
          <t xml:space="preserve">B-Tacos, PotPie, </t>
        </is>
      </c>
      <c r="F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inlineStr"/>
      <c r="Y107" t="n">
        <v>1</v>
      </c>
      <c r="Z107" t="inlineStr">
        <is>
          <t>2W</t>
        </is>
      </c>
      <c r="AA107" t="n">
        <v>0</v>
      </c>
      <c r="AD107" t="inlineStr">
        <is>
          <t>CA</t>
        </is>
      </c>
    </row>
    <row r="108">
      <c r="A108" t="inlineStr">
        <is>
          <t xml:space="preserve">Emily Greenspan </t>
        </is>
      </c>
      <c r="B108" t="inlineStr">
        <is>
          <t>X</t>
        </is>
      </c>
      <c r="C108" t="inlineStr">
        <is>
          <t>sub</t>
        </is>
      </c>
      <c r="D108" t="inlineStr">
        <is>
          <t>0</t>
        </is>
      </c>
      <c r="E108" t="inlineStr">
        <is>
          <t xml:space="preserve">B-Burg, PotPie, Chix, </t>
        </is>
      </c>
      <c r="F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inlineStr"/>
      <c r="Y108" t="n">
        <v>1</v>
      </c>
      <c r="Z108" t="inlineStr">
        <is>
          <t>2X</t>
        </is>
      </c>
      <c r="AA108" t="n">
        <v>0</v>
      </c>
      <c r="AD108" t="inlineStr">
        <is>
          <t>AZ</t>
        </is>
      </c>
    </row>
    <row r="109">
      <c r="A109" t="inlineStr">
        <is>
          <t>Amanda Lovato</t>
        </is>
      </c>
      <c r="B109" t="inlineStr">
        <is>
          <t>X</t>
        </is>
      </c>
      <c r="C109" t="inlineStr">
        <is>
          <t>sub</t>
        </is>
      </c>
      <c r="D109" t="inlineStr">
        <is>
          <t>0</t>
        </is>
      </c>
      <c r="E109" t="inlineStr">
        <is>
          <t xml:space="preserve">Beef, PotPie, </t>
        </is>
      </c>
      <c r="F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inlineStr">
        <is>
          <t>2 Day</t>
        </is>
      </c>
      <c r="Y109" t="n">
        <v>0</v>
      </c>
      <c r="Z109" t="inlineStr">
        <is>
          <t>2Y</t>
        </is>
      </c>
      <c r="AA109" t="n">
        <v>1</v>
      </c>
      <c r="AD109" t="inlineStr">
        <is>
          <t>WA</t>
        </is>
      </c>
    </row>
    <row r="110">
      <c r="A110" t="inlineStr">
        <is>
          <t>Rachel Rosales</t>
        </is>
      </c>
      <c r="B110" t="inlineStr">
        <is>
          <t>X</t>
        </is>
      </c>
      <c r="C110" t="inlineStr">
        <is>
          <t>sub</t>
        </is>
      </c>
      <c r="D110" t="inlineStr">
        <is>
          <t>0</t>
        </is>
      </c>
      <c r="E110" t="inlineStr">
        <is>
          <t xml:space="preserve">Beef, PotPie, Chix, </t>
        </is>
      </c>
      <c r="F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inlineStr"/>
      <c r="Y110" t="n">
        <v>0</v>
      </c>
      <c r="Z110" t="inlineStr">
        <is>
          <t>2Z</t>
        </is>
      </c>
      <c r="AA110" t="n">
        <v>1</v>
      </c>
      <c r="AD110" t="inlineStr">
        <is>
          <t>WA</t>
        </is>
      </c>
    </row>
    <row r="111">
      <c r="A111" t="inlineStr">
        <is>
          <t>Dassance Raymond</t>
        </is>
      </c>
      <c r="B111" t="inlineStr">
        <is>
          <t>X</t>
        </is>
      </c>
      <c r="C111" t="inlineStr">
        <is>
          <t>sub</t>
        </is>
      </c>
      <c r="D111" t="inlineStr">
        <is>
          <t>0</t>
        </is>
      </c>
      <c r="E111" t="inlineStr">
        <is>
          <t xml:space="preserve">Beef, Pealafel , </t>
        </is>
      </c>
      <c r="F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inlineStr">
        <is>
          <t>2 Day</t>
        </is>
      </c>
      <c r="Y111" t="n">
        <v>0</v>
      </c>
      <c r="Z111" t="inlineStr">
        <is>
          <t>3A</t>
        </is>
      </c>
      <c r="AA111" t="n">
        <v>1</v>
      </c>
      <c r="AD111" t="inlineStr">
        <is>
          <t>CA</t>
        </is>
      </c>
    </row>
    <row r="112">
      <c r="A112" t="inlineStr">
        <is>
          <t>Theresa Fry</t>
        </is>
      </c>
      <c r="B112" t="inlineStr">
        <is>
          <t>X</t>
        </is>
      </c>
      <c r="C112" t="inlineStr">
        <is>
          <t>sub</t>
        </is>
      </c>
      <c r="D112" t="inlineStr">
        <is>
          <t>0</t>
        </is>
      </c>
      <c r="E112" t="inlineStr">
        <is>
          <t xml:space="preserve">Beef, Pealafel , Chix, </t>
        </is>
      </c>
      <c r="F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inlineStr">
        <is>
          <t>2 Day</t>
        </is>
      </c>
      <c r="Y112" t="n">
        <v>0</v>
      </c>
      <c r="Z112" t="inlineStr">
        <is>
          <t>3B</t>
        </is>
      </c>
      <c r="AA112" t="n">
        <v>1</v>
      </c>
      <c r="AD112" t="inlineStr">
        <is>
          <t>CA</t>
        </is>
      </c>
    </row>
    <row r="113">
      <c r="A113" t="inlineStr">
        <is>
          <t>Nicole Schmidt</t>
        </is>
      </c>
      <c r="B113" t="inlineStr">
        <is>
          <t>X</t>
        </is>
      </c>
      <c r="C113" t="inlineStr">
        <is>
          <t>sub</t>
        </is>
      </c>
      <c r="D113" t="inlineStr">
        <is>
          <t>0</t>
        </is>
      </c>
      <c r="E113" t="inlineStr">
        <is>
          <t xml:space="preserve">Beef, Pealafel , Chix, </t>
        </is>
      </c>
      <c r="F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inlineStr"/>
      <c r="Y113" t="n">
        <v>0</v>
      </c>
      <c r="Z113" t="inlineStr">
        <is>
          <t>3B</t>
        </is>
      </c>
      <c r="AA113" t="n">
        <v>1</v>
      </c>
      <c r="AD113" t="inlineStr">
        <is>
          <t>TX</t>
        </is>
      </c>
    </row>
    <row r="114">
      <c r="A114" t="inlineStr">
        <is>
          <t>Erika Cash</t>
        </is>
      </c>
      <c r="B114" t="inlineStr">
        <is>
          <t>X</t>
        </is>
      </c>
      <c r="C114" t="inlineStr">
        <is>
          <t>omni</t>
        </is>
      </c>
      <c r="D114" t="inlineStr">
        <is>
          <t>0</t>
        </is>
      </c>
      <c r="E114" t="inlineStr">
        <is>
          <t xml:space="preserve">Beef, Chix, </t>
        </is>
      </c>
      <c r="F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inlineStr"/>
      <c r="Y114" t="n">
        <v>1</v>
      </c>
      <c r="Z114" t="inlineStr">
        <is>
          <t>3C</t>
        </is>
      </c>
      <c r="AA114" t="n">
        <v>0</v>
      </c>
      <c r="AD114" t="inlineStr">
        <is>
          <t>CO</t>
        </is>
      </c>
    </row>
    <row r="115">
      <c r="A115" t="inlineStr">
        <is>
          <t>Michele Sanchez</t>
        </is>
      </c>
      <c r="B115" t="inlineStr">
        <is>
          <t>X</t>
        </is>
      </c>
      <c r="C115" t="inlineStr">
        <is>
          <t>omni</t>
        </is>
      </c>
      <c r="D115" t="inlineStr">
        <is>
          <t>0</t>
        </is>
      </c>
      <c r="E115" t="inlineStr">
        <is>
          <t xml:space="preserve">Beef, Chix, </t>
        </is>
      </c>
      <c r="F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inlineStr">
        <is>
          <t>2 Day</t>
        </is>
      </c>
      <c r="Y115" t="n">
        <v>0</v>
      </c>
      <c r="Z115" t="inlineStr">
        <is>
          <t>3C</t>
        </is>
      </c>
      <c r="AA115" t="n">
        <v>1</v>
      </c>
      <c r="AD115" t="inlineStr">
        <is>
          <t>CA</t>
        </is>
      </c>
    </row>
    <row r="116">
      <c r="A116" t="inlineStr">
        <is>
          <t>Paul Power</t>
        </is>
      </c>
      <c r="B116" t="inlineStr">
        <is>
          <t>X</t>
        </is>
      </c>
      <c r="C116" t="inlineStr">
        <is>
          <t>omni</t>
        </is>
      </c>
      <c r="D116" t="inlineStr">
        <is>
          <t>0</t>
        </is>
      </c>
      <c r="E116" t="inlineStr">
        <is>
          <t xml:space="preserve">Beef, Chix, </t>
        </is>
      </c>
      <c r="F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inlineStr"/>
      <c r="Y116" t="n">
        <v>0</v>
      </c>
      <c r="Z116" t="inlineStr">
        <is>
          <t>3C</t>
        </is>
      </c>
      <c r="AA116" t="n">
        <v>1</v>
      </c>
      <c r="AD116" t="inlineStr">
        <is>
          <t>CA</t>
        </is>
      </c>
    </row>
    <row r="117">
      <c r="A117" t="inlineStr">
        <is>
          <t>Jennifer  Wallace</t>
        </is>
      </c>
      <c r="B117" t="inlineStr">
        <is>
          <t>X</t>
        </is>
      </c>
      <c r="C117" t="inlineStr">
        <is>
          <t>sub</t>
        </is>
      </c>
      <c r="D117" t="inlineStr">
        <is>
          <t>0</t>
        </is>
      </c>
      <c r="E117" t="inlineStr">
        <is>
          <t xml:space="preserve">T-Tacos, Pealafel , PotPie, </t>
        </is>
      </c>
      <c r="F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inlineStr"/>
      <c r="Y117" t="n">
        <v>1</v>
      </c>
      <c r="Z117" t="inlineStr">
        <is>
          <t>3D</t>
        </is>
      </c>
      <c r="AA117" t="n">
        <v>0</v>
      </c>
      <c r="AD117" t="inlineStr">
        <is>
          <t>CO</t>
        </is>
      </c>
    </row>
    <row r="118">
      <c r="A118" t="inlineStr">
        <is>
          <t>Christine Fischer</t>
        </is>
      </c>
      <c r="B118" t="inlineStr">
        <is>
          <t>X</t>
        </is>
      </c>
      <c r="C118" t="inlineStr">
        <is>
          <t>sub</t>
        </is>
      </c>
      <c r="D118" t="inlineStr">
        <is>
          <t>0</t>
        </is>
      </c>
      <c r="E118" t="inlineStr">
        <is>
          <t xml:space="preserve">V-Chix, Chix, </t>
        </is>
      </c>
      <c r="F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inlineStr"/>
      <c r="Y118" t="n">
        <v>0</v>
      </c>
      <c r="Z118" t="inlineStr">
        <is>
          <t>3E</t>
        </is>
      </c>
      <c r="AA118" t="n">
        <v>1</v>
      </c>
      <c r="AD118" t="inlineStr">
        <is>
          <t>CA</t>
        </is>
      </c>
    </row>
    <row r="119">
      <c r="A119" t="inlineStr">
        <is>
          <t>Starlene Reyes</t>
        </is>
      </c>
      <c r="B119" t="inlineStr">
        <is>
          <t>X</t>
        </is>
      </c>
      <c r="C119" t="inlineStr">
        <is>
          <t>sub</t>
        </is>
      </c>
      <c r="D119" t="inlineStr">
        <is>
          <t>0</t>
        </is>
      </c>
      <c r="E119" t="inlineStr">
        <is>
          <t xml:space="preserve">V-Burg, V-Pizza, PotPie, </t>
        </is>
      </c>
      <c r="F119" t="n">
        <v>10</v>
      </c>
      <c r="G119" t="inlineStr">
        <is>
          <t>PBJ,PBJ,Blue,Blue,Boost,Boost,Antiox,Antiox,Vitc,Vitc</t>
        </is>
      </c>
      <c r="H119" t="n">
        <v>2</v>
      </c>
      <c r="I119" t="n">
        <v>0</v>
      </c>
      <c r="J119" t="n">
        <v>2</v>
      </c>
      <c r="K119" t="n">
        <v>2</v>
      </c>
      <c r="L119" t="n">
        <v>0</v>
      </c>
      <c r="M119" t="n">
        <v>2</v>
      </c>
      <c r="N119" t="n">
        <v>2</v>
      </c>
      <c r="O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inlineStr"/>
      <c r="Y119" t="n">
        <v>0</v>
      </c>
      <c r="Z119" t="inlineStr">
        <is>
          <t>GF25</t>
        </is>
      </c>
      <c r="AA119" t="n">
        <v>1</v>
      </c>
      <c r="AD119" t="inlineStr">
        <is>
          <t>CO</t>
        </is>
      </c>
    </row>
    <row r="120">
      <c r="A120" t="inlineStr">
        <is>
          <t>Trinity Miller</t>
        </is>
      </c>
      <c r="B120" t="inlineStr">
        <is>
          <t>X</t>
        </is>
      </c>
      <c r="C120" t="inlineStr">
        <is>
          <t>sub</t>
        </is>
      </c>
      <c r="D120" t="inlineStr">
        <is>
          <t>0</t>
        </is>
      </c>
      <c r="E120" t="inlineStr">
        <is>
          <t xml:space="preserve">Beef, PotPie, </t>
        </is>
      </c>
      <c r="F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inlineStr">
        <is>
          <t>chip_gf,or_gf</t>
        </is>
      </c>
      <c r="Q120" t="n">
        <v>0</v>
      </c>
      <c r="R120" t="n">
        <v>0</v>
      </c>
      <c r="S120" t="n">
        <v>1</v>
      </c>
      <c r="T120" t="n">
        <v>0</v>
      </c>
      <c r="U120" t="n">
        <v>1</v>
      </c>
      <c r="V120" t="n">
        <v>0</v>
      </c>
      <c r="W120" t="n">
        <v>0</v>
      </c>
      <c r="X120" t="inlineStr"/>
      <c r="Y120" t="n">
        <v>1</v>
      </c>
      <c r="Z120" t="inlineStr">
        <is>
          <t>GF26</t>
        </is>
      </c>
      <c r="AA120" t="n">
        <v>0</v>
      </c>
    </row>
    <row r="121">
      <c r="A121" t="inlineStr">
        <is>
          <t>Heather Baltrush</t>
        </is>
      </c>
      <c r="B121" t="inlineStr">
        <is>
          <t>X</t>
        </is>
      </c>
      <c r="C121" t="inlineStr">
        <is>
          <t>sub</t>
        </is>
      </c>
      <c r="D121" t="inlineStr">
        <is>
          <t>0</t>
        </is>
      </c>
      <c r="E121" t="inlineStr">
        <is>
          <t xml:space="preserve">Beef, PotPie, </t>
        </is>
      </c>
      <c r="F121" t="n">
        <v>1</v>
      </c>
      <c r="G121" t="inlineStr">
        <is>
          <t>Green</t>
        </is>
      </c>
      <c r="H121" t="n">
        <v>0</v>
      </c>
      <c r="I121" t="n">
        <v>0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inlineStr">
        <is>
          <t>2 Day</t>
        </is>
      </c>
      <c r="Y121" t="n">
        <v>0</v>
      </c>
      <c r="Z121" t="inlineStr">
        <is>
          <t>GF27</t>
        </is>
      </c>
      <c r="AA121" t="n">
        <v>1</v>
      </c>
    </row>
    <row r="122">
      <c r="A122" t="inlineStr">
        <is>
          <t>chris mathews</t>
        </is>
      </c>
      <c r="B122" t="inlineStr">
        <is>
          <t>X</t>
        </is>
      </c>
      <c r="C122" t="inlineStr">
        <is>
          <t>sub</t>
        </is>
      </c>
      <c r="D122" t="inlineStr">
        <is>
          <t>0</t>
        </is>
      </c>
      <c r="E122" t="inlineStr">
        <is>
          <t xml:space="preserve">Beef, PotPie, </t>
        </is>
      </c>
      <c r="F122" t="n">
        <v>1</v>
      </c>
      <c r="G122" t="inlineStr">
        <is>
          <t>Green</t>
        </is>
      </c>
      <c r="H122" t="n">
        <v>0</v>
      </c>
      <c r="I122" t="n">
        <v>0</v>
      </c>
      <c r="J122" t="n">
        <v>0</v>
      </c>
      <c r="K122" t="n">
        <v>0</v>
      </c>
      <c r="L122" t="n">
        <v>1</v>
      </c>
      <c r="M122" t="n">
        <v>0</v>
      </c>
      <c r="N122" t="n">
        <v>0</v>
      </c>
      <c r="O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inlineStr">
        <is>
          <t>2 Day</t>
        </is>
      </c>
      <c r="Y122" t="n">
        <v>0</v>
      </c>
      <c r="Z122" t="inlineStr">
        <is>
          <t>GF28</t>
        </is>
      </c>
      <c r="AA122" t="n">
        <v>1</v>
      </c>
    </row>
    <row r="123">
      <c r="A123" t="inlineStr">
        <is>
          <t>Anna Zapata</t>
        </is>
      </c>
      <c r="B123" t="inlineStr">
        <is>
          <t>X</t>
        </is>
      </c>
      <c r="C123" t="inlineStr">
        <is>
          <t>sub</t>
        </is>
      </c>
      <c r="D123" t="inlineStr">
        <is>
          <t>0</t>
        </is>
      </c>
      <c r="E123" t="inlineStr">
        <is>
          <t xml:space="preserve">Beef, PotPie, </t>
        </is>
      </c>
      <c r="F123" t="n">
        <v>3</v>
      </c>
      <c r="G123" t="inlineStr">
        <is>
          <t>Boost,Boost,Boost</t>
        </is>
      </c>
      <c r="H123" t="n">
        <v>0</v>
      </c>
      <c r="I123" t="n">
        <v>0</v>
      </c>
      <c r="J123" t="n">
        <v>0</v>
      </c>
      <c r="K123" t="n">
        <v>3</v>
      </c>
      <c r="L123" t="n">
        <v>0</v>
      </c>
      <c r="M123" t="n">
        <v>0</v>
      </c>
      <c r="N123" t="n">
        <v>0</v>
      </c>
      <c r="O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inlineStr">
        <is>
          <t>2 Day</t>
        </is>
      </c>
      <c r="Y123" t="n">
        <v>0</v>
      </c>
      <c r="Z123" t="inlineStr">
        <is>
          <t>GF29</t>
        </is>
      </c>
      <c r="AA123" t="n">
        <v>1</v>
      </c>
    </row>
    <row r="124">
      <c r="A124" t="inlineStr">
        <is>
          <t>Siobhan Dolan</t>
        </is>
      </c>
      <c r="B124" t="inlineStr">
        <is>
          <t>X</t>
        </is>
      </c>
      <c r="C124" t="inlineStr">
        <is>
          <t>omni</t>
        </is>
      </c>
      <c r="D124" t="inlineStr">
        <is>
          <t>0</t>
        </is>
      </c>
      <c r="E124" t="inlineStr">
        <is>
          <t xml:space="preserve">Beef, Chix, </t>
        </is>
      </c>
      <c r="F124" t="n">
        <v>1</v>
      </c>
      <c r="G124" t="inlineStr">
        <is>
          <t>Bigred</t>
        </is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inlineStr"/>
      <c r="Y124" t="n">
        <v>1</v>
      </c>
      <c r="Z124" t="inlineStr">
        <is>
          <t>GF30</t>
        </is>
      </c>
      <c r="AA124" t="n">
        <v>0</v>
      </c>
    </row>
    <row r="125">
      <c r="A125" t="inlineStr">
        <is>
          <t>Connie Ittner</t>
        </is>
      </c>
      <c r="B125" t="inlineStr">
        <is>
          <t>X</t>
        </is>
      </c>
      <c r="C125" t="inlineStr">
        <is>
          <t>omni</t>
        </is>
      </c>
      <c r="D125" t="inlineStr">
        <is>
          <t>0</t>
        </is>
      </c>
      <c r="E125" t="inlineStr">
        <is>
          <t xml:space="preserve">Beef, Chix, </t>
        </is>
      </c>
      <c r="F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2</v>
      </c>
      <c r="P125" t="inlineStr">
        <is>
          <t>chip_gf,sugar_gf</t>
        </is>
      </c>
      <c r="Q125" t="n">
        <v>0</v>
      </c>
      <c r="R125" t="n">
        <v>0</v>
      </c>
      <c r="S125" t="n">
        <v>1</v>
      </c>
      <c r="T125" t="n">
        <v>0</v>
      </c>
      <c r="U125" t="n">
        <v>0</v>
      </c>
      <c r="V125" t="n">
        <v>0</v>
      </c>
      <c r="W125" t="n">
        <v>1</v>
      </c>
      <c r="X125" t="inlineStr">
        <is>
          <t>2 Day</t>
        </is>
      </c>
      <c r="Y125" t="n">
        <v>0</v>
      </c>
      <c r="Z125" t="inlineStr">
        <is>
          <t>GF31</t>
        </is>
      </c>
      <c r="AA125" t="n">
        <v>1</v>
      </c>
    </row>
    <row r="126">
      <c r="A126" t="inlineStr">
        <is>
          <t>Elizabeth Hanrahan</t>
        </is>
      </c>
      <c r="B126" t="inlineStr">
        <is>
          <t>X</t>
        </is>
      </c>
      <c r="C126" t="inlineStr">
        <is>
          <t>sub</t>
        </is>
      </c>
      <c r="D126" t="inlineStr">
        <is>
          <t>0</t>
        </is>
      </c>
      <c r="E126" t="inlineStr">
        <is>
          <t xml:space="preserve">Pealafel , PotPie, </t>
        </is>
      </c>
      <c r="F126" t="n">
        <v>3</v>
      </c>
      <c r="G126" t="inlineStr">
        <is>
          <t>PBJ,Green,Blue</t>
        </is>
      </c>
      <c r="H126" t="n">
        <v>0</v>
      </c>
      <c r="I126" t="n">
        <v>0</v>
      </c>
      <c r="J126" t="n">
        <v>1</v>
      </c>
      <c r="K126" t="n">
        <v>0</v>
      </c>
      <c r="L126" t="n">
        <v>1</v>
      </c>
      <c r="M126" t="n">
        <v>1</v>
      </c>
      <c r="N126" t="n">
        <v>0</v>
      </c>
      <c r="O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inlineStr"/>
      <c r="Y126" t="n">
        <v>1</v>
      </c>
      <c r="Z126" t="inlineStr">
        <is>
          <t>GF32</t>
        </is>
      </c>
      <c r="AA126" t="n">
        <v>0</v>
      </c>
    </row>
    <row r="127">
      <c r="A127" t="inlineStr">
        <is>
          <t xml:space="preserve">Bonnie  Lin </t>
        </is>
      </c>
      <c r="B127" t="inlineStr">
        <is>
          <t>X</t>
        </is>
      </c>
      <c r="C127" t="inlineStr">
        <is>
          <t>sub</t>
        </is>
      </c>
      <c r="D127" t="inlineStr">
        <is>
          <t>0</t>
        </is>
      </c>
      <c r="E127" t="inlineStr">
        <is>
          <t xml:space="preserve">Pealafel , PotPie, Chix, </t>
        </is>
      </c>
      <c r="F127" t="n">
        <v>3</v>
      </c>
      <c r="G127" t="inlineStr">
        <is>
          <t>Boost,Boost,Boost</t>
        </is>
      </c>
      <c r="H127" t="n">
        <v>0</v>
      </c>
      <c r="I127" t="n">
        <v>0</v>
      </c>
      <c r="J127" t="n">
        <v>0</v>
      </c>
      <c r="K127" t="n">
        <v>3</v>
      </c>
      <c r="L127" t="n">
        <v>0</v>
      </c>
      <c r="M127" t="n">
        <v>0</v>
      </c>
      <c r="N127" t="n">
        <v>0</v>
      </c>
      <c r="O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inlineStr"/>
      <c r="Y127" t="n">
        <v>0</v>
      </c>
      <c r="Z127" t="inlineStr">
        <is>
          <t>GF33</t>
        </is>
      </c>
      <c r="AA127" t="n">
        <v>1</v>
      </c>
    </row>
    <row r="128">
      <c r="A128" t="inlineStr">
        <is>
          <t>Scott Clay</t>
        </is>
      </c>
      <c r="B128" t="inlineStr">
        <is>
          <t>X</t>
        </is>
      </c>
      <c r="C128" t="inlineStr">
        <is>
          <t>sub</t>
        </is>
      </c>
      <c r="D128" t="inlineStr">
        <is>
          <t>0</t>
        </is>
      </c>
      <c r="E128" t="inlineStr">
        <is>
          <t xml:space="preserve">Pealafel , Chix, </t>
        </is>
      </c>
      <c r="F128" t="n">
        <v>3</v>
      </c>
      <c r="G128" t="inlineStr">
        <is>
          <t>Boost,Vitc,Blue</t>
        </is>
      </c>
      <c r="H128" t="n">
        <v>0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1</v>
      </c>
      <c r="O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inlineStr"/>
      <c r="Y128" t="n">
        <v>1</v>
      </c>
      <c r="Z128" t="inlineStr">
        <is>
          <t>GF34</t>
        </is>
      </c>
      <c r="AA128" t="n">
        <v>0</v>
      </c>
    </row>
    <row r="129">
      <c r="A129" t="inlineStr">
        <is>
          <t>Rena Seico</t>
        </is>
      </c>
      <c r="B129" t="inlineStr">
        <is>
          <t>X</t>
        </is>
      </c>
      <c r="C129" t="inlineStr">
        <is>
          <t>sub</t>
        </is>
      </c>
      <c r="D129" t="inlineStr">
        <is>
          <t>0</t>
        </is>
      </c>
      <c r="E129" t="inlineStr">
        <is>
          <t xml:space="preserve">Pealafel , Chix, </t>
        </is>
      </c>
      <c r="F129" t="n">
        <v>1</v>
      </c>
      <c r="G129" t="inlineStr">
        <is>
          <t>Vitc</t>
        </is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1</v>
      </c>
      <c r="O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inlineStr"/>
      <c r="Y129" t="n">
        <v>0</v>
      </c>
      <c r="Z129" t="inlineStr">
        <is>
          <t>GF35</t>
        </is>
      </c>
      <c r="AA129" t="n">
        <v>1</v>
      </c>
    </row>
  </sheetData>
  <conditionalFormatting sqref="A65">
    <cfRule type="duplicateValues" priority="3" dxfId="0"/>
  </conditionalFormatting>
  <conditionalFormatting sqref="A66:A102 A2:A19 A62:A64 A21:A60">
    <cfRule type="duplicateValues" priority="5" dxfId="0"/>
  </conditionalFormatting>
  <conditionalFormatting sqref="A61">
    <cfRule type="duplicateValues" priority="2" dxfId="0"/>
  </conditionalFormatting>
  <conditionalFormatting sqref="A20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792"/>
  <sheetViews>
    <sheetView tabSelected="1" topLeftCell="A341" workbookViewId="0">
      <selection activeCell="E349" sqref="E349"/>
    </sheetView>
  </sheetViews>
  <sheetFormatPr baseColWidth="8" defaultRowHeight="14.4"/>
  <cols>
    <col width="17.33203125" customWidth="1" min="1" max="1"/>
    <col width="13.6640625" customWidth="1" min="2" max="2"/>
    <col width="9.33203125" customWidth="1" min="3" max="3"/>
    <col width="7.33203125" customWidth="1" min="4" max="4"/>
    <col width="72.5546875" customWidth="1" min="5" max="5"/>
    <col width="7.44140625" customWidth="1" min="6" max="6"/>
    <col width="7" customWidth="1" min="7" max="7"/>
    <col width="5.5546875" customWidth="1" min="8" max="14"/>
    <col width="6.33203125" customWidth="1" min="17" max="23"/>
    <col width="7" bestFit="1" customWidth="1" min="28" max="28"/>
  </cols>
  <sheetData>
    <row r="1">
      <c r="A1" t="inlineStr">
        <is>
          <t>Name</t>
        </is>
      </c>
      <c r="B1" t="inlineStr">
        <is>
          <t>Gluten Free</t>
        </is>
      </c>
      <c r="C1" t="inlineStr">
        <is>
          <t>Meal Type</t>
        </is>
      </c>
      <c r="D1" t="inlineStr">
        <is>
          <t>Reference</t>
        </is>
      </c>
      <c r="E1" t="inlineStr">
        <is>
          <t>Reference2</t>
        </is>
      </c>
      <c r="F1" t="inlineStr">
        <is>
          <t>Number of Smoothies</t>
        </is>
      </c>
      <c r="G1" t="inlineStr">
        <is>
          <t>Smoothies</t>
        </is>
      </c>
      <c r="H1" s="29" t="inlineStr">
        <is>
          <t>Antiox</t>
        </is>
      </c>
      <c r="I1" s="30" t="inlineStr">
        <is>
          <t>Bigred</t>
        </is>
      </c>
      <c r="J1" s="31" t="inlineStr">
        <is>
          <t>Blue</t>
        </is>
      </c>
      <c r="K1" s="32" t="inlineStr">
        <is>
          <t>Boost</t>
        </is>
      </c>
      <c r="L1" s="33" t="inlineStr">
        <is>
          <t>Green</t>
        </is>
      </c>
      <c r="M1" s="34" t="inlineStr">
        <is>
          <t>PBJ</t>
        </is>
      </c>
      <c r="N1" s="35" t="inlineStr">
        <is>
          <t>Vitc</t>
        </is>
      </c>
      <c r="O1" t="inlineStr">
        <is>
          <t>Number of Cookies</t>
        </is>
      </c>
      <c r="P1" t="inlineStr">
        <is>
          <t>Cookies</t>
        </is>
      </c>
      <c r="Q1" s="36" t="inlineStr">
        <is>
          <t>break_gf</t>
        </is>
      </c>
      <c r="R1" s="37" t="inlineStr">
        <is>
          <t>chip</t>
        </is>
      </c>
      <c r="S1" s="38" t="inlineStr">
        <is>
          <t>chip_gf</t>
        </is>
      </c>
      <c r="T1" s="39" t="inlineStr">
        <is>
          <t>or</t>
        </is>
      </c>
      <c r="U1" s="40" t="inlineStr">
        <is>
          <t>or_gf</t>
        </is>
      </c>
      <c r="V1" s="41" t="inlineStr">
        <is>
          <t>sugar</t>
        </is>
      </c>
      <c r="W1" s="42" t="inlineStr">
        <is>
          <t>sugar_gf</t>
        </is>
      </c>
      <c r="X1" t="inlineStr">
        <is>
          <t>Internal Reference</t>
        </is>
      </c>
      <c r="Y1" t="inlineStr">
        <is>
          <t>Delivery Route</t>
        </is>
      </c>
      <c r="Z1" t="inlineStr">
        <is>
          <t>ALPHA</t>
        </is>
      </c>
      <c r="AB1" t="inlineStr">
        <is>
          <t>State</t>
        </is>
      </c>
    </row>
    <row r="2">
      <c r="A2" t="inlineStr">
        <is>
          <t>Mark Magdaleno</t>
        </is>
      </c>
      <c r="C2" t="inlineStr">
        <is>
          <t>sub</t>
        </is>
      </c>
      <c r="D2" t="inlineStr">
        <is>
          <t>4</t>
        </is>
      </c>
      <c r="E2" t="inlineStr">
        <is>
          <t xml:space="preserve">PotPie, Chix, </t>
        </is>
      </c>
      <c r="F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inlineStr">
        <is>
          <t>2 Day</t>
        </is>
      </c>
      <c r="Y2" t="n">
        <v>0</v>
      </c>
      <c r="Z2" t="inlineStr">
        <is>
          <t>A</t>
        </is>
      </c>
      <c r="AA2" t="n">
        <v>1</v>
      </c>
      <c r="AB2" t="inlineStr">
        <is>
          <t>CA</t>
        </is>
      </c>
    </row>
    <row r="3">
      <c r="A3" t="inlineStr">
        <is>
          <t>Kathy Ducharme</t>
        </is>
      </c>
      <c r="C3" t="inlineStr">
        <is>
          <t>sub</t>
        </is>
      </c>
      <c r="D3" t="inlineStr">
        <is>
          <t>4</t>
        </is>
      </c>
      <c r="E3" t="inlineStr">
        <is>
          <t xml:space="preserve">B-Burg, Pealafel , Chix, </t>
        </is>
      </c>
      <c r="F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inlineStr">
        <is>
          <t>2 Day</t>
        </is>
      </c>
      <c r="Y3" t="n">
        <v>0</v>
      </c>
      <c r="Z3" t="inlineStr">
        <is>
          <t>B</t>
        </is>
      </c>
      <c r="AA3" t="n">
        <v>1</v>
      </c>
      <c r="AB3" t="inlineStr">
        <is>
          <t>CA</t>
        </is>
      </c>
    </row>
    <row r="4">
      <c r="A4" t="inlineStr">
        <is>
          <t>Rachel Goldberg</t>
        </is>
      </c>
      <c r="C4" t="inlineStr">
        <is>
          <t>sub</t>
        </is>
      </c>
      <c r="D4" t="inlineStr">
        <is>
          <t>4</t>
        </is>
      </c>
      <c r="E4" t="inlineStr">
        <is>
          <t xml:space="preserve">T-Burg, T-Tacos, Chix, </t>
        </is>
      </c>
      <c r="F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inlineStr"/>
      <c r="Y4" t="n">
        <v>1</v>
      </c>
      <c r="Z4" t="inlineStr">
        <is>
          <t>C</t>
        </is>
      </c>
      <c r="AA4" t="n">
        <v>0</v>
      </c>
      <c r="AB4" t="inlineStr">
        <is>
          <t>CA</t>
        </is>
      </c>
    </row>
    <row r="5">
      <c r="A5" t="inlineStr">
        <is>
          <t>Wallis Hardie</t>
        </is>
      </c>
      <c r="C5" t="inlineStr">
        <is>
          <t>sub</t>
        </is>
      </c>
      <c r="D5" t="inlineStr">
        <is>
          <t>4</t>
        </is>
      </c>
      <c r="E5" t="inlineStr">
        <is>
          <t xml:space="preserve">V-Burg, PotPie, V-Chix, </t>
        </is>
      </c>
      <c r="F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inlineStr"/>
      <c r="Y5" t="n">
        <v>0</v>
      </c>
      <c r="Z5" t="inlineStr">
        <is>
          <t>D</t>
        </is>
      </c>
      <c r="AA5" t="n">
        <v>1</v>
      </c>
      <c r="AB5" t="inlineStr">
        <is>
          <t>CA</t>
        </is>
      </c>
    </row>
    <row r="6">
      <c r="A6" t="inlineStr">
        <is>
          <t>Cara Hirsch</t>
        </is>
      </c>
      <c r="C6" t="inlineStr">
        <is>
          <t>sub</t>
        </is>
      </c>
      <c r="D6" t="inlineStr">
        <is>
          <t>4</t>
        </is>
      </c>
      <c r="E6" t="inlineStr">
        <is>
          <t xml:space="preserve">V-Burg, Pealafel , </t>
        </is>
      </c>
      <c r="F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inlineStr"/>
      <c r="Y6" t="n">
        <v>1</v>
      </c>
      <c r="Z6" t="inlineStr">
        <is>
          <t>E</t>
        </is>
      </c>
      <c r="AA6" t="n">
        <v>0</v>
      </c>
      <c r="AB6" t="inlineStr">
        <is>
          <t>CA</t>
        </is>
      </c>
    </row>
    <row r="7">
      <c r="A7" t="inlineStr">
        <is>
          <t xml:space="preserve">Hilary McNamara </t>
        </is>
      </c>
      <c r="C7" t="inlineStr">
        <is>
          <t>sub</t>
        </is>
      </c>
      <c r="D7" t="inlineStr">
        <is>
          <t>4</t>
        </is>
      </c>
      <c r="E7" t="inlineStr">
        <is>
          <t xml:space="preserve">Beef, PotPie, </t>
        </is>
      </c>
      <c r="F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inlineStr">
        <is>
          <t>2 Day</t>
        </is>
      </c>
      <c r="Y7" t="n">
        <v>0</v>
      </c>
      <c r="Z7" t="inlineStr">
        <is>
          <t>F</t>
        </is>
      </c>
      <c r="AA7" t="n">
        <v>1</v>
      </c>
      <c r="AB7" t="inlineStr">
        <is>
          <t>CA</t>
        </is>
      </c>
    </row>
    <row r="8">
      <c r="A8" t="inlineStr">
        <is>
          <t>Carly Olsen</t>
        </is>
      </c>
      <c r="C8" t="inlineStr">
        <is>
          <t>sub</t>
        </is>
      </c>
      <c r="D8" t="inlineStr">
        <is>
          <t>4</t>
        </is>
      </c>
      <c r="E8" t="inlineStr">
        <is>
          <t xml:space="preserve">Beef, PotPie, </t>
        </is>
      </c>
      <c r="F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inlineStr">
        <is>
          <t>2 Day</t>
        </is>
      </c>
      <c r="Y8" t="n">
        <v>0</v>
      </c>
      <c r="Z8" t="inlineStr">
        <is>
          <t>F</t>
        </is>
      </c>
      <c r="AA8" t="n">
        <v>1</v>
      </c>
      <c r="AB8" t="inlineStr">
        <is>
          <t>TX</t>
        </is>
      </c>
    </row>
    <row r="9">
      <c r="A9" t="inlineStr">
        <is>
          <t>Nikki Wheeler</t>
        </is>
      </c>
      <c r="C9" t="inlineStr">
        <is>
          <t>sub</t>
        </is>
      </c>
      <c r="D9" t="inlineStr">
        <is>
          <t>4</t>
        </is>
      </c>
      <c r="E9" t="inlineStr">
        <is>
          <t xml:space="preserve">Beef, PotPie, Chix, </t>
        </is>
      </c>
      <c r="F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inlineStr"/>
      <c r="Y9" t="n">
        <v>1</v>
      </c>
      <c r="Z9" t="inlineStr">
        <is>
          <t>G</t>
        </is>
      </c>
      <c r="AA9" t="n">
        <v>0</v>
      </c>
      <c r="AB9" t="inlineStr">
        <is>
          <t>CA</t>
        </is>
      </c>
    </row>
    <row r="10">
      <c r="A10" t="inlineStr">
        <is>
          <t>Alice  Park</t>
        </is>
      </c>
      <c r="C10" t="inlineStr">
        <is>
          <t>sub</t>
        </is>
      </c>
      <c r="D10" t="inlineStr">
        <is>
          <t>4</t>
        </is>
      </c>
      <c r="E10" t="inlineStr">
        <is>
          <t xml:space="preserve">Beef, PotPie, Chix, </t>
        </is>
      </c>
      <c r="F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inlineStr"/>
      <c r="Y10" t="n">
        <v>1</v>
      </c>
      <c r="Z10" t="inlineStr">
        <is>
          <t>G</t>
        </is>
      </c>
      <c r="AA10" t="n">
        <v>0</v>
      </c>
      <c r="AB10" t="inlineStr">
        <is>
          <t>CA</t>
        </is>
      </c>
    </row>
    <row r="11">
      <c r="A11" t="inlineStr">
        <is>
          <t>shannon johnson</t>
        </is>
      </c>
      <c r="C11" t="inlineStr">
        <is>
          <t>sub</t>
        </is>
      </c>
      <c r="D11" t="inlineStr">
        <is>
          <t>4</t>
        </is>
      </c>
      <c r="E11" t="inlineStr">
        <is>
          <t xml:space="preserve">Beef, Pealafel , </t>
        </is>
      </c>
      <c r="F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inlineStr"/>
      <c r="Y11" t="n">
        <v>0</v>
      </c>
      <c r="Z11" t="inlineStr">
        <is>
          <t>H</t>
        </is>
      </c>
      <c r="AA11" t="n">
        <v>1</v>
      </c>
      <c r="AB11" t="inlineStr">
        <is>
          <t>CA</t>
        </is>
      </c>
    </row>
    <row r="12">
      <c r="A12" t="inlineStr">
        <is>
          <t>Crista Maldonado</t>
        </is>
      </c>
      <c r="C12" t="inlineStr">
        <is>
          <t>sub</t>
        </is>
      </c>
      <c r="D12" t="inlineStr">
        <is>
          <t>4</t>
        </is>
      </c>
      <c r="E12" t="inlineStr">
        <is>
          <t xml:space="preserve">Beef, Pealafel , PotPie, </t>
        </is>
      </c>
      <c r="F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inlineStr"/>
      <c r="Y12" t="n">
        <v>1</v>
      </c>
      <c r="Z12" t="inlineStr">
        <is>
          <t>I</t>
        </is>
      </c>
      <c r="AA12" t="n">
        <v>0</v>
      </c>
      <c r="AB12" t="inlineStr">
        <is>
          <t>TX</t>
        </is>
      </c>
    </row>
    <row r="13">
      <c r="A13" t="inlineStr">
        <is>
          <t>Carly LeVine</t>
        </is>
      </c>
      <c r="C13" t="inlineStr">
        <is>
          <t>sub</t>
        </is>
      </c>
      <c r="D13" t="inlineStr">
        <is>
          <t>4</t>
        </is>
      </c>
      <c r="E13" t="inlineStr">
        <is>
          <t xml:space="preserve">Beef, Pealafel , Chix, </t>
        </is>
      </c>
      <c r="F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inlineStr"/>
      <c r="Y13" t="n">
        <v>1</v>
      </c>
      <c r="Z13" t="inlineStr">
        <is>
          <t>J</t>
        </is>
      </c>
      <c r="AA13" t="n">
        <v>0</v>
      </c>
      <c r="AB13" t="inlineStr">
        <is>
          <t>TX</t>
        </is>
      </c>
    </row>
    <row r="14">
      <c r="A14" t="inlineStr">
        <is>
          <t>Brooke Thorell</t>
        </is>
      </c>
      <c r="C14" t="inlineStr">
        <is>
          <t>sub</t>
        </is>
      </c>
      <c r="D14" t="inlineStr">
        <is>
          <t>4</t>
        </is>
      </c>
      <c r="E14" t="inlineStr">
        <is>
          <t xml:space="preserve">Beef, Pealafel , Chix, </t>
        </is>
      </c>
      <c r="F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inlineStr"/>
      <c r="Y14" t="n">
        <v>1</v>
      </c>
      <c r="Z14" t="inlineStr">
        <is>
          <t>J</t>
        </is>
      </c>
      <c r="AA14" t="n">
        <v>0</v>
      </c>
      <c r="AB14" t="inlineStr">
        <is>
          <t>CA</t>
        </is>
      </c>
    </row>
    <row r="15">
      <c r="A15" t="inlineStr">
        <is>
          <t>Rachel Horn</t>
        </is>
      </c>
      <c r="C15" t="inlineStr">
        <is>
          <t>sub</t>
        </is>
      </c>
      <c r="D15" t="inlineStr">
        <is>
          <t>4</t>
        </is>
      </c>
      <c r="E15" t="inlineStr">
        <is>
          <t xml:space="preserve">Beef, Pealafel , Chix, </t>
        </is>
      </c>
      <c r="F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inlineStr"/>
      <c r="Y15" t="n">
        <v>1</v>
      </c>
      <c r="Z15" t="inlineStr">
        <is>
          <t>J</t>
        </is>
      </c>
      <c r="AA15" t="n">
        <v>0</v>
      </c>
      <c r="AB15" t="inlineStr">
        <is>
          <t>OR</t>
        </is>
      </c>
    </row>
    <row r="16">
      <c r="A16" t="inlineStr">
        <is>
          <t>Karen Cowan</t>
        </is>
      </c>
      <c r="C16" t="inlineStr">
        <is>
          <t>sub</t>
        </is>
      </c>
      <c r="D16" t="inlineStr">
        <is>
          <t>4</t>
        </is>
      </c>
      <c r="E16" t="inlineStr">
        <is>
          <t xml:space="preserve">Beef, Pealafel , Chix, </t>
        </is>
      </c>
      <c r="F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inlineStr"/>
      <c r="Y16" t="n">
        <v>1</v>
      </c>
      <c r="Z16" t="inlineStr">
        <is>
          <t>J</t>
        </is>
      </c>
      <c r="AA16" t="n">
        <v>0</v>
      </c>
      <c r="AB16" t="inlineStr">
        <is>
          <t>CA</t>
        </is>
      </c>
    </row>
    <row r="17">
      <c r="A17" t="inlineStr">
        <is>
          <t>Lorig Kalaydjian</t>
        </is>
      </c>
      <c r="C17" t="inlineStr">
        <is>
          <t>sub</t>
        </is>
      </c>
      <c r="D17" t="inlineStr">
        <is>
          <t>4</t>
        </is>
      </c>
      <c r="E17" t="inlineStr">
        <is>
          <t xml:space="preserve">Beef, Pealafel , Chix, </t>
        </is>
      </c>
      <c r="F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inlineStr"/>
      <c r="Y17" t="n">
        <v>1</v>
      </c>
      <c r="Z17" t="inlineStr">
        <is>
          <t>J</t>
        </is>
      </c>
      <c r="AA17" t="n">
        <v>0</v>
      </c>
      <c r="AB17" t="inlineStr">
        <is>
          <t>CA</t>
        </is>
      </c>
    </row>
    <row r="18">
      <c r="A18" t="inlineStr">
        <is>
          <t>Ryan Maas</t>
        </is>
      </c>
      <c r="C18" t="inlineStr">
        <is>
          <t>sub</t>
        </is>
      </c>
      <c r="D18" t="inlineStr">
        <is>
          <t>4</t>
        </is>
      </c>
      <c r="E18" t="inlineStr">
        <is>
          <t xml:space="preserve">Beef, Pealafel , Chix, </t>
        </is>
      </c>
      <c r="F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inlineStr">
        <is>
          <t>2 Day</t>
        </is>
      </c>
      <c r="Y18" t="n">
        <v>0</v>
      </c>
      <c r="Z18" t="inlineStr">
        <is>
          <t>J</t>
        </is>
      </c>
      <c r="AA18" t="n">
        <v>1</v>
      </c>
      <c r="AB18" t="inlineStr">
        <is>
          <t>CA</t>
        </is>
      </c>
    </row>
    <row r="19">
      <c r="A19" t="inlineStr">
        <is>
          <t>Sabina Polnar</t>
        </is>
      </c>
      <c r="C19" t="inlineStr">
        <is>
          <t>sub</t>
        </is>
      </c>
      <c r="D19" t="inlineStr">
        <is>
          <t>4</t>
        </is>
      </c>
      <c r="E19" t="inlineStr">
        <is>
          <t xml:space="preserve">Beef, Pealafel , Chix, </t>
        </is>
      </c>
      <c r="F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inlineStr"/>
      <c r="Y19" t="n">
        <v>0</v>
      </c>
      <c r="Z19" t="inlineStr">
        <is>
          <t>J</t>
        </is>
      </c>
      <c r="AA19" t="n">
        <v>1</v>
      </c>
      <c r="AB19" t="inlineStr">
        <is>
          <t>CA</t>
        </is>
      </c>
    </row>
    <row r="20">
      <c r="A20" t="inlineStr">
        <is>
          <t>Ryan Hammond</t>
        </is>
      </c>
      <c r="C20" t="inlineStr">
        <is>
          <t>sub</t>
        </is>
      </c>
      <c r="D20" t="inlineStr">
        <is>
          <t>4</t>
        </is>
      </c>
      <c r="E20" t="inlineStr">
        <is>
          <t xml:space="preserve">Beef, Pealafel , Chix, </t>
        </is>
      </c>
      <c r="F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inlineStr"/>
      <c r="Y20" t="n">
        <v>0</v>
      </c>
      <c r="Z20" t="inlineStr">
        <is>
          <t>J</t>
        </is>
      </c>
      <c r="AA20" t="n">
        <v>1</v>
      </c>
      <c r="AB20" t="inlineStr">
        <is>
          <t>CA</t>
        </is>
      </c>
    </row>
    <row r="21">
      <c r="A21" t="inlineStr">
        <is>
          <t>Melanie Niles</t>
        </is>
      </c>
      <c r="C21" t="inlineStr">
        <is>
          <t>sub</t>
        </is>
      </c>
      <c r="D21" t="inlineStr">
        <is>
          <t>4</t>
        </is>
      </c>
      <c r="E21" t="inlineStr">
        <is>
          <t xml:space="preserve">Beef, Pealafel , Chix, </t>
        </is>
      </c>
      <c r="F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inlineStr"/>
      <c r="Y21" t="n">
        <v>0</v>
      </c>
      <c r="Z21" t="inlineStr">
        <is>
          <t>J</t>
        </is>
      </c>
      <c r="AA21" t="n">
        <v>1</v>
      </c>
      <c r="AB21" t="inlineStr">
        <is>
          <t>WA</t>
        </is>
      </c>
    </row>
    <row r="22">
      <c r="A22" t="inlineStr">
        <is>
          <t>Krystal Souza</t>
        </is>
      </c>
      <c r="C22" t="inlineStr">
        <is>
          <t>sub</t>
        </is>
      </c>
      <c r="D22" t="inlineStr">
        <is>
          <t>4</t>
        </is>
      </c>
      <c r="E22" t="inlineStr">
        <is>
          <t xml:space="preserve">Beef, Pealafel , Chix, </t>
        </is>
      </c>
      <c r="F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inlineStr"/>
      <c r="Y22" t="n">
        <v>0</v>
      </c>
      <c r="Z22" t="inlineStr">
        <is>
          <t>J</t>
        </is>
      </c>
      <c r="AA22" t="n">
        <v>1</v>
      </c>
      <c r="AB22" t="inlineStr">
        <is>
          <t>TX</t>
        </is>
      </c>
    </row>
    <row r="23">
      <c r="A23" t="inlineStr">
        <is>
          <t>Kimberly Parris</t>
        </is>
      </c>
      <c r="C23" t="inlineStr">
        <is>
          <t>sub</t>
        </is>
      </c>
      <c r="D23" t="inlineStr">
        <is>
          <t>4</t>
        </is>
      </c>
      <c r="E23" t="inlineStr">
        <is>
          <t xml:space="preserve">Beef, Pealafel , Chix, </t>
        </is>
      </c>
      <c r="F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inlineStr"/>
      <c r="Y23" t="n">
        <v>0</v>
      </c>
      <c r="Z23" t="inlineStr">
        <is>
          <t>J</t>
        </is>
      </c>
      <c r="AA23" t="n">
        <v>1</v>
      </c>
      <c r="AB23" t="inlineStr">
        <is>
          <t>TX</t>
        </is>
      </c>
    </row>
    <row r="24">
      <c r="A24" t="inlineStr">
        <is>
          <t>Jenelle Kim</t>
        </is>
      </c>
      <c r="C24" t="inlineStr">
        <is>
          <t>sub</t>
        </is>
      </c>
      <c r="D24" t="inlineStr">
        <is>
          <t>4</t>
        </is>
      </c>
      <c r="E24" t="inlineStr">
        <is>
          <t xml:space="preserve">Beef, Pealafel , Chix, </t>
        </is>
      </c>
      <c r="F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inlineStr"/>
      <c r="Y24" t="n">
        <v>0</v>
      </c>
      <c r="Z24" t="inlineStr">
        <is>
          <t>J</t>
        </is>
      </c>
      <c r="AA24" t="n">
        <v>1</v>
      </c>
      <c r="AB24" t="inlineStr">
        <is>
          <t>CA</t>
        </is>
      </c>
    </row>
    <row r="25">
      <c r="A25" t="inlineStr">
        <is>
          <t>brooke klein</t>
        </is>
      </c>
      <c r="C25" t="inlineStr">
        <is>
          <t>omni</t>
        </is>
      </c>
      <c r="D25" t="inlineStr">
        <is>
          <t>4</t>
        </is>
      </c>
      <c r="E25" t="inlineStr">
        <is>
          <t xml:space="preserve">Beef, Chix, </t>
        </is>
      </c>
      <c r="F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inlineStr"/>
      <c r="Y25" t="n">
        <v>1</v>
      </c>
      <c r="Z25" t="inlineStr">
        <is>
          <t>K</t>
        </is>
      </c>
      <c r="AA25" t="n">
        <v>0</v>
      </c>
      <c r="AB25" t="inlineStr">
        <is>
          <t>CA</t>
        </is>
      </c>
    </row>
    <row r="26">
      <c r="A26" t="inlineStr">
        <is>
          <t>Rosie Wei</t>
        </is>
      </c>
      <c r="C26" t="inlineStr">
        <is>
          <t>omni</t>
        </is>
      </c>
      <c r="D26" t="inlineStr">
        <is>
          <t>4</t>
        </is>
      </c>
      <c r="E26" t="inlineStr">
        <is>
          <t xml:space="preserve">Beef, Chix, </t>
        </is>
      </c>
      <c r="F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inlineStr">
        <is>
          <t>2 Day</t>
        </is>
      </c>
      <c r="Y26" t="n">
        <v>0</v>
      </c>
      <c r="Z26" t="inlineStr">
        <is>
          <t>K</t>
        </is>
      </c>
      <c r="AA26" t="n">
        <v>1</v>
      </c>
      <c r="AB26" t="inlineStr">
        <is>
          <t>CA</t>
        </is>
      </c>
    </row>
    <row r="27">
      <c r="A27" t="inlineStr">
        <is>
          <t>Callie Griffin</t>
        </is>
      </c>
      <c r="C27" t="inlineStr">
        <is>
          <t>omni</t>
        </is>
      </c>
      <c r="D27" t="inlineStr">
        <is>
          <t>4</t>
        </is>
      </c>
      <c r="E27" t="inlineStr">
        <is>
          <t xml:space="preserve">Beef, Chix, </t>
        </is>
      </c>
      <c r="F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inlineStr">
        <is>
          <t>2 Day</t>
        </is>
      </c>
      <c r="Y27" t="n">
        <v>0</v>
      </c>
      <c r="Z27" t="inlineStr">
        <is>
          <t>K</t>
        </is>
      </c>
      <c r="AA27" t="n">
        <v>1</v>
      </c>
      <c r="AB27" t="inlineStr">
        <is>
          <t>CA</t>
        </is>
      </c>
    </row>
    <row r="28">
      <c r="A28" t="inlineStr">
        <is>
          <t>Brian Bankhead</t>
        </is>
      </c>
      <c r="C28" t="inlineStr">
        <is>
          <t>omni</t>
        </is>
      </c>
      <c r="D28" t="inlineStr">
        <is>
          <t>4</t>
        </is>
      </c>
      <c r="E28" t="inlineStr">
        <is>
          <t xml:space="preserve">Beef, Chix, </t>
        </is>
      </c>
      <c r="F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inlineStr">
        <is>
          <t>2 Day</t>
        </is>
      </c>
      <c r="Y28" t="n">
        <v>0</v>
      </c>
      <c r="Z28" t="inlineStr">
        <is>
          <t>K</t>
        </is>
      </c>
      <c r="AA28" t="n">
        <v>1</v>
      </c>
      <c r="AB28" t="inlineStr">
        <is>
          <t>CA</t>
        </is>
      </c>
    </row>
    <row r="29">
      <c r="A29" t="inlineStr">
        <is>
          <t>Eve Poteet</t>
        </is>
      </c>
      <c r="C29" t="inlineStr">
        <is>
          <t>omni</t>
        </is>
      </c>
      <c r="D29" t="inlineStr">
        <is>
          <t>4</t>
        </is>
      </c>
      <c r="E29" t="inlineStr">
        <is>
          <t xml:space="preserve">Beef, Chix, </t>
        </is>
      </c>
      <c r="F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inlineStr"/>
      <c r="Y29" t="n">
        <v>0</v>
      </c>
      <c r="Z29" t="inlineStr">
        <is>
          <t>K</t>
        </is>
      </c>
      <c r="AA29" t="n">
        <v>1</v>
      </c>
      <c r="AB29" t="inlineStr">
        <is>
          <t>CA</t>
        </is>
      </c>
    </row>
    <row r="30">
      <c r="A30" t="inlineStr">
        <is>
          <t>Erika Carter</t>
        </is>
      </c>
      <c r="C30" t="inlineStr">
        <is>
          <t>omni</t>
        </is>
      </c>
      <c r="D30" t="inlineStr">
        <is>
          <t>4</t>
        </is>
      </c>
      <c r="E30" t="inlineStr">
        <is>
          <t xml:space="preserve">Beef, Chix, </t>
        </is>
      </c>
      <c r="F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inlineStr"/>
      <c r="Y30" t="n">
        <v>0</v>
      </c>
      <c r="Z30" t="inlineStr">
        <is>
          <t>K</t>
        </is>
      </c>
      <c r="AA30" t="n">
        <v>1</v>
      </c>
      <c r="AB30" t="inlineStr">
        <is>
          <t>OR</t>
        </is>
      </c>
    </row>
    <row r="31">
      <c r="A31" t="inlineStr">
        <is>
          <t>Danielle Lipking</t>
        </is>
      </c>
      <c r="C31" t="inlineStr">
        <is>
          <t>omni</t>
        </is>
      </c>
      <c r="D31" t="inlineStr">
        <is>
          <t>4</t>
        </is>
      </c>
      <c r="E31" t="inlineStr">
        <is>
          <t xml:space="preserve">Beef, Chix, </t>
        </is>
      </c>
      <c r="F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inlineStr"/>
      <c r="Y31" t="n">
        <v>0</v>
      </c>
      <c r="Z31" t="inlineStr">
        <is>
          <t>K</t>
        </is>
      </c>
      <c r="AA31" t="n">
        <v>1</v>
      </c>
      <c r="AB31" t="inlineStr">
        <is>
          <t>UT</t>
        </is>
      </c>
    </row>
    <row r="32">
      <c r="A32" t="inlineStr">
        <is>
          <t xml:space="preserve">Amna  Khan </t>
        </is>
      </c>
      <c r="C32" t="inlineStr">
        <is>
          <t>omni</t>
        </is>
      </c>
      <c r="D32" t="inlineStr">
        <is>
          <t>4</t>
        </is>
      </c>
      <c r="E32" t="inlineStr">
        <is>
          <t xml:space="preserve">Beef, Chix, </t>
        </is>
      </c>
      <c r="F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inlineStr"/>
      <c r="Y32" t="n">
        <v>0</v>
      </c>
      <c r="Z32" t="inlineStr">
        <is>
          <t>K</t>
        </is>
      </c>
      <c r="AA32" t="n">
        <v>1</v>
      </c>
      <c r="AB32" t="inlineStr">
        <is>
          <t>CA</t>
        </is>
      </c>
    </row>
    <row r="33">
      <c r="A33" t="inlineStr">
        <is>
          <t>Margaret Montanez</t>
        </is>
      </c>
      <c r="C33" t="inlineStr">
        <is>
          <t>sub</t>
        </is>
      </c>
      <c r="D33" t="inlineStr">
        <is>
          <t>4</t>
        </is>
      </c>
      <c r="E33" t="inlineStr">
        <is>
          <t xml:space="preserve">Pealafel , PotPie, </t>
        </is>
      </c>
      <c r="F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inlineStr">
        <is>
          <t>2 Day</t>
        </is>
      </c>
      <c r="Y33" t="n">
        <v>0</v>
      </c>
      <c r="Z33" t="inlineStr">
        <is>
          <t>L</t>
        </is>
      </c>
      <c r="AA33" t="n">
        <v>1</v>
      </c>
      <c r="AB33" t="inlineStr">
        <is>
          <t>CA</t>
        </is>
      </c>
    </row>
    <row r="34">
      <c r="A34" t="inlineStr">
        <is>
          <t>Carla Philbrick</t>
        </is>
      </c>
      <c r="C34" t="inlineStr">
        <is>
          <t>sub</t>
        </is>
      </c>
      <c r="D34" t="inlineStr">
        <is>
          <t>4</t>
        </is>
      </c>
      <c r="E34" t="inlineStr">
        <is>
          <t xml:space="preserve">Pealafel , PotPie, </t>
        </is>
      </c>
      <c r="F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inlineStr"/>
      <c r="Y34" t="n">
        <v>0</v>
      </c>
      <c r="Z34" t="inlineStr">
        <is>
          <t>L</t>
        </is>
      </c>
      <c r="AA34" t="n">
        <v>1</v>
      </c>
      <c r="AB34" t="inlineStr">
        <is>
          <t>CA</t>
        </is>
      </c>
    </row>
    <row r="35">
      <c r="A35" t="inlineStr">
        <is>
          <t>Ashley Younger</t>
        </is>
      </c>
      <c r="C35" t="inlineStr">
        <is>
          <t>sub</t>
        </is>
      </c>
      <c r="D35" t="inlineStr">
        <is>
          <t>4</t>
        </is>
      </c>
      <c r="E35" t="inlineStr">
        <is>
          <t xml:space="preserve">Pealafel , PotPie, </t>
        </is>
      </c>
      <c r="F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inlineStr"/>
      <c r="Y35" t="n">
        <v>0</v>
      </c>
      <c r="Z35" t="inlineStr">
        <is>
          <t>L</t>
        </is>
      </c>
      <c r="AA35" t="n">
        <v>1</v>
      </c>
      <c r="AB35" t="inlineStr">
        <is>
          <t>OR</t>
        </is>
      </c>
    </row>
    <row r="36">
      <c r="A36" t="inlineStr">
        <is>
          <t>Amanda Hennessey</t>
        </is>
      </c>
      <c r="C36" t="inlineStr">
        <is>
          <t>veg</t>
        </is>
      </c>
      <c r="D36" t="inlineStr">
        <is>
          <t>4</t>
        </is>
      </c>
      <c r="E36" t="inlineStr">
        <is>
          <t xml:space="preserve">Pealafel , PotPie, V-Chix, </t>
        </is>
      </c>
      <c r="F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inlineStr">
        <is>
          <t>2 Day</t>
        </is>
      </c>
      <c r="Y36" t="n">
        <v>0</v>
      </c>
      <c r="Z36" t="inlineStr">
        <is>
          <t>M</t>
        </is>
      </c>
      <c r="AA36" t="n">
        <v>1</v>
      </c>
      <c r="AB36" t="inlineStr">
        <is>
          <t>CA</t>
        </is>
      </c>
    </row>
    <row r="37">
      <c r="A37" t="inlineStr">
        <is>
          <t>Lauralie Mayhew</t>
        </is>
      </c>
      <c r="C37" t="inlineStr">
        <is>
          <t>veg</t>
        </is>
      </c>
      <c r="D37" t="inlineStr">
        <is>
          <t>4</t>
        </is>
      </c>
      <c r="E37" t="inlineStr">
        <is>
          <t xml:space="preserve">Pealafel , PotPie, V-Chix, </t>
        </is>
      </c>
      <c r="F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inlineStr"/>
      <c r="Y37" t="n">
        <v>0</v>
      </c>
      <c r="Z37" t="inlineStr">
        <is>
          <t>M</t>
        </is>
      </c>
      <c r="AA37" t="n">
        <v>1</v>
      </c>
      <c r="AB37" t="inlineStr">
        <is>
          <t>CA</t>
        </is>
      </c>
    </row>
    <row r="38">
      <c r="A38" t="inlineStr">
        <is>
          <t>Diane Salcedo</t>
        </is>
      </c>
      <c r="C38" t="inlineStr">
        <is>
          <t>veg</t>
        </is>
      </c>
      <c r="D38" t="inlineStr">
        <is>
          <t>4</t>
        </is>
      </c>
      <c r="E38" t="inlineStr">
        <is>
          <t xml:space="preserve">Pealafel , PotPie, V-Chix, </t>
        </is>
      </c>
      <c r="F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inlineStr"/>
      <c r="Y38" t="n">
        <v>0</v>
      </c>
      <c r="Z38" t="inlineStr">
        <is>
          <t>M</t>
        </is>
      </c>
      <c r="AA38" t="n">
        <v>1</v>
      </c>
      <c r="AB38" t="inlineStr">
        <is>
          <t>TX</t>
        </is>
      </c>
    </row>
    <row r="39">
      <c r="A39" t="inlineStr">
        <is>
          <t>Nicole Sperling</t>
        </is>
      </c>
      <c r="C39" t="inlineStr">
        <is>
          <t>sub</t>
        </is>
      </c>
      <c r="D39" t="inlineStr">
        <is>
          <t>4</t>
        </is>
      </c>
      <c r="E39" t="inlineStr">
        <is>
          <t xml:space="preserve">Pealafel , Chix, </t>
        </is>
      </c>
      <c r="F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inlineStr"/>
      <c r="Y39" t="n">
        <v>1</v>
      </c>
      <c r="Z39" t="inlineStr">
        <is>
          <t>N</t>
        </is>
      </c>
      <c r="AA39" t="n">
        <v>0</v>
      </c>
      <c r="AB39" t="inlineStr">
        <is>
          <t>CO</t>
        </is>
      </c>
    </row>
    <row r="40">
      <c r="A40" t="inlineStr">
        <is>
          <t>Becky  Nguyen</t>
        </is>
      </c>
      <c r="C40" t="inlineStr">
        <is>
          <t>sub</t>
        </is>
      </c>
      <c r="D40" t="inlineStr">
        <is>
          <t>4</t>
        </is>
      </c>
      <c r="E40" t="inlineStr">
        <is>
          <t xml:space="preserve">Pealafel , Chix, </t>
        </is>
      </c>
      <c r="F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inlineStr">
        <is>
          <t>2 Day</t>
        </is>
      </c>
      <c r="Y40" t="n">
        <v>0</v>
      </c>
      <c r="Z40" t="inlineStr">
        <is>
          <t>N</t>
        </is>
      </c>
      <c r="AA40" t="n">
        <v>1</v>
      </c>
      <c r="AB40" t="inlineStr">
        <is>
          <t>AZ</t>
        </is>
      </c>
    </row>
    <row r="41">
      <c r="A41" t="inlineStr">
        <is>
          <t>Claudia Kozak</t>
        </is>
      </c>
      <c r="C41" t="inlineStr">
        <is>
          <t>sub</t>
        </is>
      </c>
      <c r="D41" t="inlineStr">
        <is>
          <t>4</t>
        </is>
      </c>
      <c r="E41" t="inlineStr">
        <is>
          <t xml:space="preserve">Pizza, Beef, </t>
        </is>
      </c>
      <c r="F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inlineStr">
        <is>
          <t>2 Day</t>
        </is>
      </c>
      <c r="Y41" t="n">
        <v>0</v>
      </c>
      <c r="Z41" t="inlineStr">
        <is>
          <t>O</t>
        </is>
      </c>
      <c r="AA41" t="n">
        <v>1</v>
      </c>
      <c r="AB41" t="inlineStr">
        <is>
          <t>CA</t>
        </is>
      </c>
    </row>
    <row r="42">
      <c r="A42" t="inlineStr">
        <is>
          <t>Elizabeth Fain-LaBombard</t>
        </is>
      </c>
      <c r="C42" t="inlineStr">
        <is>
          <t>sub</t>
        </is>
      </c>
      <c r="D42" t="inlineStr">
        <is>
          <t>4</t>
        </is>
      </c>
      <c r="E42" t="inlineStr">
        <is>
          <t xml:space="preserve">Pizza, Beef, B-Tacos, </t>
        </is>
      </c>
      <c r="F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inlineStr"/>
      <c r="Y42" t="n">
        <v>1</v>
      </c>
      <c r="Z42" t="inlineStr">
        <is>
          <t>P</t>
        </is>
      </c>
      <c r="AA42" t="n">
        <v>0</v>
      </c>
      <c r="AB42" t="inlineStr">
        <is>
          <t>WA</t>
        </is>
      </c>
    </row>
    <row r="43">
      <c r="A43" t="inlineStr">
        <is>
          <t>Andrea Mueller</t>
        </is>
      </c>
      <c r="C43" t="inlineStr">
        <is>
          <t>sub</t>
        </is>
      </c>
      <c r="D43" t="inlineStr">
        <is>
          <t>4</t>
        </is>
      </c>
      <c r="E43" t="inlineStr">
        <is>
          <t xml:space="preserve">Pizza, Beef, Chix, </t>
        </is>
      </c>
      <c r="F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inlineStr"/>
      <c r="Y43" t="n">
        <v>1</v>
      </c>
      <c r="Z43" t="inlineStr">
        <is>
          <t>Q</t>
        </is>
      </c>
      <c r="AA43" t="n">
        <v>0</v>
      </c>
      <c r="AB43" t="inlineStr">
        <is>
          <t>TX</t>
        </is>
      </c>
    </row>
    <row r="44">
      <c r="A44" t="inlineStr">
        <is>
          <t>Shawna Such</t>
        </is>
      </c>
      <c r="C44" t="inlineStr">
        <is>
          <t>sub</t>
        </is>
      </c>
      <c r="D44" t="inlineStr">
        <is>
          <t>4</t>
        </is>
      </c>
      <c r="E44" t="inlineStr">
        <is>
          <t xml:space="preserve">Pizza, T-Tacos, PotPie, </t>
        </is>
      </c>
      <c r="F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inlineStr"/>
      <c r="Y44" t="n">
        <v>0</v>
      </c>
      <c r="Z44" t="inlineStr">
        <is>
          <t>R</t>
        </is>
      </c>
      <c r="AA44" t="n">
        <v>1</v>
      </c>
      <c r="AB44" t="inlineStr">
        <is>
          <t>CA</t>
        </is>
      </c>
    </row>
    <row r="45">
      <c r="A45" t="inlineStr">
        <is>
          <t xml:space="preserve">Tonya Patel </t>
        </is>
      </c>
      <c r="C45" t="inlineStr">
        <is>
          <t>sub</t>
        </is>
      </c>
      <c r="D45" t="inlineStr">
        <is>
          <t>4</t>
        </is>
      </c>
      <c r="E45" t="inlineStr">
        <is>
          <t xml:space="preserve">T-Tacos, PotPie, Chix, </t>
        </is>
      </c>
      <c r="F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inlineStr">
        <is>
          <t>2 Day</t>
        </is>
      </c>
      <c r="Y45" t="n">
        <v>0</v>
      </c>
      <c r="Z45" t="inlineStr">
        <is>
          <t>S</t>
        </is>
      </c>
      <c r="AA45" t="n">
        <v>1</v>
      </c>
      <c r="AB45" t="inlineStr">
        <is>
          <t>CA</t>
        </is>
      </c>
    </row>
    <row r="46">
      <c r="A46" t="inlineStr">
        <is>
          <t>Jenny Deakyne</t>
        </is>
      </c>
      <c r="C46" t="inlineStr">
        <is>
          <t>sub</t>
        </is>
      </c>
      <c r="D46" t="inlineStr">
        <is>
          <t>4</t>
        </is>
      </c>
      <c r="E46" t="inlineStr">
        <is>
          <t xml:space="preserve">PotPie, Chix, </t>
        </is>
      </c>
      <c r="F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inlineStr">
        <is>
          <t>chip_gf,or_gf</t>
        </is>
      </c>
      <c r="Q46" t="n">
        <v>0</v>
      </c>
      <c r="R46" t="n">
        <v>0</v>
      </c>
      <c r="S46" t="n">
        <v>1</v>
      </c>
      <c r="T46" t="n">
        <v>0</v>
      </c>
      <c r="U46" t="n">
        <v>1</v>
      </c>
      <c r="V46" t="n">
        <v>0</v>
      </c>
      <c r="W46" t="n">
        <v>0</v>
      </c>
      <c r="X46" t="inlineStr"/>
      <c r="Y46" t="n">
        <v>0</v>
      </c>
      <c r="Z46" t="inlineStr">
        <is>
          <t>S1</t>
        </is>
      </c>
      <c r="AA46" t="n">
        <v>1</v>
      </c>
      <c r="AB46" t="inlineStr">
        <is>
          <t>CA</t>
        </is>
      </c>
    </row>
    <row r="47">
      <c r="A47" t="inlineStr">
        <is>
          <t>Sarah Moudry</t>
        </is>
      </c>
      <c r="C47" t="inlineStr">
        <is>
          <t>sub</t>
        </is>
      </c>
      <c r="D47" t="inlineStr">
        <is>
          <t>4</t>
        </is>
      </c>
      <c r="E47" t="inlineStr">
        <is>
          <t xml:space="preserve">PotPie, V-Chix, </t>
        </is>
      </c>
      <c r="F47" t="n">
        <v>2</v>
      </c>
      <c r="G47" t="inlineStr">
        <is>
          <t>Antiox,Antiox</t>
        </is>
      </c>
      <c r="H47" t="n">
        <v>2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inlineStr">
        <is>
          <t>2 Day</t>
        </is>
      </c>
      <c r="Y47" t="n">
        <v>0</v>
      </c>
      <c r="Z47" t="inlineStr">
        <is>
          <t>S2</t>
        </is>
      </c>
      <c r="AA47" t="n">
        <v>1</v>
      </c>
      <c r="AB47" t="inlineStr">
        <is>
          <t>CA</t>
        </is>
      </c>
    </row>
    <row r="48">
      <c r="A48" t="inlineStr">
        <is>
          <t>Briana Scherer</t>
        </is>
      </c>
      <c r="C48" t="inlineStr">
        <is>
          <t>sub</t>
        </is>
      </c>
      <c r="D48" t="inlineStr">
        <is>
          <t>4</t>
        </is>
      </c>
      <c r="E48" t="inlineStr">
        <is>
          <t xml:space="preserve">B-Burg, V-Pizza, T-Tacos, </t>
        </is>
      </c>
      <c r="F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inlineStr">
        <is>
          <t>chip</t>
        </is>
      </c>
      <c r="Q48" t="n">
        <v>0</v>
      </c>
      <c r="R48" t="n">
        <v>1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inlineStr"/>
      <c r="Y48" t="n">
        <v>0</v>
      </c>
      <c r="Z48" t="inlineStr">
        <is>
          <t>S3</t>
        </is>
      </c>
      <c r="AA48" t="n">
        <v>1</v>
      </c>
      <c r="AB48" t="inlineStr">
        <is>
          <t>CA</t>
        </is>
      </c>
    </row>
    <row r="49">
      <c r="A49" t="inlineStr">
        <is>
          <t>Cori Stahl</t>
        </is>
      </c>
      <c r="C49" t="inlineStr">
        <is>
          <t>sub</t>
        </is>
      </c>
      <c r="D49" t="inlineStr">
        <is>
          <t>4</t>
        </is>
      </c>
      <c r="E49" t="inlineStr">
        <is>
          <t xml:space="preserve">Beef, PotPie, </t>
        </is>
      </c>
      <c r="F49" t="n">
        <v>3</v>
      </c>
      <c r="G49" t="inlineStr">
        <is>
          <t>Green,Green,Boost</t>
        </is>
      </c>
      <c r="H49" t="n">
        <v>0</v>
      </c>
      <c r="I49" t="n">
        <v>0</v>
      </c>
      <c r="J49" t="n">
        <v>0</v>
      </c>
      <c r="K49" t="n">
        <v>1</v>
      </c>
      <c r="L49" t="n">
        <v>2</v>
      </c>
      <c r="M49" t="n">
        <v>0</v>
      </c>
      <c r="N49" t="n">
        <v>0</v>
      </c>
      <c r="O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inlineStr">
        <is>
          <t>2 Day</t>
        </is>
      </c>
      <c r="Y49" t="n">
        <v>0</v>
      </c>
      <c r="Z49" t="inlineStr">
        <is>
          <t>S4</t>
        </is>
      </c>
      <c r="AA49" t="n">
        <v>1</v>
      </c>
      <c r="AB49" t="inlineStr">
        <is>
          <t>CA</t>
        </is>
      </c>
    </row>
    <row r="50">
      <c r="A50" t="inlineStr">
        <is>
          <t>Kassie Maddin</t>
        </is>
      </c>
      <c r="C50" t="inlineStr">
        <is>
          <t>sub</t>
        </is>
      </c>
      <c r="D50" t="inlineStr">
        <is>
          <t>4</t>
        </is>
      </c>
      <c r="E50" t="inlineStr">
        <is>
          <t xml:space="preserve">Beef, PotPie, Chix, </t>
        </is>
      </c>
      <c r="F50" t="n">
        <v>6</v>
      </c>
      <c r="G50" t="inlineStr">
        <is>
          <t>Green,Blue,Boost,Antiox,Bigred,Vitc</t>
        </is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1</v>
      </c>
      <c r="O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inlineStr">
        <is>
          <t>2 Day</t>
        </is>
      </c>
      <c r="Y50" t="n">
        <v>0</v>
      </c>
      <c r="Z50" t="inlineStr">
        <is>
          <t>S5</t>
        </is>
      </c>
      <c r="AA50" t="n">
        <v>1</v>
      </c>
      <c r="AB50" t="inlineStr">
        <is>
          <t>CA</t>
        </is>
      </c>
    </row>
    <row r="51">
      <c r="A51" t="inlineStr">
        <is>
          <t>stacey lubliner</t>
        </is>
      </c>
      <c r="C51" t="inlineStr">
        <is>
          <t>sub</t>
        </is>
      </c>
      <c r="D51" t="inlineStr">
        <is>
          <t>4</t>
        </is>
      </c>
      <c r="E51" t="inlineStr">
        <is>
          <t xml:space="preserve">Beef, Pealafel , PotPie, </t>
        </is>
      </c>
      <c r="F51" t="n">
        <v>2</v>
      </c>
      <c r="G51" t="inlineStr">
        <is>
          <t>Green,Green</t>
        </is>
      </c>
      <c r="H51" t="n">
        <v>0</v>
      </c>
      <c r="I51" t="n">
        <v>0</v>
      </c>
      <c r="J51" t="n">
        <v>0</v>
      </c>
      <c r="K51" t="n">
        <v>0</v>
      </c>
      <c r="L51" t="n">
        <v>2</v>
      </c>
      <c r="M51" t="n">
        <v>0</v>
      </c>
      <c r="N51" t="n">
        <v>0</v>
      </c>
      <c r="O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inlineStr"/>
      <c r="Y51" t="n">
        <v>1</v>
      </c>
      <c r="Z51" t="inlineStr">
        <is>
          <t>S6</t>
        </is>
      </c>
      <c r="AA51" t="n">
        <v>0</v>
      </c>
      <c r="AB51" t="inlineStr">
        <is>
          <t>CA</t>
        </is>
      </c>
    </row>
    <row r="52">
      <c r="A52" t="inlineStr">
        <is>
          <t>Laura Cheek</t>
        </is>
      </c>
      <c r="C52" t="inlineStr">
        <is>
          <t>sub</t>
        </is>
      </c>
      <c r="D52" t="inlineStr">
        <is>
          <t>4</t>
        </is>
      </c>
      <c r="E52" t="inlineStr">
        <is>
          <t xml:space="preserve">Beef, Pealafel , PotPie, </t>
        </is>
      </c>
      <c r="F52" t="n">
        <v>7</v>
      </c>
      <c r="G52" t="inlineStr">
        <is>
          <t>PBJ,Green,Blue,Boost,Antiox,Bigred,Vitc</t>
        </is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inlineStr"/>
      <c r="Y52" t="n">
        <v>0</v>
      </c>
      <c r="Z52" t="inlineStr">
        <is>
          <t>S7</t>
        </is>
      </c>
      <c r="AA52" t="n">
        <v>1</v>
      </c>
      <c r="AB52" t="inlineStr">
        <is>
          <t>CA</t>
        </is>
      </c>
    </row>
    <row r="53">
      <c r="A53" t="inlineStr">
        <is>
          <t>Elizabeth Shier</t>
        </is>
      </c>
      <c r="C53" t="inlineStr">
        <is>
          <t>sub</t>
        </is>
      </c>
      <c r="D53" t="inlineStr">
        <is>
          <t>4</t>
        </is>
      </c>
      <c r="E53" t="inlineStr">
        <is>
          <t xml:space="preserve">Beef, Pealafel , Chix, </t>
        </is>
      </c>
      <c r="F53" t="n">
        <v>5</v>
      </c>
      <c r="G53" t="inlineStr">
        <is>
          <t>Green,Boost,Antiox,Bigred,Vitc</t>
        </is>
      </c>
      <c r="H53" t="n">
        <v>1</v>
      </c>
      <c r="I53" t="n">
        <v>1</v>
      </c>
      <c r="J53" t="n">
        <v>0</v>
      </c>
      <c r="K53" t="n">
        <v>1</v>
      </c>
      <c r="L53" t="n">
        <v>1</v>
      </c>
      <c r="M53" t="n">
        <v>0</v>
      </c>
      <c r="N53" t="n">
        <v>1</v>
      </c>
      <c r="O53" t="n">
        <v>1</v>
      </c>
      <c r="P53" t="inlineStr">
        <is>
          <t>chip</t>
        </is>
      </c>
      <c r="Q53" t="n">
        <v>0</v>
      </c>
      <c r="R53" t="n">
        <v>1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inlineStr"/>
      <c r="Y53" t="n">
        <v>1</v>
      </c>
      <c r="Z53" t="inlineStr">
        <is>
          <t>S8</t>
        </is>
      </c>
      <c r="AA53" t="n">
        <v>0</v>
      </c>
      <c r="AB53" t="inlineStr">
        <is>
          <t>CA</t>
        </is>
      </c>
    </row>
    <row r="54">
      <c r="A54" t="inlineStr">
        <is>
          <t>rachel gerken</t>
        </is>
      </c>
      <c r="C54" t="inlineStr">
        <is>
          <t>sub</t>
        </is>
      </c>
      <c r="D54" t="inlineStr">
        <is>
          <t>4</t>
        </is>
      </c>
      <c r="E54" t="inlineStr">
        <is>
          <t xml:space="preserve">Beef, Pealafel , Chix, </t>
        </is>
      </c>
      <c r="F54" t="n">
        <v>2</v>
      </c>
      <c r="G54" t="inlineStr">
        <is>
          <t>Green,Green</t>
        </is>
      </c>
      <c r="H54" t="n">
        <v>0</v>
      </c>
      <c r="I54" t="n">
        <v>0</v>
      </c>
      <c r="J54" t="n">
        <v>0</v>
      </c>
      <c r="K54" t="n">
        <v>0</v>
      </c>
      <c r="L54" t="n">
        <v>2</v>
      </c>
      <c r="M54" t="n">
        <v>0</v>
      </c>
      <c r="N54" t="n">
        <v>0</v>
      </c>
      <c r="O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inlineStr">
        <is>
          <t>2 Day</t>
        </is>
      </c>
      <c r="Y54" t="n">
        <v>0</v>
      </c>
      <c r="Z54" t="inlineStr">
        <is>
          <t>S9</t>
        </is>
      </c>
      <c r="AA54" t="n">
        <v>1</v>
      </c>
      <c r="AB54" t="inlineStr">
        <is>
          <t>OR</t>
        </is>
      </c>
    </row>
    <row r="55">
      <c r="A55" t="inlineStr">
        <is>
          <t>christy glass lowe</t>
        </is>
      </c>
      <c r="C55" t="inlineStr">
        <is>
          <t>omni</t>
        </is>
      </c>
      <c r="D55" t="inlineStr">
        <is>
          <t>4</t>
        </is>
      </c>
      <c r="E55" t="inlineStr">
        <is>
          <t xml:space="preserve">Beef, Chix, </t>
        </is>
      </c>
      <c r="F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inlineStr">
        <is>
          <t>chip_gf</t>
        </is>
      </c>
      <c r="Q55" t="n">
        <v>0</v>
      </c>
      <c r="R55" t="n">
        <v>0</v>
      </c>
      <c r="S55" t="n">
        <v>1</v>
      </c>
      <c r="T55" t="n">
        <v>0</v>
      </c>
      <c r="U55" t="n">
        <v>0</v>
      </c>
      <c r="V55" t="n">
        <v>0</v>
      </c>
      <c r="W55" t="n">
        <v>0</v>
      </c>
      <c r="X55" t="inlineStr"/>
      <c r="Y55" t="n">
        <v>1</v>
      </c>
      <c r="Z55" t="inlineStr">
        <is>
          <t>S10</t>
        </is>
      </c>
      <c r="AA55" t="n">
        <v>0</v>
      </c>
      <c r="AB55" t="inlineStr">
        <is>
          <t>CA</t>
        </is>
      </c>
    </row>
    <row r="56">
      <c r="A56" t="inlineStr">
        <is>
          <t>Genevieve Murphy</t>
        </is>
      </c>
      <c r="C56" t="inlineStr">
        <is>
          <t>omni</t>
        </is>
      </c>
      <c r="D56" t="inlineStr">
        <is>
          <t>4</t>
        </is>
      </c>
      <c r="E56" t="inlineStr">
        <is>
          <t xml:space="preserve">Beef, Chix, </t>
        </is>
      </c>
      <c r="F56" t="n">
        <v>1</v>
      </c>
      <c r="G56" t="inlineStr">
        <is>
          <t>Blue</t>
        </is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inlineStr"/>
      <c r="Y56" t="n">
        <v>1</v>
      </c>
      <c r="Z56" t="inlineStr">
        <is>
          <t>S11</t>
        </is>
      </c>
      <c r="AA56" t="n">
        <v>0</v>
      </c>
      <c r="AB56" t="inlineStr">
        <is>
          <t>CA</t>
        </is>
      </c>
    </row>
    <row r="57">
      <c r="A57" t="inlineStr">
        <is>
          <t>Melissa Brooke</t>
        </is>
      </c>
      <c r="C57" t="inlineStr">
        <is>
          <t>omni</t>
        </is>
      </c>
      <c r="D57" t="inlineStr">
        <is>
          <t>4</t>
        </is>
      </c>
      <c r="E57" t="inlineStr">
        <is>
          <t xml:space="preserve">Beef, Chix, </t>
        </is>
      </c>
      <c r="F57" t="n">
        <v>6</v>
      </c>
      <c r="G57" t="inlineStr">
        <is>
          <t>PBJ,Green,Blue,Boost,Antiox,Vitc</t>
        </is>
      </c>
      <c r="H57" t="n">
        <v>1</v>
      </c>
      <c r="I57" t="n">
        <v>0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4</v>
      </c>
      <c r="P57" t="inlineStr">
        <is>
          <t>chip,chip,chip,break_gf</t>
        </is>
      </c>
      <c r="Q57" t="n">
        <v>1</v>
      </c>
      <c r="R57" t="n">
        <v>3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inlineStr">
        <is>
          <t>2 Day</t>
        </is>
      </c>
      <c r="Y57" t="n">
        <v>0</v>
      </c>
      <c r="Z57" t="inlineStr">
        <is>
          <t>S12</t>
        </is>
      </c>
      <c r="AA57" t="n">
        <v>1</v>
      </c>
      <c r="AB57" t="inlineStr">
        <is>
          <t>UT</t>
        </is>
      </c>
    </row>
    <row r="58">
      <c r="A58" t="inlineStr">
        <is>
          <t>Lauren Burke</t>
        </is>
      </c>
      <c r="C58" t="inlineStr">
        <is>
          <t>sub</t>
        </is>
      </c>
      <c r="D58" t="inlineStr">
        <is>
          <t>4</t>
        </is>
      </c>
      <c r="E58" t="inlineStr">
        <is>
          <t xml:space="preserve">Pealafel , PotPie, </t>
        </is>
      </c>
      <c r="F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inlineStr">
        <is>
          <t>chip</t>
        </is>
      </c>
      <c r="Q58" t="n">
        <v>0</v>
      </c>
      <c r="R58" t="n">
        <v>1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inlineStr"/>
      <c r="Y58" t="n">
        <v>0</v>
      </c>
      <c r="Z58" t="inlineStr">
        <is>
          <t>S13</t>
        </is>
      </c>
      <c r="AA58" t="n">
        <v>1</v>
      </c>
      <c r="AB58" t="inlineStr">
        <is>
          <t>UT</t>
        </is>
      </c>
    </row>
    <row r="59">
      <c r="A59" t="inlineStr">
        <is>
          <t>kate levering</t>
        </is>
      </c>
      <c r="C59" t="inlineStr">
        <is>
          <t>sub</t>
        </is>
      </c>
      <c r="D59" t="inlineStr">
        <is>
          <t>4</t>
        </is>
      </c>
      <c r="E59" t="inlineStr">
        <is>
          <t xml:space="preserve">Pealafel , PotPie, Chix, </t>
        </is>
      </c>
      <c r="F59" t="n">
        <v>10</v>
      </c>
      <c r="G59" t="inlineStr">
        <is>
          <t>PBJ,PBJ,Green,Green,Green,Blue,Blue,Vitc,Vitc,Antiox</t>
        </is>
      </c>
      <c r="H59" t="n">
        <v>1</v>
      </c>
      <c r="I59" t="n">
        <v>0</v>
      </c>
      <c r="J59" t="n">
        <v>2</v>
      </c>
      <c r="K59" t="n">
        <v>0</v>
      </c>
      <c r="L59" t="n">
        <v>3</v>
      </c>
      <c r="M59" t="n">
        <v>2</v>
      </c>
      <c r="N59" t="n">
        <v>2</v>
      </c>
      <c r="O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inlineStr"/>
      <c r="Y59" t="n">
        <v>1</v>
      </c>
      <c r="Z59" t="inlineStr">
        <is>
          <t>S14</t>
        </is>
      </c>
      <c r="AA59" t="n">
        <v>0</v>
      </c>
      <c r="AB59" t="inlineStr">
        <is>
          <t>CA</t>
        </is>
      </c>
    </row>
    <row r="60">
      <c r="A60" t="inlineStr">
        <is>
          <t>Katie Buck</t>
        </is>
      </c>
      <c r="C60" t="inlineStr">
        <is>
          <t>sub</t>
        </is>
      </c>
      <c r="D60" t="inlineStr">
        <is>
          <t>4</t>
        </is>
      </c>
      <c r="E60" t="inlineStr">
        <is>
          <t xml:space="preserve">Pealafel , Chix, </t>
        </is>
      </c>
      <c r="F60" t="n">
        <v>4</v>
      </c>
      <c r="G60" t="inlineStr">
        <is>
          <t>Green,Green,Blue,Vitc</t>
        </is>
      </c>
      <c r="H60" t="n">
        <v>0</v>
      </c>
      <c r="I60" t="n">
        <v>0</v>
      </c>
      <c r="J60" t="n">
        <v>1</v>
      </c>
      <c r="K60" t="n">
        <v>0</v>
      </c>
      <c r="L60" t="n">
        <v>2</v>
      </c>
      <c r="M60" t="n">
        <v>0</v>
      </c>
      <c r="N60" t="n">
        <v>1</v>
      </c>
      <c r="O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inlineStr"/>
      <c r="Y60" t="n">
        <v>0</v>
      </c>
      <c r="Z60" t="inlineStr">
        <is>
          <t>S15</t>
        </is>
      </c>
      <c r="AA60" t="n">
        <v>1</v>
      </c>
      <c r="AB60" t="inlineStr">
        <is>
          <t>CA</t>
        </is>
      </c>
    </row>
    <row r="61">
      <c r="A61" t="inlineStr">
        <is>
          <t>Claire Jessen</t>
        </is>
      </c>
      <c r="C61" t="inlineStr">
        <is>
          <t>sub</t>
        </is>
      </c>
      <c r="D61" t="inlineStr">
        <is>
          <t>3</t>
        </is>
      </c>
      <c r="E61" t="inlineStr">
        <is>
          <t xml:space="preserve">PotPie, Chix, </t>
        </is>
      </c>
      <c r="F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inlineStr"/>
      <c r="Y61" t="n">
        <v>1</v>
      </c>
      <c r="Z61" t="inlineStr">
        <is>
          <t>T</t>
        </is>
      </c>
      <c r="AA61" t="n">
        <v>0</v>
      </c>
      <c r="AB61" t="inlineStr">
        <is>
          <t>CA</t>
        </is>
      </c>
    </row>
    <row r="62">
      <c r="A62" t="inlineStr">
        <is>
          <t>Jordyn Bianca</t>
        </is>
      </c>
      <c r="C62" t="inlineStr">
        <is>
          <t>sub</t>
        </is>
      </c>
      <c r="D62" t="inlineStr">
        <is>
          <t>3</t>
        </is>
      </c>
      <c r="E62" t="inlineStr">
        <is>
          <t xml:space="preserve">PotPie, Chix, </t>
        </is>
      </c>
      <c r="F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inlineStr">
        <is>
          <t>2 Day</t>
        </is>
      </c>
      <c r="Y62" t="n">
        <v>0</v>
      </c>
      <c r="Z62" t="inlineStr">
        <is>
          <t>T</t>
        </is>
      </c>
      <c r="AA62" t="n">
        <v>1</v>
      </c>
      <c r="AB62" t="inlineStr">
        <is>
          <t>TX</t>
        </is>
      </c>
    </row>
    <row r="63">
      <c r="A63" t="inlineStr">
        <is>
          <t>Gennifer Hass</t>
        </is>
      </c>
      <c r="C63" t="inlineStr">
        <is>
          <t>sub</t>
        </is>
      </c>
      <c r="D63" t="inlineStr">
        <is>
          <t>3</t>
        </is>
      </c>
      <c r="E63" t="inlineStr">
        <is>
          <t xml:space="preserve">PotPie, Chix, </t>
        </is>
      </c>
      <c r="F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inlineStr"/>
      <c r="Y63" t="n">
        <v>0</v>
      </c>
      <c r="Z63" t="inlineStr">
        <is>
          <t>T</t>
        </is>
      </c>
      <c r="AA63" t="n">
        <v>1</v>
      </c>
      <c r="AB63" t="inlineStr">
        <is>
          <t>CA</t>
        </is>
      </c>
    </row>
    <row r="64">
      <c r="A64" t="inlineStr">
        <is>
          <t>Chantel Polcyn</t>
        </is>
      </c>
      <c r="C64" t="inlineStr">
        <is>
          <t>sub</t>
        </is>
      </c>
      <c r="D64" t="inlineStr">
        <is>
          <t>3</t>
        </is>
      </c>
      <c r="E64" t="inlineStr">
        <is>
          <t xml:space="preserve">PotPie, Chix, </t>
        </is>
      </c>
      <c r="F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inlineStr"/>
      <c r="Y64" t="n">
        <v>0</v>
      </c>
      <c r="Z64" t="inlineStr">
        <is>
          <t>T</t>
        </is>
      </c>
      <c r="AA64" t="n">
        <v>1</v>
      </c>
      <c r="AB64" t="inlineStr">
        <is>
          <t>CA</t>
        </is>
      </c>
    </row>
    <row r="65">
      <c r="A65" t="inlineStr">
        <is>
          <t>Audra Gott</t>
        </is>
      </c>
      <c r="C65" t="inlineStr">
        <is>
          <t>sub</t>
        </is>
      </c>
      <c r="D65" t="inlineStr">
        <is>
          <t>3</t>
        </is>
      </c>
      <c r="E65" t="inlineStr">
        <is>
          <t xml:space="preserve">PotPie, Chix, </t>
        </is>
      </c>
      <c r="F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inlineStr"/>
      <c r="Y65" t="n">
        <v>0</v>
      </c>
      <c r="Z65" t="inlineStr">
        <is>
          <t>T</t>
        </is>
      </c>
      <c r="AA65" t="n">
        <v>1</v>
      </c>
      <c r="AB65" t="inlineStr">
        <is>
          <t>CA</t>
        </is>
      </c>
    </row>
    <row r="66">
      <c r="A66" t="inlineStr">
        <is>
          <t>Meridith Jaffe</t>
        </is>
      </c>
      <c r="C66" t="inlineStr">
        <is>
          <t>sub</t>
        </is>
      </c>
      <c r="D66" t="inlineStr">
        <is>
          <t>3</t>
        </is>
      </c>
      <c r="E66" t="inlineStr">
        <is>
          <t xml:space="preserve">PotPie, V-Chix, </t>
        </is>
      </c>
      <c r="F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inlineStr">
        <is>
          <t>2 Day</t>
        </is>
      </c>
      <c r="Y66" t="n">
        <v>0</v>
      </c>
      <c r="Z66" t="inlineStr">
        <is>
          <t>U</t>
        </is>
      </c>
      <c r="AA66" t="n">
        <v>1</v>
      </c>
      <c r="AB66" t="inlineStr">
        <is>
          <t>CA</t>
        </is>
      </c>
    </row>
    <row r="67">
      <c r="A67" t="inlineStr">
        <is>
          <t>Amanda  Chance</t>
        </is>
      </c>
      <c r="C67" t="inlineStr">
        <is>
          <t>sub</t>
        </is>
      </c>
      <c r="D67" t="inlineStr">
        <is>
          <t>3</t>
        </is>
      </c>
      <c r="E67" t="inlineStr">
        <is>
          <t xml:space="preserve">B-Tacos, Chix, </t>
        </is>
      </c>
      <c r="F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inlineStr">
        <is>
          <t>2 Day</t>
        </is>
      </c>
      <c r="Y67" t="n">
        <v>0</v>
      </c>
      <c r="Z67" t="inlineStr">
        <is>
          <t>V</t>
        </is>
      </c>
      <c r="AA67" t="n">
        <v>1</v>
      </c>
      <c r="AB67" t="inlineStr">
        <is>
          <t>TX</t>
        </is>
      </c>
    </row>
    <row r="68">
      <c r="A68" t="inlineStr">
        <is>
          <t>April Booker</t>
        </is>
      </c>
      <c r="C68" t="inlineStr">
        <is>
          <t>sub</t>
        </is>
      </c>
      <c r="D68" t="inlineStr">
        <is>
          <t>3</t>
        </is>
      </c>
      <c r="E68" t="inlineStr">
        <is>
          <t xml:space="preserve">B-Tacos, V-Chix, </t>
        </is>
      </c>
      <c r="F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inlineStr"/>
      <c r="Y68" t="n">
        <v>1</v>
      </c>
      <c r="Z68" t="inlineStr">
        <is>
          <t>W</t>
        </is>
      </c>
      <c r="AA68" t="n">
        <v>0</v>
      </c>
      <c r="AB68" t="inlineStr">
        <is>
          <t>AZ</t>
        </is>
      </c>
    </row>
    <row r="69">
      <c r="A69" t="inlineStr">
        <is>
          <t>Breann Joanou</t>
        </is>
      </c>
      <c r="C69" t="inlineStr">
        <is>
          <t>sub</t>
        </is>
      </c>
      <c r="D69" t="inlineStr">
        <is>
          <t>3</t>
        </is>
      </c>
      <c r="E69" t="inlineStr">
        <is>
          <t xml:space="preserve">B-Burg, Chix, </t>
        </is>
      </c>
      <c r="F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inlineStr"/>
      <c r="Y69" t="n">
        <v>1</v>
      </c>
      <c r="Z69" t="inlineStr">
        <is>
          <t>X</t>
        </is>
      </c>
      <c r="AA69" t="n">
        <v>0</v>
      </c>
      <c r="AB69" t="inlineStr">
        <is>
          <t>CA</t>
        </is>
      </c>
    </row>
    <row r="70">
      <c r="A70" t="inlineStr">
        <is>
          <t>Nicole Mohr</t>
        </is>
      </c>
      <c r="C70" t="inlineStr">
        <is>
          <t>sub</t>
        </is>
      </c>
      <c r="D70" t="inlineStr">
        <is>
          <t>3</t>
        </is>
      </c>
      <c r="E70" t="inlineStr">
        <is>
          <t xml:space="preserve">V-Burg, PotPie, </t>
        </is>
      </c>
      <c r="F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inlineStr"/>
      <c r="Y70" t="n">
        <v>0</v>
      </c>
      <c r="Z70" t="inlineStr">
        <is>
          <t>Y</t>
        </is>
      </c>
      <c r="AA70" t="n">
        <v>1</v>
      </c>
      <c r="AB70" t="inlineStr">
        <is>
          <t>CA</t>
        </is>
      </c>
    </row>
    <row r="71">
      <c r="A71" t="inlineStr">
        <is>
          <t>Elspeth Bevan</t>
        </is>
      </c>
      <c r="C71" t="inlineStr">
        <is>
          <t>sub</t>
        </is>
      </c>
      <c r="D71" t="inlineStr">
        <is>
          <t>3</t>
        </is>
      </c>
      <c r="E71" t="inlineStr">
        <is>
          <t xml:space="preserve">V-Burg, T-Tacos, </t>
        </is>
      </c>
      <c r="F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inlineStr"/>
      <c r="Y71" t="n">
        <v>1</v>
      </c>
      <c r="Z71" t="inlineStr">
        <is>
          <t>Z</t>
        </is>
      </c>
      <c r="AA71" t="n">
        <v>0</v>
      </c>
      <c r="AB71" t="inlineStr">
        <is>
          <t>AZ</t>
        </is>
      </c>
    </row>
    <row r="72">
      <c r="A72" t="inlineStr">
        <is>
          <t>Suzanne Jensen</t>
        </is>
      </c>
      <c r="C72" t="inlineStr">
        <is>
          <t>sub</t>
        </is>
      </c>
      <c r="D72" t="inlineStr">
        <is>
          <t>3</t>
        </is>
      </c>
      <c r="E72" t="inlineStr">
        <is>
          <t xml:space="preserve">Beef, PotPie, </t>
        </is>
      </c>
      <c r="F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inlineStr"/>
      <c r="Y72" t="n">
        <v>1</v>
      </c>
      <c r="Z72" t="inlineStr">
        <is>
          <t>2A</t>
        </is>
      </c>
      <c r="AA72" t="n">
        <v>0</v>
      </c>
      <c r="AB72" t="inlineStr">
        <is>
          <t>CA</t>
        </is>
      </c>
    </row>
    <row r="73">
      <c r="A73" t="inlineStr">
        <is>
          <t>Eli Wagner</t>
        </is>
      </c>
      <c r="C73" t="inlineStr">
        <is>
          <t>sub</t>
        </is>
      </c>
      <c r="D73" t="inlineStr">
        <is>
          <t>3</t>
        </is>
      </c>
      <c r="E73" t="inlineStr">
        <is>
          <t xml:space="preserve">Beef, PotPie, </t>
        </is>
      </c>
      <c r="F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inlineStr"/>
      <c r="Y73" t="n">
        <v>1</v>
      </c>
      <c r="Z73" t="inlineStr">
        <is>
          <t>2A</t>
        </is>
      </c>
      <c r="AA73" t="n">
        <v>0</v>
      </c>
      <c r="AB73" t="inlineStr">
        <is>
          <t>CA</t>
        </is>
      </c>
    </row>
    <row r="74">
      <c r="A74" t="inlineStr">
        <is>
          <t>Monika monika.odeegan@gmail.com</t>
        </is>
      </c>
      <c r="C74" t="inlineStr">
        <is>
          <t>sub</t>
        </is>
      </c>
      <c r="D74" t="inlineStr">
        <is>
          <t>3</t>
        </is>
      </c>
      <c r="E74" t="inlineStr">
        <is>
          <t xml:space="preserve">Beef, PotPie, </t>
        </is>
      </c>
      <c r="F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inlineStr"/>
      <c r="Y74" t="n">
        <v>1</v>
      </c>
      <c r="Z74" t="inlineStr">
        <is>
          <t>2A</t>
        </is>
      </c>
      <c r="AA74" t="n">
        <v>0</v>
      </c>
      <c r="AB74" t="inlineStr">
        <is>
          <t>CA</t>
        </is>
      </c>
    </row>
    <row r="75">
      <c r="A75" t="inlineStr">
        <is>
          <t>patti ni</t>
        </is>
      </c>
      <c r="C75" t="inlineStr">
        <is>
          <t>sub</t>
        </is>
      </c>
      <c r="D75" t="inlineStr">
        <is>
          <t>3</t>
        </is>
      </c>
      <c r="E75" t="inlineStr">
        <is>
          <t xml:space="preserve">Beef, PotPie, </t>
        </is>
      </c>
      <c r="F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inlineStr"/>
      <c r="Y75" t="n">
        <v>1</v>
      </c>
      <c r="Z75" t="inlineStr">
        <is>
          <t>2A</t>
        </is>
      </c>
      <c r="AA75" t="n">
        <v>0</v>
      </c>
      <c r="AB75" t="inlineStr">
        <is>
          <t>CA</t>
        </is>
      </c>
    </row>
    <row r="76">
      <c r="A76" t="inlineStr">
        <is>
          <t>Youngsook You</t>
        </is>
      </c>
      <c r="C76" t="inlineStr">
        <is>
          <t>sub</t>
        </is>
      </c>
      <c r="D76" t="inlineStr">
        <is>
          <t>3</t>
        </is>
      </c>
      <c r="E76" t="inlineStr">
        <is>
          <t xml:space="preserve">Beef, PotPie, </t>
        </is>
      </c>
      <c r="F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inlineStr"/>
      <c r="Y76" t="n">
        <v>0</v>
      </c>
      <c r="Z76" t="inlineStr">
        <is>
          <t>2A</t>
        </is>
      </c>
      <c r="AA76" t="n">
        <v>1</v>
      </c>
      <c r="AB76" t="inlineStr">
        <is>
          <t>CA</t>
        </is>
      </c>
    </row>
    <row r="77">
      <c r="A77" t="inlineStr">
        <is>
          <t>Nina Wang</t>
        </is>
      </c>
      <c r="C77" t="inlineStr">
        <is>
          <t>sub</t>
        </is>
      </c>
      <c r="D77" t="inlineStr">
        <is>
          <t>3</t>
        </is>
      </c>
      <c r="E77" t="inlineStr">
        <is>
          <t xml:space="preserve">Beef, PotPie, </t>
        </is>
      </c>
      <c r="F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inlineStr"/>
      <c r="Y77" t="n">
        <v>0</v>
      </c>
      <c r="Z77" t="inlineStr">
        <is>
          <t>2A</t>
        </is>
      </c>
      <c r="AA77" t="n">
        <v>1</v>
      </c>
      <c r="AB77" t="inlineStr">
        <is>
          <t>CA</t>
        </is>
      </c>
    </row>
    <row r="78">
      <c r="A78" t="inlineStr">
        <is>
          <t>Jen Weimer</t>
        </is>
      </c>
      <c r="C78" t="inlineStr">
        <is>
          <t>sub</t>
        </is>
      </c>
      <c r="D78" t="inlineStr">
        <is>
          <t>3</t>
        </is>
      </c>
      <c r="E78" t="inlineStr">
        <is>
          <t xml:space="preserve">Beef, PotPie, </t>
        </is>
      </c>
      <c r="F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inlineStr"/>
      <c r="Y78" t="n">
        <v>0</v>
      </c>
      <c r="Z78" t="inlineStr">
        <is>
          <t>2A</t>
        </is>
      </c>
      <c r="AA78" t="n">
        <v>1</v>
      </c>
      <c r="AB78" t="inlineStr">
        <is>
          <t>AZ</t>
        </is>
      </c>
    </row>
    <row r="79">
      <c r="A79" t="inlineStr">
        <is>
          <t>Hanting Chao</t>
        </is>
      </c>
      <c r="C79" t="inlineStr">
        <is>
          <t>sub</t>
        </is>
      </c>
      <c r="D79" t="inlineStr">
        <is>
          <t>3</t>
        </is>
      </c>
      <c r="E79" t="inlineStr">
        <is>
          <t xml:space="preserve">Beef, PotPie, </t>
        </is>
      </c>
      <c r="F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inlineStr"/>
      <c r="Y79" t="n">
        <v>0</v>
      </c>
      <c r="Z79" t="inlineStr">
        <is>
          <t>2A</t>
        </is>
      </c>
      <c r="AA79" t="n">
        <v>1</v>
      </c>
      <c r="AB79" t="inlineStr">
        <is>
          <t>CA</t>
        </is>
      </c>
    </row>
    <row r="80">
      <c r="A80" t="inlineStr">
        <is>
          <t>Shara Hancock</t>
        </is>
      </c>
      <c r="C80" t="inlineStr">
        <is>
          <t>sub</t>
        </is>
      </c>
      <c r="D80" t="inlineStr">
        <is>
          <t>3</t>
        </is>
      </c>
      <c r="E80" t="inlineStr">
        <is>
          <t xml:space="preserve">Beef, PotPie, Chix, </t>
        </is>
      </c>
      <c r="F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inlineStr"/>
      <c r="Y80" t="n">
        <v>0</v>
      </c>
      <c r="Z80" t="inlineStr">
        <is>
          <t>2B</t>
        </is>
      </c>
      <c r="AA80" t="n">
        <v>1</v>
      </c>
      <c r="AB80" t="inlineStr">
        <is>
          <t>CA</t>
        </is>
      </c>
    </row>
    <row r="81">
      <c r="A81" t="inlineStr">
        <is>
          <t>Mikaila McKeon</t>
        </is>
      </c>
      <c r="C81" t="inlineStr">
        <is>
          <t>sub</t>
        </is>
      </c>
      <c r="D81" t="inlineStr">
        <is>
          <t>3</t>
        </is>
      </c>
      <c r="E81" t="inlineStr">
        <is>
          <t xml:space="preserve">Beef, PotPie, Chix, </t>
        </is>
      </c>
      <c r="F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inlineStr"/>
      <c r="Y81" t="n">
        <v>0</v>
      </c>
      <c r="Z81" t="inlineStr">
        <is>
          <t>2B</t>
        </is>
      </c>
      <c r="AA81" t="n">
        <v>1</v>
      </c>
      <c r="AB81" t="inlineStr">
        <is>
          <t>CA</t>
        </is>
      </c>
    </row>
    <row r="82">
      <c r="A82" t="inlineStr">
        <is>
          <t>Lucy Blythe</t>
        </is>
      </c>
      <c r="C82" t="inlineStr">
        <is>
          <t>sub</t>
        </is>
      </c>
      <c r="D82" t="inlineStr">
        <is>
          <t>3</t>
        </is>
      </c>
      <c r="E82" t="inlineStr">
        <is>
          <t xml:space="preserve">Beef, PotPie, Chix, </t>
        </is>
      </c>
      <c r="F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inlineStr"/>
      <c r="Y82" t="n">
        <v>0</v>
      </c>
      <c r="Z82" t="inlineStr">
        <is>
          <t>2B</t>
        </is>
      </c>
      <c r="AA82" t="n">
        <v>1</v>
      </c>
      <c r="AB82" t="inlineStr">
        <is>
          <t>CO</t>
        </is>
      </c>
    </row>
    <row r="83">
      <c r="A83" t="inlineStr">
        <is>
          <t>Hayden Ellison</t>
        </is>
      </c>
      <c r="C83" t="inlineStr">
        <is>
          <t>sub</t>
        </is>
      </c>
      <c r="D83" t="inlineStr">
        <is>
          <t>3</t>
        </is>
      </c>
      <c r="E83" t="inlineStr">
        <is>
          <t xml:space="preserve">Beef, B-Tacos, Pealafel , </t>
        </is>
      </c>
      <c r="F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inlineStr"/>
      <c r="Y83" t="n">
        <v>1</v>
      </c>
      <c r="Z83" t="inlineStr">
        <is>
          <t>2C</t>
        </is>
      </c>
      <c r="AA83" t="n">
        <v>0</v>
      </c>
      <c r="AB83" t="inlineStr">
        <is>
          <t>CA</t>
        </is>
      </c>
    </row>
    <row r="84">
      <c r="A84" t="inlineStr">
        <is>
          <t>Victoria Henson-Apollonio</t>
        </is>
      </c>
      <c r="C84" t="inlineStr">
        <is>
          <t>sub</t>
        </is>
      </c>
      <c r="D84" t="inlineStr">
        <is>
          <t>3</t>
        </is>
      </c>
      <c r="E84" t="inlineStr">
        <is>
          <t xml:space="preserve">Beef, B-Tacos, Chix, </t>
        </is>
      </c>
      <c r="F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inlineStr"/>
      <c r="Y84" t="n">
        <v>0</v>
      </c>
      <c r="Z84" t="inlineStr">
        <is>
          <t>2D</t>
        </is>
      </c>
      <c r="AA84" t="n">
        <v>1</v>
      </c>
      <c r="AB84" t="inlineStr">
        <is>
          <t>CA</t>
        </is>
      </c>
    </row>
    <row r="85">
      <c r="A85" t="inlineStr">
        <is>
          <t>Jill Bone</t>
        </is>
      </c>
      <c r="C85" t="inlineStr">
        <is>
          <t>sub</t>
        </is>
      </c>
      <c r="D85" t="inlineStr">
        <is>
          <t>3</t>
        </is>
      </c>
      <c r="E85" t="inlineStr">
        <is>
          <t xml:space="preserve">Beef, B-Tacos, Chix, </t>
        </is>
      </c>
      <c r="F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inlineStr"/>
      <c r="Y85" t="n">
        <v>0</v>
      </c>
      <c r="Z85" t="inlineStr">
        <is>
          <t>2D</t>
        </is>
      </c>
      <c r="AA85" t="n">
        <v>1</v>
      </c>
      <c r="AB85" t="inlineStr">
        <is>
          <t>CA</t>
        </is>
      </c>
    </row>
    <row r="86">
      <c r="A86" t="inlineStr">
        <is>
          <t>Christine Chase</t>
        </is>
      </c>
      <c r="C86" t="inlineStr">
        <is>
          <t>sub</t>
        </is>
      </c>
      <c r="D86" t="inlineStr">
        <is>
          <t>3</t>
        </is>
      </c>
      <c r="E86" t="inlineStr">
        <is>
          <t xml:space="preserve">Beef, B-Tacos, Chix, </t>
        </is>
      </c>
      <c r="F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inlineStr"/>
      <c r="Y86" t="n">
        <v>0</v>
      </c>
      <c r="Z86" t="inlineStr">
        <is>
          <t>2D</t>
        </is>
      </c>
      <c r="AA86" t="n">
        <v>1</v>
      </c>
      <c r="AB86" t="inlineStr">
        <is>
          <t>CA</t>
        </is>
      </c>
    </row>
    <row r="87">
      <c r="A87" t="inlineStr">
        <is>
          <t>Janicee Forchini</t>
        </is>
      </c>
      <c r="C87" t="inlineStr">
        <is>
          <t>sub</t>
        </is>
      </c>
      <c r="D87" t="inlineStr">
        <is>
          <t>3</t>
        </is>
      </c>
      <c r="E87" t="inlineStr">
        <is>
          <t xml:space="preserve">Beef, B-Burg, </t>
        </is>
      </c>
      <c r="F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inlineStr"/>
      <c r="Y87" t="n">
        <v>0</v>
      </c>
      <c r="Z87" t="inlineStr">
        <is>
          <t>2E</t>
        </is>
      </c>
      <c r="AA87" t="n">
        <v>1</v>
      </c>
      <c r="AB87" t="inlineStr">
        <is>
          <t>CA</t>
        </is>
      </c>
    </row>
    <row r="88">
      <c r="A88" t="inlineStr">
        <is>
          <t>Olivia Moore</t>
        </is>
      </c>
      <c r="C88" t="inlineStr">
        <is>
          <t>sub</t>
        </is>
      </c>
      <c r="D88" t="inlineStr">
        <is>
          <t>3</t>
        </is>
      </c>
      <c r="E88" t="inlineStr">
        <is>
          <t xml:space="preserve">Beef, B-Burg, PotPie, </t>
        </is>
      </c>
      <c r="F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inlineStr"/>
      <c r="Y88" t="n">
        <v>1</v>
      </c>
      <c r="Z88" t="inlineStr">
        <is>
          <t>2F</t>
        </is>
      </c>
      <c r="AA88" t="n">
        <v>0</v>
      </c>
      <c r="AB88" t="inlineStr">
        <is>
          <t>CA</t>
        </is>
      </c>
    </row>
    <row r="89">
      <c r="A89" t="inlineStr">
        <is>
          <t>Ely Santos</t>
        </is>
      </c>
      <c r="C89" t="inlineStr">
        <is>
          <t>sub</t>
        </is>
      </c>
      <c r="D89" t="inlineStr">
        <is>
          <t>3</t>
        </is>
      </c>
      <c r="E89" t="inlineStr">
        <is>
          <t xml:space="preserve">Beef, B-Burg, B-Tacos, </t>
        </is>
      </c>
      <c r="F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inlineStr"/>
      <c r="Y89" t="n">
        <v>0</v>
      </c>
      <c r="Z89" t="inlineStr">
        <is>
          <t>2G</t>
        </is>
      </c>
      <c r="AA89" t="n">
        <v>1</v>
      </c>
      <c r="AB89" t="inlineStr">
        <is>
          <t>CA</t>
        </is>
      </c>
    </row>
    <row r="90">
      <c r="A90" t="inlineStr">
        <is>
          <t>Jean Nelson</t>
        </is>
      </c>
      <c r="C90" t="inlineStr">
        <is>
          <t>sub</t>
        </is>
      </c>
      <c r="D90" t="inlineStr">
        <is>
          <t>3</t>
        </is>
      </c>
      <c r="E90" t="inlineStr">
        <is>
          <t xml:space="preserve">Beef, B-Burg, Pealafel , </t>
        </is>
      </c>
      <c r="F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inlineStr"/>
      <c r="Y90" t="n">
        <v>0</v>
      </c>
      <c r="Z90" t="inlineStr">
        <is>
          <t>2H</t>
        </is>
      </c>
      <c r="AA90" t="n">
        <v>1</v>
      </c>
      <c r="AB90" t="inlineStr">
        <is>
          <t>CA</t>
        </is>
      </c>
    </row>
    <row r="91">
      <c r="A91" t="inlineStr">
        <is>
          <t>Cinthia Simon</t>
        </is>
      </c>
      <c r="C91" t="inlineStr">
        <is>
          <t>sub</t>
        </is>
      </c>
      <c r="D91" t="inlineStr">
        <is>
          <t>3</t>
        </is>
      </c>
      <c r="E91" t="inlineStr">
        <is>
          <t xml:space="preserve">Beef, B-Burg, Chix, </t>
        </is>
      </c>
      <c r="F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inlineStr"/>
      <c r="Y91" t="n">
        <v>0</v>
      </c>
      <c r="Z91" t="inlineStr">
        <is>
          <t>2I</t>
        </is>
      </c>
      <c r="AA91" t="n">
        <v>1</v>
      </c>
      <c r="AB91" t="inlineStr">
        <is>
          <t>CA</t>
        </is>
      </c>
    </row>
    <row r="92">
      <c r="A92" t="inlineStr">
        <is>
          <t>Karen Tumlin</t>
        </is>
      </c>
      <c r="C92" t="inlineStr">
        <is>
          <t>sub</t>
        </is>
      </c>
      <c r="D92" t="inlineStr">
        <is>
          <t>3</t>
        </is>
      </c>
      <c r="E92" t="inlineStr">
        <is>
          <t xml:space="preserve">Beef, T-Burg, </t>
        </is>
      </c>
      <c r="F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inlineStr"/>
      <c r="Y92" t="n">
        <v>1</v>
      </c>
      <c r="Z92" t="inlineStr">
        <is>
          <t>2J</t>
        </is>
      </c>
      <c r="AA92" t="n">
        <v>0</v>
      </c>
      <c r="AB92" t="inlineStr">
        <is>
          <t>CA</t>
        </is>
      </c>
    </row>
    <row r="93">
      <c r="A93" t="inlineStr">
        <is>
          <t>Shawna Baskin</t>
        </is>
      </c>
      <c r="C93" t="inlineStr">
        <is>
          <t>sub</t>
        </is>
      </c>
      <c r="D93" t="inlineStr">
        <is>
          <t>3</t>
        </is>
      </c>
      <c r="E93" t="inlineStr">
        <is>
          <t xml:space="preserve">Beef, Pealafel , </t>
        </is>
      </c>
      <c r="F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inlineStr"/>
      <c r="Y93" t="n">
        <v>0</v>
      </c>
      <c r="Z93" t="inlineStr">
        <is>
          <t>2K</t>
        </is>
      </c>
      <c r="AA93" t="n">
        <v>1</v>
      </c>
      <c r="AB93" t="inlineStr">
        <is>
          <t>CA</t>
        </is>
      </c>
    </row>
    <row r="94">
      <c r="A94" t="inlineStr">
        <is>
          <t>Krys Montgomery</t>
        </is>
      </c>
      <c r="C94" t="inlineStr">
        <is>
          <t>sub</t>
        </is>
      </c>
      <c r="D94" t="inlineStr">
        <is>
          <t>3</t>
        </is>
      </c>
      <c r="E94" t="inlineStr">
        <is>
          <t xml:space="preserve">Beef, Pealafel , </t>
        </is>
      </c>
      <c r="F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inlineStr"/>
      <c r="Y94" t="n">
        <v>0</v>
      </c>
      <c r="Z94" t="inlineStr">
        <is>
          <t>2K</t>
        </is>
      </c>
      <c r="AA94" t="n">
        <v>1</v>
      </c>
      <c r="AB94" t="inlineStr">
        <is>
          <t>CA</t>
        </is>
      </c>
    </row>
    <row r="95">
      <c r="A95" t="inlineStr">
        <is>
          <t>Gabriela Gerst</t>
        </is>
      </c>
      <c r="C95" t="inlineStr">
        <is>
          <t>sub</t>
        </is>
      </c>
      <c r="D95" t="inlineStr">
        <is>
          <t>3</t>
        </is>
      </c>
      <c r="E95" t="inlineStr">
        <is>
          <t xml:space="preserve">Beef, Pealafel , </t>
        </is>
      </c>
      <c r="F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inlineStr"/>
      <c r="Y95" t="n">
        <v>0</v>
      </c>
      <c r="Z95" t="inlineStr">
        <is>
          <t>2K</t>
        </is>
      </c>
      <c r="AA95" t="n">
        <v>1</v>
      </c>
      <c r="AB95" t="inlineStr">
        <is>
          <t>CA</t>
        </is>
      </c>
    </row>
    <row r="96">
      <c r="A96" t="inlineStr">
        <is>
          <t>Ashley Burnett</t>
        </is>
      </c>
      <c r="C96" t="inlineStr">
        <is>
          <t>sub</t>
        </is>
      </c>
      <c r="D96" t="inlineStr">
        <is>
          <t>3</t>
        </is>
      </c>
      <c r="E96" t="inlineStr">
        <is>
          <t xml:space="preserve">Beef, Pealafel , </t>
        </is>
      </c>
      <c r="F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inlineStr"/>
      <c r="Y96" t="n">
        <v>0</v>
      </c>
      <c r="Z96" t="inlineStr">
        <is>
          <t>2K</t>
        </is>
      </c>
      <c r="AA96" t="n">
        <v>1</v>
      </c>
      <c r="AB96" t="inlineStr">
        <is>
          <t>CA</t>
        </is>
      </c>
    </row>
    <row r="97">
      <c r="A97" t="inlineStr">
        <is>
          <t>Melissa Greenhouse</t>
        </is>
      </c>
      <c r="C97" t="inlineStr">
        <is>
          <t>sub</t>
        </is>
      </c>
      <c r="D97" t="inlineStr">
        <is>
          <t>3</t>
        </is>
      </c>
      <c r="E97" t="inlineStr">
        <is>
          <t xml:space="preserve">Beef, Pealafel , PotPie, </t>
        </is>
      </c>
      <c r="F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inlineStr"/>
      <c r="Y97" t="n">
        <v>1</v>
      </c>
      <c r="Z97" t="inlineStr">
        <is>
          <t>2L</t>
        </is>
      </c>
      <c r="AA97" t="n">
        <v>0</v>
      </c>
      <c r="AB97" t="inlineStr">
        <is>
          <t>CA</t>
        </is>
      </c>
    </row>
    <row r="98">
      <c r="A98" t="inlineStr">
        <is>
          <t>Melissa Holloway</t>
        </is>
      </c>
      <c r="C98" t="inlineStr">
        <is>
          <t>sub</t>
        </is>
      </c>
      <c r="D98" t="inlineStr">
        <is>
          <t>3</t>
        </is>
      </c>
      <c r="E98" t="inlineStr">
        <is>
          <t xml:space="preserve">Beef, Pealafel , PotPie, </t>
        </is>
      </c>
      <c r="F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inlineStr">
        <is>
          <t>2 Day</t>
        </is>
      </c>
      <c r="Y98" t="n">
        <v>0</v>
      </c>
      <c r="Z98" t="inlineStr">
        <is>
          <t>2L</t>
        </is>
      </c>
      <c r="AA98" t="n">
        <v>1</v>
      </c>
      <c r="AB98" t="inlineStr">
        <is>
          <t>CA</t>
        </is>
      </c>
    </row>
    <row r="99">
      <c r="A99" t="inlineStr">
        <is>
          <t>Tamar Sekayan</t>
        </is>
      </c>
      <c r="C99" t="inlineStr">
        <is>
          <t>sub</t>
        </is>
      </c>
      <c r="D99" t="inlineStr">
        <is>
          <t>3</t>
        </is>
      </c>
      <c r="E99" t="inlineStr">
        <is>
          <t xml:space="preserve">Beef, Pealafel , PotPie, </t>
        </is>
      </c>
      <c r="F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inlineStr"/>
      <c r="Y99" t="n">
        <v>0</v>
      </c>
      <c r="Z99" t="inlineStr">
        <is>
          <t>2L</t>
        </is>
      </c>
      <c r="AA99" t="n">
        <v>1</v>
      </c>
      <c r="AB99" t="inlineStr">
        <is>
          <t>CA</t>
        </is>
      </c>
    </row>
    <row r="100">
      <c r="A100" t="inlineStr">
        <is>
          <t>Sarah Braid</t>
        </is>
      </c>
      <c r="C100" t="inlineStr">
        <is>
          <t>sub</t>
        </is>
      </c>
      <c r="D100" t="inlineStr">
        <is>
          <t>3</t>
        </is>
      </c>
      <c r="E100" t="inlineStr">
        <is>
          <t xml:space="preserve">Beef, Pealafel , PotPie, </t>
        </is>
      </c>
      <c r="F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inlineStr"/>
      <c r="Y100" t="n">
        <v>0</v>
      </c>
      <c r="Z100" t="inlineStr">
        <is>
          <t>2L</t>
        </is>
      </c>
      <c r="AA100" t="n">
        <v>1</v>
      </c>
      <c r="AB100" t="inlineStr">
        <is>
          <t>CA</t>
        </is>
      </c>
    </row>
    <row r="101">
      <c r="A101" t="inlineStr">
        <is>
          <t>April Alvarez</t>
        </is>
      </c>
      <c r="C101" t="inlineStr">
        <is>
          <t>sub</t>
        </is>
      </c>
      <c r="D101" t="inlineStr">
        <is>
          <t>3</t>
        </is>
      </c>
      <c r="E101" t="inlineStr">
        <is>
          <t xml:space="preserve">Beef, Pealafel , PotPie, </t>
        </is>
      </c>
      <c r="F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inlineStr"/>
      <c r="Y101" t="n">
        <v>0</v>
      </c>
      <c r="Z101" t="inlineStr">
        <is>
          <t>2L</t>
        </is>
      </c>
      <c r="AA101" t="n">
        <v>1</v>
      </c>
      <c r="AB101" t="inlineStr">
        <is>
          <t>CA</t>
        </is>
      </c>
    </row>
    <row r="102">
      <c r="A102" t="inlineStr">
        <is>
          <t>Betsy Tucci</t>
        </is>
      </c>
      <c r="C102" t="inlineStr">
        <is>
          <t>sub</t>
        </is>
      </c>
      <c r="D102" t="inlineStr">
        <is>
          <t>3</t>
        </is>
      </c>
      <c r="E102" t="inlineStr">
        <is>
          <t xml:space="preserve">Beef, Pealafel , Chix, </t>
        </is>
      </c>
      <c r="F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inlineStr"/>
      <c r="Y102" t="n">
        <v>1</v>
      </c>
      <c r="Z102" t="inlineStr">
        <is>
          <t>2M</t>
        </is>
      </c>
      <c r="AA102" t="n">
        <v>0</v>
      </c>
      <c r="AB102" t="inlineStr">
        <is>
          <t>CA</t>
        </is>
      </c>
    </row>
    <row r="103">
      <c r="A103" t="inlineStr">
        <is>
          <t>Tabitha Nenninger</t>
        </is>
      </c>
      <c r="C103" t="inlineStr">
        <is>
          <t>sub</t>
        </is>
      </c>
      <c r="D103" t="inlineStr">
        <is>
          <t>3</t>
        </is>
      </c>
      <c r="E103" t="inlineStr">
        <is>
          <t xml:space="preserve">Beef, Pealafel , Chix, </t>
        </is>
      </c>
      <c r="F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inlineStr">
        <is>
          <t>2 Day</t>
        </is>
      </c>
      <c r="Y103" t="n">
        <v>0</v>
      </c>
      <c r="Z103" t="inlineStr">
        <is>
          <t>2M</t>
        </is>
      </c>
      <c r="AA103" t="n">
        <v>1</v>
      </c>
      <c r="AB103" t="inlineStr">
        <is>
          <t>TX</t>
        </is>
      </c>
    </row>
    <row r="104">
      <c r="A104" t="inlineStr">
        <is>
          <t>Shelley O'Donnell</t>
        </is>
      </c>
      <c r="C104" t="inlineStr">
        <is>
          <t>sub</t>
        </is>
      </c>
      <c r="D104" t="inlineStr">
        <is>
          <t>3</t>
        </is>
      </c>
      <c r="E104" t="inlineStr">
        <is>
          <t xml:space="preserve">Beef, Pealafel , Chix, </t>
        </is>
      </c>
      <c r="F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inlineStr">
        <is>
          <t>2 Day</t>
        </is>
      </c>
      <c r="Y104" t="n">
        <v>0</v>
      </c>
      <c r="Z104" t="inlineStr">
        <is>
          <t>2M</t>
        </is>
      </c>
      <c r="AA104" t="n">
        <v>1</v>
      </c>
      <c r="AB104" t="inlineStr">
        <is>
          <t>CA</t>
        </is>
      </c>
    </row>
    <row r="105">
      <c r="A105" t="inlineStr">
        <is>
          <t>Sarah Bolka</t>
        </is>
      </c>
      <c r="C105" t="inlineStr">
        <is>
          <t>sub</t>
        </is>
      </c>
      <c r="D105" t="inlineStr">
        <is>
          <t>3</t>
        </is>
      </c>
      <c r="E105" t="inlineStr">
        <is>
          <t xml:space="preserve">Beef, Pealafel , Chix, </t>
        </is>
      </c>
      <c r="F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inlineStr">
        <is>
          <t>2 Day</t>
        </is>
      </c>
      <c r="Y105" t="n">
        <v>0</v>
      </c>
      <c r="Z105" t="inlineStr">
        <is>
          <t>2M</t>
        </is>
      </c>
      <c r="AA105" t="n">
        <v>1</v>
      </c>
      <c r="AB105" t="inlineStr">
        <is>
          <t>CA</t>
        </is>
      </c>
    </row>
    <row r="106">
      <c r="A106" t="inlineStr">
        <is>
          <t>McKenzie Mitchell</t>
        </is>
      </c>
      <c r="C106" t="inlineStr">
        <is>
          <t>sub</t>
        </is>
      </c>
      <c r="D106" t="inlineStr">
        <is>
          <t>3</t>
        </is>
      </c>
      <c r="E106" t="inlineStr">
        <is>
          <t xml:space="preserve">Beef, Pealafel , Chix, </t>
        </is>
      </c>
      <c r="F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inlineStr">
        <is>
          <t>2 Day</t>
        </is>
      </c>
      <c r="Y106" t="n">
        <v>0</v>
      </c>
      <c r="Z106" t="inlineStr">
        <is>
          <t>2M</t>
        </is>
      </c>
      <c r="AA106" t="n">
        <v>1</v>
      </c>
      <c r="AB106" t="inlineStr">
        <is>
          <t>TX</t>
        </is>
      </c>
    </row>
    <row r="107">
      <c r="A107" t="inlineStr">
        <is>
          <t>Kristy  Little</t>
        </is>
      </c>
      <c r="C107" t="inlineStr">
        <is>
          <t>sub</t>
        </is>
      </c>
      <c r="D107" t="inlineStr">
        <is>
          <t>3</t>
        </is>
      </c>
      <c r="E107" t="inlineStr">
        <is>
          <t xml:space="preserve">Beef, Pealafel , Chix, </t>
        </is>
      </c>
      <c r="F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inlineStr">
        <is>
          <t>2 Day</t>
        </is>
      </c>
      <c r="Y107" t="n">
        <v>0</v>
      </c>
      <c r="Z107" t="inlineStr">
        <is>
          <t>2M</t>
        </is>
      </c>
      <c r="AA107" t="n">
        <v>1</v>
      </c>
      <c r="AB107" t="inlineStr">
        <is>
          <t>WA</t>
        </is>
      </c>
    </row>
    <row r="108">
      <c r="A108" t="inlineStr">
        <is>
          <t>Vanessa Gatewood-Riggs</t>
        </is>
      </c>
      <c r="C108" t="inlineStr">
        <is>
          <t>sub</t>
        </is>
      </c>
      <c r="D108" t="inlineStr">
        <is>
          <t>3</t>
        </is>
      </c>
      <c r="E108" t="inlineStr">
        <is>
          <t xml:space="preserve">Beef, Pealafel , Chix, </t>
        </is>
      </c>
      <c r="F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inlineStr"/>
      <c r="Y108" t="n">
        <v>0</v>
      </c>
      <c r="Z108" t="inlineStr">
        <is>
          <t>2M</t>
        </is>
      </c>
      <c r="AA108" t="n">
        <v>1</v>
      </c>
      <c r="AB108" t="inlineStr">
        <is>
          <t>CO</t>
        </is>
      </c>
    </row>
    <row r="109">
      <c r="A109" t="inlineStr">
        <is>
          <t>Lois Blackwell</t>
        </is>
      </c>
      <c r="C109" t="inlineStr">
        <is>
          <t>sub</t>
        </is>
      </c>
      <c r="D109" t="inlineStr">
        <is>
          <t>3</t>
        </is>
      </c>
      <c r="E109" t="inlineStr">
        <is>
          <t xml:space="preserve">Beef, Pealafel , Chix, </t>
        </is>
      </c>
      <c r="F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inlineStr"/>
      <c r="Y109" t="n">
        <v>0</v>
      </c>
      <c r="Z109" t="inlineStr">
        <is>
          <t>2M</t>
        </is>
      </c>
      <c r="AA109" t="n">
        <v>1</v>
      </c>
      <c r="AB109" t="inlineStr">
        <is>
          <t>CA</t>
        </is>
      </c>
    </row>
    <row r="110">
      <c r="A110" t="inlineStr">
        <is>
          <t>Blanca Sofia Terry-Lloyd</t>
        </is>
      </c>
      <c r="C110" t="inlineStr">
        <is>
          <t>sub</t>
        </is>
      </c>
      <c r="D110" t="inlineStr">
        <is>
          <t>3</t>
        </is>
      </c>
      <c r="E110" t="inlineStr">
        <is>
          <t xml:space="preserve">Beef, Pealafel , Chix, </t>
        </is>
      </c>
      <c r="F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inlineStr"/>
      <c r="Y110" t="n">
        <v>0</v>
      </c>
      <c r="Z110" t="inlineStr">
        <is>
          <t>2M</t>
        </is>
      </c>
      <c r="AA110" t="n">
        <v>1</v>
      </c>
      <c r="AB110" t="inlineStr">
        <is>
          <t>CA</t>
        </is>
      </c>
    </row>
    <row r="111">
      <c r="A111" t="inlineStr">
        <is>
          <t>Ann Davis</t>
        </is>
      </c>
      <c r="C111" t="inlineStr">
        <is>
          <t>sub</t>
        </is>
      </c>
      <c r="D111" t="inlineStr">
        <is>
          <t>3</t>
        </is>
      </c>
      <c r="E111" t="inlineStr">
        <is>
          <t xml:space="preserve">Beef, Pealafel , Chix, </t>
        </is>
      </c>
      <c r="F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inlineStr"/>
      <c r="Y111" t="n">
        <v>0</v>
      </c>
      <c r="Z111" t="inlineStr">
        <is>
          <t>2M</t>
        </is>
      </c>
      <c r="AA111" t="n">
        <v>1</v>
      </c>
      <c r="AB111" t="inlineStr">
        <is>
          <t>CA</t>
        </is>
      </c>
    </row>
    <row r="112">
      <c r="A112" t="inlineStr">
        <is>
          <t>Melinda Chou</t>
        </is>
      </c>
      <c r="C112" t="inlineStr">
        <is>
          <t>omni</t>
        </is>
      </c>
      <c r="D112" t="inlineStr">
        <is>
          <t>3</t>
        </is>
      </c>
      <c r="E112" t="inlineStr">
        <is>
          <t xml:space="preserve">Beef, Chix, </t>
        </is>
      </c>
      <c r="F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inlineStr"/>
      <c r="Y112" t="n">
        <v>1</v>
      </c>
      <c r="Z112" t="inlineStr">
        <is>
          <t>2N</t>
        </is>
      </c>
      <c r="AA112" t="n">
        <v>0</v>
      </c>
      <c r="AB112" t="inlineStr">
        <is>
          <t>CA</t>
        </is>
      </c>
    </row>
    <row r="113">
      <c r="A113" t="inlineStr">
        <is>
          <t>Lyndsey Gallagher</t>
        </is>
      </c>
      <c r="C113" t="inlineStr">
        <is>
          <t>omni</t>
        </is>
      </c>
      <c r="D113" t="inlineStr">
        <is>
          <t>3</t>
        </is>
      </c>
      <c r="E113" t="inlineStr">
        <is>
          <t xml:space="preserve">Beef, Chix, </t>
        </is>
      </c>
      <c r="F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inlineStr"/>
      <c r="Y113" t="n">
        <v>1</v>
      </c>
      <c r="Z113" t="inlineStr">
        <is>
          <t>2N</t>
        </is>
      </c>
      <c r="AA113" t="n">
        <v>0</v>
      </c>
      <c r="AB113" t="inlineStr">
        <is>
          <t>CA</t>
        </is>
      </c>
    </row>
    <row r="114">
      <c r="A114" t="inlineStr">
        <is>
          <t>Robin Burkhardt</t>
        </is>
      </c>
      <c r="C114" t="inlineStr">
        <is>
          <t>omni</t>
        </is>
      </c>
      <c r="D114" t="inlineStr">
        <is>
          <t>3</t>
        </is>
      </c>
      <c r="E114" t="inlineStr">
        <is>
          <t xml:space="preserve">Beef, Chix, </t>
        </is>
      </c>
      <c r="F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inlineStr"/>
      <c r="Y114" t="n">
        <v>1</v>
      </c>
      <c r="Z114" t="inlineStr">
        <is>
          <t>2N</t>
        </is>
      </c>
      <c r="AA114" t="n">
        <v>0</v>
      </c>
      <c r="AB114" t="inlineStr">
        <is>
          <t>CA</t>
        </is>
      </c>
    </row>
    <row r="115">
      <c r="A115" t="inlineStr">
        <is>
          <t>Anna Wolfe</t>
        </is>
      </c>
      <c r="C115" t="inlineStr">
        <is>
          <t>omni</t>
        </is>
      </c>
      <c r="D115" t="inlineStr">
        <is>
          <t>3</t>
        </is>
      </c>
      <c r="E115" t="inlineStr">
        <is>
          <t xml:space="preserve">Beef, Chix, </t>
        </is>
      </c>
      <c r="F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inlineStr"/>
      <c r="Y115" t="n">
        <v>1</v>
      </c>
      <c r="Z115" t="inlineStr">
        <is>
          <t>2N</t>
        </is>
      </c>
      <c r="AA115" t="n">
        <v>0</v>
      </c>
      <c r="AB115" t="inlineStr">
        <is>
          <t>TX</t>
        </is>
      </c>
    </row>
    <row r="116">
      <c r="A116" t="inlineStr">
        <is>
          <t>Anna Fricke</t>
        </is>
      </c>
      <c r="C116" t="inlineStr">
        <is>
          <t>omni</t>
        </is>
      </c>
      <c r="D116" t="inlineStr">
        <is>
          <t>3</t>
        </is>
      </c>
      <c r="E116" t="inlineStr">
        <is>
          <t xml:space="preserve">Beef, Chix, </t>
        </is>
      </c>
      <c r="F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inlineStr"/>
      <c r="Y116" t="n">
        <v>1</v>
      </c>
      <c r="Z116" t="inlineStr">
        <is>
          <t>2N</t>
        </is>
      </c>
      <c r="AA116" t="n">
        <v>0</v>
      </c>
      <c r="AB116" t="inlineStr">
        <is>
          <t>CA</t>
        </is>
      </c>
    </row>
    <row r="117">
      <c r="A117" t="inlineStr">
        <is>
          <t>Stephanie Duchene</t>
        </is>
      </c>
      <c r="C117" t="inlineStr">
        <is>
          <t>omni</t>
        </is>
      </c>
      <c r="D117" t="inlineStr">
        <is>
          <t>3</t>
        </is>
      </c>
      <c r="E117" t="inlineStr">
        <is>
          <t xml:space="preserve">Beef, Chix, </t>
        </is>
      </c>
      <c r="F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inlineStr"/>
      <c r="Y117" t="n">
        <v>1</v>
      </c>
      <c r="Z117" t="inlineStr">
        <is>
          <t>2N</t>
        </is>
      </c>
      <c r="AA117" t="n">
        <v>0</v>
      </c>
      <c r="AB117" t="inlineStr">
        <is>
          <t>CA</t>
        </is>
      </c>
    </row>
    <row r="118">
      <c r="A118" t="inlineStr">
        <is>
          <t>Jehni Robinson, MD</t>
        </is>
      </c>
      <c r="C118" t="inlineStr">
        <is>
          <t>omni</t>
        </is>
      </c>
      <c r="D118" t="inlineStr">
        <is>
          <t>3</t>
        </is>
      </c>
      <c r="E118" t="inlineStr">
        <is>
          <t xml:space="preserve">Beef, Chix, </t>
        </is>
      </c>
      <c r="F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inlineStr"/>
      <c r="Y118" t="n">
        <v>1</v>
      </c>
      <c r="Z118" t="inlineStr">
        <is>
          <t>2N</t>
        </is>
      </c>
      <c r="AA118" t="n">
        <v>0</v>
      </c>
      <c r="AB118" t="inlineStr">
        <is>
          <t>CA</t>
        </is>
      </c>
    </row>
    <row r="119">
      <c r="A119" t="inlineStr">
        <is>
          <t>Krista Thorrington</t>
        </is>
      </c>
      <c r="C119" t="inlineStr">
        <is>
          <t>omni</t>
        </is>
      </c>
      <c r="D119" t="inlineStr">
        <is>
          <t>3</t>
        </is>
      </c>
      <c r="E119" t="inlineStr">
        <is>
          <t xml:space="preserve">Beef, Chix, </t>
        </is>
      </c>
      <c r="F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inlineStr"/>
      <c r="Y119" t="n">
        <v>1</v>
      </c>
      <c r="Z119" t="inlineStr">
        <is>
          <t>2N</t>
        </is>
      </c>
      <c r="AA119" t="n">
        <v>0</v>
      </c>
      <c r="AB119" t="inlineStr">
        <is>
          <t>CA</t>
        </is>
      </c>
    </row>
    <row r="120">
      <c r="A120" t="inlineStr">
        <is>
          <t>Nina Mehigan</t>
        </is>
      </c>
      <c r="C120" t="inlineStr">
        <is>
          <t>omni</t>
        </is>
      </c>
      <c r="D120" t="inlineStr">
        <is>
          <t>3</t>
        </is>
      </c>
      <c r="E120" t="inlineStr">
        <is>
          <t xml:space="preserve">Beef, Chix, </t>
        </is>
      </c>
      <c r="F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inlineStr"/>
      <c r="Y120" t="n">
        <v>1</v>
      </c>
      <c r="Z120" t="inlineStr">
        <is>
          <t>2N</t>
        </is>
      </c>
      <c r="AA120" t="n">
        <v>0</v>
      </c>
      <c r="AB120" t="inlineStr">
        <is>
          <t>CA</t>
        </is>
      </c>
    </row>
    <row r="121">
      <c r="A121" t="inlineStr">
        <is>
          <t>Chelsea Bond</t>
        </is>
      </c>
      <c r="C121" t="inlineStr">
        <is>
          <t>omni</t>
        </is>
      </c>
      <c r="D121" t="inlineStr">
        <is>
          <t>3</t>
        </is>
      </c>
      <c r="E121" t="inlineStr">
        <is>
          <t xml:space="preserve">Beef, Chix, </t>
        </is>
      </c>
      <c r="F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inlineStr"/>
      <c r="Y121" t="n">
        <v>1</v>
      </c>
      <c r="Z121" t="inlineStr">
        <is>
          <t>2N</t>
        </is>
      </c>
      <c r="AA121" t="n">
        <v>0</v>
      </c>
      <c r="AB121" t="inlineStr">
        <is>
          <t>AZ</t>
        </is>
      </c>
    </row>
    <row r="122">
      <c r="A122" t="inlineStr">
        <is>
          <t>Katie Hager</t>
        </is>
      </c>
      <c r="C122" t="inlineStr">
        <is>
          <t>omni</t>
        </is>
      </c>
      <c r="D122" t="inlineStr">
        <is>
          <t>3</t>
        </is>
      </c>
      <c r="E122" t="inlineStr">
        <is>
          <t xml:space="preserve">Beef, Chix, </t>
        </is>
      </c>
      <c r="F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inlineStr">
        <is>
          <t>2 Day</t>
        </is>
      </c>
      <c r="Y122" t="n">
        <v>0</v>
      </c>
      <c r="Z122" t="inlineStr">
        <is>
          <t>2N</t>
        </is>
      </c>
      <c r="AA122" t="n">
        <v>1</v>
      </c>
      <c r="AB122" t="inlineStr">
        <is>
          <t>TX</t>
        </is>
      </c>
    </row>
    <row r="123">
      <c r="A123" t="inlineStr">
        <is>
          <t>Tanja Champagne</t>
        </is>
      </c>
      <c r="C123" t="inlineStr">
        <is>
          <t>omni</t>
        </is>
      </c>
      <c r="D123" t="inlineStr">
        <is>
          <t>3</t>
        </is>
      </c>
      <c r="E123" t="inlineStr">
        <is>
          <t xml:space="preserve">Beef, Chix, </t>
        </is>
      </c>
      <c r="F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inlineStr"/>
      <c r="Y123" t="n">
        <v>0</v>
      </c>
      <c r="Z123" t="inlineStr">
        <is>
          <t>2N</t>
        </is>
      </c>
      <c r="AA123" t="n">
        <v>1</v>
      </c>
      <c r="AB123" t="inlineStr">
        <is>
          <t>CO</t>
        </is>
      </c>
    </row>
    <row r="124">
      <c r="A124" t="inlineStr">
        <is>
          <t>Sally Au-Yeung</t>
        </is>
      </c>
      <c r="C124" t="inlineStr">
        <is>
          <t>omni</t>
        </is>
      </c>
      <c r="D124" t="inlineStr">
        <is>
          <t>3</t>
        </is>
      </c>
      <c r="E124" t="inlineStr">
        <is>
          <t xml:space="preserve">Beef, Chix, </t>
        </is>
      </c>
      <c r="F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inlineStr"/>
      <c r="Y124" t="n">
        <v>0</v>
      </c>
      <c r="Z124" t="inlineStr">
        <is>
          <t>2N</t>
        </is>
      </c>
      <c r="AA124" t="n">
        <v>1</v>
      </c>
      <c r="AB124" t="inlineStr">
        <is>
          <t>CA</t>
        </is>
      </c>
    </row>
    <row r="125">
      <c r="A125" t="inlineStr">
        <is>
          <t>Pamela Brose</t>
        </is>
      </c>
      <c r="C125" t="inlineStr">
        <is>
          <t>omni</t>
        </is>
      </c>
      <c r="D125" t="inlineStr">
        <is>
          <t>3</t>
        </is>
      </c>
      <c r="E125" t="inlineStr">
        <is>
          <t xml:space="preserve">Beef, Chix, </t>
        </is>
      </c>
      <c r="F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inlineStr"/>
      <c r="Y125" t="n">
        <v>0</v>
      </c>
      <c r="Z125" t="inlineStr">
        <is>
          <t>2N</t>
        </is>
      </c>
      <c r="AA125" t="n">
        <v>1</v>
      </c>
      <c r="AB125" t="inlineStr">
        <is>
          <t>CA</t>
        </is>
      </c>
    </row>
    <row r="126">
      <c r="A126" t="inlineStr">
        <is>
          <t>Lisa Pensick</t>
        </is>
      </c>
      <c r="C126" t="inlineStr">
        <is>
          <t>omni</t>
        </is>
      </c>
      <c r="D126" t="inlineStr">
        <is>
          <t>3</t>
        </is>
      </c>
      <c r="E126" t="inlineStr">
        <is>
          <t xml:space="preserve">Beef, Chix, </t>
        </is>
      </c>
      <c r="F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inlineStr"/>
      <c r="Y126" t="n">
        <v>0</v>
      </c>
      <c r="Z126" t="inlineStr">
        <is>
          <t>2N</t>
        </is>
      </c>
      <c r="AA126" t="n">
        <v>1</v>
      </c>
      <c r="AB126" t="inlineStr">
        <is>
          <t>WA</t>
        </is>
      </c>
    </row>
    <row r="127">
      <c r="A127" t="inlineStr">
        <is>
          <t>Linda Galkowski</t>
        </is>
      </c>
      <c r="C127" t="inlineStr">
        <is>
          <t>omni</t>
        </is>
      </c>
      <c r="D127" t="inlineStr">
        <is>
          <t>3</t>
        </is>
      </c>
      <c r="E127" t="inlineStr">
        <is>
          <t xml:space="preserve">Beef, Chix, </t>
        </is>
      </c>
      <c r="F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inlineStr"/>
      <c r="Y127" t="n">
        <v>0</v>
      </c>
      <c r="Z127" t="inlineStr">
        <is>
          <t>2N</t>
        </is>
      </c>
      <c r="AA127" t="n">
        <v>1</v>
      </c>
      <c r="AB127" t="inlineStr">
        <is>
          <t>WA</t>
        </is>
      </c>
    </row>
    <row r="128">
      <c r="A128" t="inlineStr">
        <is>
          <t>Kylee Newman</t>
        </is>
      </c>
      <c r="C128" t="inlineStr">
        <is>
          <t>omni</t>
        </is>
      </c>
      <c r="D128" t="inlineStr">
        <is>
          <t>3</t>
        </is>
      </c>
      <c r="E128" t="inlineStr">
        <is>
          <t xml:space="preserve">Beef, Chix, </t>
        </is>
      </c>
      <c r="F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inlineStr"/>
      <c r="Y128" t="n">
        <v>0</v>
      </c>
      <c r="Z128" t="inlineStr">
        <is>
          <t>2N</t>
        </is>
      </c>
      <c r="AA128" t="n">
        <v>1</v>
      </c>
      <c r="AB128" t="inlineStr">
        <is>
          <t>TX</t>
        </is>
      </c>
    </row>
    <row r="129">
      <c r="A129" t="inlineStr">
        <is>
          <t>Jennifer Hafner</t>
        </is>
      </c>
      <c r="C129" t="inlineStr">
        <is>
          <t>omni</t>
        </is>
      </c>
      <c r="D129" t="inlineStr">
        <is>
          <t>3</t>
        </is>
      </c>
      <c r="E129" t="inlineStr">
        <is>
          <t xml:space="preserve">Beef, Chix, </t>
        </is>
      </c>
      <c r="F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inlineStr"/>
      <c r="Y129" t="n">
        <v>0</v>
      </c>
      <c r="Z129" t="inlineStr">
        <is>
          <t>2N</t>
        </is>
      </c>
      <c r="AA129" t="n">
        <v>1</v>
      </c>
      <c r="AB129" t="inlineStr">
        <is>
          <t>CA</t>
        </is>
      </c>
    </row>
    <row r="130">
      <c r="A130" t="inlineStr">
        <is>
          <t>Deanna  Lee</t>
        </is>
      </c>
      <c r="C130" t="inlineStr">
        <is>
          <t>omni</t>
        </is>
      </c>
      <c r="D130" t="inlineStr">
        <is>
          <t>3</t>
        </is>
      </c>
      <c r="E130" t="inlineStr">
        <is>
          <t xml:space="preserve">Beef, Chix, </t>
        </is>
      </c>
      <c r="F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inlineStr"/>
      <c r="Y130" t="n">
        <v>0</v>
      </c>
      <c r="Z130" t="inlineStr">
        <is>
          <t>2N</t>
        </is>
      </c>
      <c r="AA130" t="n">
        <v>1</v>
      </c>
      <c r="AB130" t="inlineStr">
        <is>
          <t>CA</t>
        </is>
      </c>
    </row>
    <row r="131">
      <c r="A131" t="inlineStr">
        <is>
          <t>Chantell Dennis</t>
        </is>
      </c>
      <c r="C131" t="inlineStr">
        <is>
          <t>omni</t>
        </is>
      </c>
      <c r="D131" t="inlineStr">
        <is>
          <t>3</t>
        </is>
      </c>
      <c r="E131" t="inlineStr">
        <is>
          <t xml:space="preserve">Beef, Chix, </t>
        </is>
      </c>
      <c r="F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inlineStr"/>
      <c r="Y131" t="n">
        <v>0</v>
      </c>
      <c r="Z131" t="inlineStr">
        <is>
          <t>2N</t>
        </is>
      </c>
      <c r="AA131" t="n">
        <v>1</v>
      </c>
      <c r="AB131" t="inlineStr">
        <is>
          <t>CA</t>
        </is>
      </c>
    </row>
    <row r="132">
      <c r="A132" t="inlineStr">
        <is>
          <t>Elizabeth Svatek</t>
        </is>
      </c>
      <c r="C132" t="inlineStr">
        <is>
          <t>sub</t>
        </is>
      </c>
      <c r="D132" t="inlineStr">
        <is>
          <t>3</t>
        </is>
      </c>
      <c r="E132" t="inlineStr">
        <is>
          <t xml:space="preserve">Beef, T-Tacos, </t>
        </is>
      </c>
      <c r="F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inlineStr"/>
      <c r="Y132" t="n">
        <v>1</v>
      </c>
      <c r="Z132" t="inlineStr">
        <is>
          <t>2O</t>
        </is>
      </c>
      <c r="AA132" t="n">
        <v>0</v>
      </c>
      <c r="AB132" t="inlineStr">
        <is>
          <t>CA</t>
        </is>
      </c>
    </row>
    <row r="133">
      <c r="A133" t="inlineStr">
        <is>
          <t>Liz Biege</t>
        </is>
      </c>
      <c r="C133" t="inlineStr">
        <is>
          <t>sub</t>
        </is>
      </c>
      <c r="D133" t="inlineStr">
        <is>
          <t>3</t>
        </is>
      </c>
      <c r="E133" t="inlineStr">
        <is>
          <t xml:space="preserve">Beef, T-Tacos, </t>
        </is>
      </c>
      <c r="F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inlineStr">
        <is>
          <t>2 Day</t>
        </is>
      </c>
      <c r="Y133" t="n">
        <v>0</v>
      </c>
      <c r="Z133" t="inlineStr">
        <is>
          <t>2O</t>
        </is>
      </c>
      <c r="AA133" t="n">
        <v>1</v>
      </c>
      <c r="AB133" t="inlineStr">
        <is>
          <t>CA</t>
        </is>
      </c>
    </row>
    <row r="134">
      <c r="A134" t="inlineStr">
        <is>
          <t>Courtney Brooks</t>
        </is>
      </c>
      <c r="C134" t="inlineStr">
        <is>
          <t>sub</t>
        </is>
      </c>
      <c r="D134" t="inlineStr">
        <is>
          <t>3</t>
        </is>
      </c>
      <c r="E134" t="inlineStr">
        <is>
          <t xml:space="preserve">Beef, T-Tacos, Chix, </t>
        </is>
      </c>
      <c r="F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inlineStr"/>
      <c r="Y134" t="n">
        <v>0</v>
      </c>
      <c r="Z134" t="inlineStr">
        <is>
          <t>2P</t>
        </is>
      </c>
      <c r="AA134" t="n">
        <v>1</v>
      </c>
      <c r="AB134" t="inlineStr">
        <is>
          <t>CA</t>
        </is>
      </c>
    </row>
    <row r="135">
      <c r="A135" t="inlineStr">
        <is>
          <t>Amy Stoneham</t>
        </is>
      </c>
      <c r="C135" t="inlineStr">
        <is>
          <t>sub</t>
        </is>
      </c>
      <c r="D135" t="inlineStr">
        <is>
          <t>3</t>
        </is>
      </c>
      <c r="E135" t="inlineStr">
        <is>
          <t xml:space="preserve">Beef, T-Tacos, Chix, </t>
        </is>
      </c>
      <c r="F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inlineStr"/>
      <c r="Y135" t="n">
        <v>0</v>
      </c>
      <c r="Z135" t="inlineStr">
        <is>
          <t>2P</t>
        </is>
      </c>
      <c r="AA135" t="n">
        <v>1</v>
      </c>
      <c r="AB135" t="inlineStr">
        <is>
          <t>CA</t>
        </is>
      </c>
    </row>
    <row r="136">
      <c r="A136" t="inlineStr">
        <is>
          <t>Jessica Stewart</t>
        </is>
      </c>
      <c r="C136" t="inlineStr">
        <is>
          <t>sub</t>
        </is>
      </c>
      <c r="D136" t="inlineStr">
        <is>
          <t>3</t>
        </is>
      </c>
      <c r="E136" t="inlineStr">
        <is>
          <t xml:space="preserve">Beef, V-Pizza, </t>
        </is>
      </c>
      <c r="F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inlineStr"/>
      <c r="Y136" t="n">
        <v>1</v>
      </c>
      <c r="Z136" t="inlineStr">
        <is>
          <t>2Q</t>
        </is>
      </c>
      <c r="AA136" t="n">
        <v>0</v>
      </c>
      <c r="AB136" t="inlineStr">
        <is>
          <t>CA</t>
        </is>
      </c>
    </row>
    <row r="137">
      <c r="A137" t="inlineStr">
        <is>
          <t>Katie Mills</t>
        </is>
      </c>
      <c r="C137" t="inlineStr">
        <is>
          <t>sub</t>
        </is>
      </c>
      <c r="D137" t="inlineStr">
        <is>
          <t>3</t>
        </is>
      </c>
      <c r="E137" t="inlineStr">
        <is>
          <t xml:space="preserve">Beef, V-Pizza, PotPie, </t>
        </is>
      </c>
      <c r="F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inlineStr">
        <is>
          <t>2 Day</t>
        </is>
      </c>
      <c r="Y137" t="n">
        <v>0</v>
      </c>
      <c r="Z137" t="inlineStr">
        <is>
          <t>2R</t>
        </is>
      </c>
      <c r="AA137" t="n">
        <v>1</v>
      </c>
      <c r="AB137" t="inlineStr">
        <is>
          <t>CA</t>
        </is>
      </c>
    </row>
    <row r="138">
      <c r="A138" t="inlineStr">
        <is>
          <t>Jocelyn  Becerril</t>
        </is>
      </c>
      <c r="C138" t="inlineStr">
        <is>
          <t>sub</t>
        </is>
      </c>
      <c r="D138" t="inlineStr">
        <is>
          <t>3</t>
        </is>
      </c>
      <c r="E138" t="inlineStr">
        <is>
          <t xml:space="preserve">Pealafel , PotPie, </t>
        </is>
      </c>
      <c r="F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inlineStr">
        <is>
          <t>2 Day</t>
        </is>
      </c>
      <c r="Y138" t="n">
        <v>0</v>
      </c>
      <c r="Z138" t="inlineStr">
        <is>
          <t>2S</t>
        </is>
      </c>
      <c r="AA138" t="n">
        <v>1</v>
      </c>
      <c r="AB138" t="inlineStr">
        <is>
          <t>CA</t>
        </is>
      </c>
    </row>
    <row r="139">
      <c r="A139" t="inlineStr">
        <is>
          <t>Marcy Ryan</t>
        </is>
      </c>
      <c r="C139" t="inlineStr">
        <is>
          <t>sub</t>
        </is>
      </c>
      <c r="D139" t="inlineStr">
        <is>
          <t>3</t>
        </is>
      </c>
      <c r="E139" t="inlineStr">
        <is>
          <t xml:space="preserve">Pealafel , PotPie, </t>
        </is>
      </c>
      <c r="F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inlineStr"/>
      <c r="Y139" t="n">
        <v>0</v>
      </c>
      <c r="Z139" t="inlineStr">
        <is>
          <t>2S</t>
        </is>
      </c>
      <c r="AA139" t="n">
        <v>1</v>
      </c>
      <c r="AB139" t="inlineStr">
        <is>
          <t>WA</t>
        </is>
      </c>
    </row>
    <row r="140">
      <c r="A140" t="inlineStr">
        <is>
          <t>Erin Faragalla</t>
        </is>
      </c>
      <c r="C140" t="inlineStr">
        <is>
          <t>sub</t>
        </is>
      </c>
      <c r="D140" t="inlineStr">
        <is>
          <t>3</t>
        </is>
      </c>
      <c r="E140" t="inlineStr">
        <is>
          <t xml:space="preserve">Pealafel , PotPie, Chix, </t>
        </is>
      </c>
      <c r="F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inlineStr"/>
      <c r="Y140" t="n">
        <v>1</v>
      </c>
      <c r="Z140" t="inlineStr">
        <is>
          <t>2T</t>
        </is>
      </c>
      <c r="AA140" t="n">
        <v>0</v>
      </c>
      <c r="AB140" t="inlineStr">
        <is>
          <t>CA</t>
        </is>
      </c>
    </row>
    <row r="141">
      <c r="A141" t="inlineStr">
        <is>
          <t xml:space="preserve">Kyle Biebesheimer </t>
        </is>
      </c>
      <c r="C141" t="inlineStr">
        <is>
          <t>sub</t>
        </is>
      </c>
      <c r="D141" t="inlineStr">
        <is>
          <t>3</t>
        </is>
      </c>
      <c r="E141" t="inlineStr">
        <is>
          <t xml:space="preserve">Pealafel , PotPie, Chix, </t>
        </is>
      </c>
      <c r="F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inlineStr"/>
      <c r="Y141" t="n">
        <v>0</v>
      </c>
      <c r="Z141" t="inlineStr">
        <is>
          <t>2T</t>
        </is>
      </c>
      <c r="AA141" t="n">
        <v>1</v>
      </c>
      <c r="AB141" t="inlineStr">
        <is>
          <t>CA</t>
        </is>
      </c>
    </row>
    <row r="142">
      <c r="A142" t="inlineStr">
        <is>
          <t>Jackie Tait</t>
        </is>
      </c>
      <c r="C142" t="inlineStr">
        <is>
          <t>sub</t>
        </is>
      </c>
      <c r="D142" t="inlineStr">
        <is>
          <t>3</t>
        </is>
      </c>
      <c r="E142" t="inlineStr">
        <is>
          <t xml:space="preserve">Pealafel , PotPie, Chix, </t>
        </is>
      </c>
      <c r="F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inlineStr"/>
      <c r="Y142" t="n">
        <v>0</v>
      </c>
      <c r="Z142" t="inlineStr">
        <is>
          <t>2T</t>
        </is>
      </c>
      <c r="AA142" t="n">
        <v>1</v>
      </c>
      <c r="AB142" t="inlineStr">
        <is>
          <t>CA</t>
        </is>
      </c>
    </row>
    <row r="143">
      <c r="A143" t="inlineStr">
        <is>
          <t>Jessie Mobley</t>
        </is>
      </c>
      <c r="C143" t="inlineStr">
        <is>
          <t>sub</t>
        </is>
      </c>
      <c r="D143" t="inlineStr">
        <is>
          <t>3</t>
        </is>
      </c>
      <c r="E143" t="inlineStr">
        <is>
          <t xml:space="preserve">Pealafel , Chix, </t>
        </is>
      </c>
      <c r="F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inlineStr"/>
      <c r="Y143" t="n">
        <v>1</v>
      </c>
      <c r="Z143" t="inlineStr">
        <is>
          <t>2U</t>
        </is>
      </c>
      <c r="AA143" t="n">
        <v>0</v>
      </c>
      <c r="AB143" t="inlineStr">
        <is>
          <t>CA</t>
        </is>
      </c>
    </row>
    <row r="144">
      <c r="A144" t="inlineStr">
        <is>
          <t>Shireen Motivala</t>
        </is>
      </c>
      <c r="C144" t="inlineStr">
        <is>
          <t>sub</t>
        </is>
      </c>
      <c r="D144" t="inlineStr">
        <is>
          <t>3</t>
        </is>
      </c>
      <c r="E144" t="inlineStr">
        <is>
          <t xml:space="preserve">Pealafel , Chix, </t>
        </is>
      </c>
      <c r="F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inlineStr"/>
      <c r="Y144" t="n">
        <v>1</v>
      </c>
      <c r="Z144" t="inlineStr">
        <is>
          <t>2U</t>
        </is>
      </c>
      <c r="AA144" t="n">
        <v>0</v>
      </c>
      <c r="AB144" t="inlineStr">
        <is>
          <t>CA</t>
        </is>
      </c>
    </row>
    <row r="145">
      <c r="A145" t="inlineStr">
        <is>
          <t>Janine Gottheiner</t>
        </is>
      </c>
      <c r="C145" t="inlineStr">
        <is>
          <t>sub</t>
        </is>
      </c>
      <c r="D145" t="inlineStr">
        <is>
          <t>3</t>
        </is>
      </c>
      <c r="E145" t="inlineStr">
        <is>
          <t xml:space="preserve">Pealafel , Chix, </t>
        </is>
      </c>
      <c r="F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inlineStr">
        <is>
          <t>2 Day</t>
        </is>
      </c>
      <c r="Y145" t="n">
        <v>0</v>
      </c>
      <c r="Z145" t="inlineStr">
        <is>
          <t>2U</t>
        </is>
      </c>
      <c r="AA145" t="n">
        <v>1</v>
      </c>
      <c r="AB145" t="inlineStr">
        <is>
          <t>CA</t>
        </is>
      </c>
    </row>
    <row r="146">
      <c r="A146" t="inlineStr">
        <is>
          <t>Maura  Dougherty</t>
        </is>
      </c>
      <c r="C146" t="inlineStr">
        <is>
          <t>sub</t>
        </is>
      </c>
      <c r="D146" t="inlineStr">
        <is>
          <t>3</t>
        </is>
      </c>
      <c r="E146" t="inlineStr">
        <is>
          <t xml:space="preserve">Pealafel , Chix, </t>
        </is>
      </c>
      <c r="F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inlineStr"/>
      <c r="Y146" t="n">
        <v>0</v>
      </c>
      <c r="Z146" t="inlineStr">
        <is>
          <t>2U</t>
        </is>
      </c>
      <c r="AA146" t="n">
        <v>1</v>
      </c>
      <c r="AB146" t="inlineStr">
        <is>
          <t>CA</t>
        </is>
      </c>
    </row>
    <row r="147">
      <c r="A147" t="inlineStr">
        <is>
          <t>Julie Carey</t>
        </is>
      </c>
      <c r="C147" t="inlineStr">
        <is>
          <t>sub</t>
        </is>
      </c>
      <c r="D147" t="inlineStr">
        <is>
          <t>3</t>
        </is>
      </c>
      <c r="E147" t="inlineStr">
        <is>
          <t xml:space="preserve">Pealafel , Chix, </t>
        </is>
      </c>
      <c r="F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inlineStr"/>
      <c r="Y147" t="n">
        <v>0</v>
      </c>
      <c r="Z147" t="inlineStr">
        <is>
          <t>2U</t>
        </is>
      </c>
      <c r="AA147" t="n">
        <v>1</v>
      </c>
      <c r="AB147" t="inlineStr">
        <is>
          <t>CA</t>
        </is>
      </c>
    </row>
    <row r="148">
      <c r="A148" t="inlineStr">
        <is>
          <t>Alyse Manglik</t>
        </is>
      </c>
      <c r="C148" t="inlineStr">
        <is>
          <t>sub</t>
        </is>
      </c>
      <c r="D148" t="inlineStr">
        <is>
          <t>3</t>
        </is>
      </c>
      <c r="E148" t="inlineStr">
        <is>
          <t xml:space="preserve">Pealafel , Chix, </t>
        </is>
      </c>
      <c r="F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inlineStr"/>
      <c r="Y148" t="n">
        <v>0</v>
      </c>
      <c r="Z148" t="inlineStr">
        <is>
          <t>2U</t>
        </is>
      </c>
      <c r="AA148" t="n">
        <v>1</v>
      </c>
      <c r="AB148" t="inlineStr">
        <is>
          <t>CA</t>
        </is>
      </c>
    </row>
    <row r="149">
      <c r="A149" t="inlineStr">
        <is>
          <t>Christine Grand</t>
        </is>
      </c>
      <c r="C149" t="inlineStr">
        <is>
          <t>sub</t>
        </is>
      </c>
      <c r="D149" t="inlineStr">
        <is>
          <t>3</t>
        </is>
      </c>
      <c r="E149" t="inlineStr">
        <is>
          <t xml:space="preserve">Pealafel , V-Chix, </t>
        </is>
      </c>
      <c r="F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inlineStr"/>
      <c r="Y149" t="n">
        <v>0</v>
      </c>
      <c r="Z149" t="inlineStr">
        <is>
          <t>2V</t>
        </is>
      </c>
      <c r="AA149" t="n">
        <v>1</v>
      </c>
      <c r="AB149" t="inlineStr">
        <is>
          <t>CA</t>
        </is>
      </c>
    </row>
    <row r="150">
      <c r="A150" t="inlineStr">
        <is>
          <t>Colleen Espenschied</t>
        </is>
      </c>
      <c r="C150" t="inlineStr">
        <is>
          <t>sub</t>
        </is>
      </c>
      <c r="D150" t="inlineStr">
        <is>
          <t>3</t>
        </is>
      </c>
      <c r="E150" t="inlineStr">
        <is>
          <t xml:space="preserve">Pizza, Beef, </t>
        </is>
      </c>
      <c r="F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inlineStr"/>
      <c r="Y150" t="n">
        <v>0</v>
      </c>
      <c r="Z150" t="inlineStr">
        <is>
          <t>2W</t>
        </is>
      </c>
      <c r="AA150" t="n">
        <v>1</v>
      </c>
      <c r="AB150" t="inlineStr">
        <is>
          <t>CA</t>
        </is>
      </c>
    </row>
    <row r="151">
      <c r="A151" t="inlineStr">
        <is>
          <t>Emily Rayburn</t>
        </is>
      </c>
      <c r="C151" t="inlineStr">
        <is>
          <t>sub</t>
        </is>
      </c>
      <c r="D151" t="inlineStr">
        <is>
          <t>3</t>
        </is>
      </c>
      <c r="E151" t="inlineStr">
        <is>
          <t xml:space="preserve">Pizza, Beef, PotPie, </t>
        </is>
      </c>
      <c r="F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inlineStr">
        <is>
          <t>2 Day</t>
        </is>
      </c>
      <c r="Y151" t="n">
        <v>0</v>
      </c>
      <c r="Z151" t="inlineStr">
        <is>
          <t>2X</t>
        </is>
      </c>
      <c r="AA151" t="n">
        <v>1</v>
      </c>
      <c r="AB151" t="inlineStr">
        <is>
          <t>CA</t>
        </is>
      </c>
    </row>
    <row r="152">
      <c r="A152" t="inlineStr">
        <is>
          <t>Jessica Perrin</t>
        </is>
      </c>
      <c r="C152" t="inlineStr">
        <is>
          <t>sub</t>
        </is>
      </c>
      <c r="D152" t="inlineStr">
        <is>
          <t>3</t>
        </is>
      </c>
      <c r="E152" t="inlineStr">
        <is>
          <t xml:space="preserve">Pizza, Pealafel , PotPie, </t>
        </is>
      </c>
      <c r="F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inlineStr">
        <is>
          <t>2 Day</t>
        </is>
      </c>
      <c r="Y152" t="n">
        <v>0</v>
      </c>
      <c r="Z152" t="inlineStr">
        <is>
          <t>2Y</t>
        </is>
      </c>
      <c r="AA152" t="n">
        <v>1</v>
      </c>
      <c r="AB152" t="inlineStr">
        <is>
          <t>OR</t>
        </is>
      </c>
    </row>
    <row r="153">
      <c r="A153" t="inlineStr">
        <is>
          <t>Gina Higbie</t>
        </is>
      </c>
      <c r="C153" t="inlineStr">
        <is>
          <t>sub</t>
        </is>
      </c>
      <c r="D153" t="inlineStr">
        <is>
          <t>3</t>
        </is>
      </c>
      <c r="E153" t="inlineStr">
        <is>
          <t xml:space="preserve">Pizza, Chix, </t>
        </is>
      </c>
      <c r="F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inlineStr">
        <is>
          <t>2 Day</t>
        </is>
      </c>
      <c r="Y153" t="n">
        <v>0</v>
      </c>
      <c r="Z153" t="inlineStr">
        <is>
          <t>2Z</t>
        </is>
      </c>
      <c r="AA153" t="n">
        <v>1</v>
      </c>
      <c r="AB153" t="inlineStr">
        <is>
          <t>CA</t>
        </is>
      </c>
    </row>
    <row r="154">
      <c r="A154" t="inlineStr">
        <is>
          <t>Maria Piken</t>
        </is>
      </c>
      <c r="C154" t="inlineStr">
        <is>
          <t>sub</t>
        </is>
      </c>
      <c r="D154" t="inlineStr">
        <is>
          <t>3</t>
        </is>
      </c>
      <c r="E154" t="inlineStr">
        <is>
          <t xml:space="preserve">T-Tacos, PotPie, </t>
        </is>
      </c>
      <c r="F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inlineStr"/>
      <c r="Y154" t="n">
        <v>1</v>
      </c>
      <c r="Z154" t="inlineStr">
        <is>
          <t>3A</t>
        </is>
      </c>
      <c r="AA154" t="n">
        <v>0</v>
      </c>
      <c r="AB154" t="inlineStr">
        <is>
          <t>CO</t>
        </is>
      </c>
    </row>
    <row r="155">
      <c r="A155" t="inlineStr">
        <is>
          <t>Diana  Rayzman</t>
        </is>
      </c>
      <c r="C155" t="inlineStr">
        <is>
          <t>sub</t>
        </is>
      </c>
      <c r="D155" t="inlineStr">
        <is>
          <t>3</t>
        </is>
      </c>
      <c r="E155" t="inlineStr">
        <is>
          <t xml:space="preserve">T-Tacos, Pealafel , </t>
        </is>
      </c>
      <c r="F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inlineStr"/>
      <c r="Y155" t="n">
        <v>1</v>
      </c>
      <c r="Z155" t="inlineStr">
        <is>
          <t>3B</t>
        </is>
      </c>
      <c r="AA155" t="n">
        <v>0</v>
      </c>
      <c r="AB155" t="inlineStr">
        <is>
          <t>OR</t>
        </is>
      </c>
    </row>
    <row r="156">
      <c r="A156" t="inlineStr">
        <is>
          <t>Gena Gullette</t>
        </is>
      </c>
      <c r="C156" t="inlineStr">
        <is>
          <t>sub</t>
        </is>
      </c>
      <c r="D156" t="inlineStr">
        <is>
          <t>3</t>
        </is>
      </c>
      <c r="E156" t="inlineStr">
        <is>
          <t xml:space="preserve">T-Tacos, Chix, </t>
        </is>
      </c>
      <c r="F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inlineStr">
        <is>
          <t>2 Day</t>
        </is>
      </c>
      <c r="Y156" t="n">
        <v>0</v>
      </c>
      <c r="Z156" t="inlineStr">
        <is>
          <t>3C</t>
        </is>
      </c>
      <c r="AA156" t="n">
        <v>1</v>
      </c>
      <c r="AB156" t="inlineStr">
        <is>
          <t>CA</t>
        </is>
      </c>
    </row>
    <row r="157">
      <c r="A157" t="inlineStr">
        <is>
          <t>Brianne McMurtry</t>
        </is>
      </c>
      <c r="C157" t="inlineStr">
        <is>
          <t>sub</t>
        </is>
      </c>
      <c r="D157" t="inlineStr">
        <is>
          <t>3</t>
        </is>
      </c>
      <c r="E157" t="inlineStr">
        <is>
          <t xml:space="preserve">T-Tacos, Chix, </t>
        </is>
      </c>
      <c r="F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inlineStr"/>
      <c r="Y157" t="n">
        <v>0</v>
      </c>
      <c r="Z157" t="inlineStr">
        <is>
          <t>3C</t>
        </is>
      </c>
      <c r="AA157" t="n">
        <v>1</v>
      </c>
      <c r="AB157" t="inlineStr">
        <is>
          <t>CA</t>
        </is>
      </c>
    </row>
    <row r="158">
      <c r="A158" t="inlineStr">
        <is>
          <t>sabrina shell</t>
        </is>
      </c>
      <c r="C158" t="inlineStr">
        <is>
          <t>sub</t>
        </is>
      </c>
      <c r="D158" t="inlineStr">
        <is>
          <t>3</t>
        </is>
      </c>
      <c r="E158" t="inlineStr">
        <is>
          <t xml:space="preserve">V-Pizza, B-Tacos, </t>
        </is>
      </c>
      <c r="F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inlineStr"/>
      <c r="Y158" t="n">
        <v>1</v>
      </c>
      <c r="Z158" t="inlineStr">
        <is>
          <t>3D</t>
        </is>
      </c>
      <c r="AA158" t="n">
        <v>0</v>
      </c>
      <c r="AB158" t="inlineStr">
        <is>
          <t>CA</t>
        </is>
      </c>
    </row>
    <row r="159">
      <c r="A159" t="inlineStr">
        <is>
          <t>Erin Lane</t>
        </is>
      </c>
      <c r="C159" t="inlineStr">
        <is>
          <t>sub</t>
        </is>
      </c>
      <c r="D159" t="inlineStr">
        <is>
          <t>3</t>
        </is>
      </c>
      <c r="E159" t="inlineStr">
        <is>
          <t xml:space="preserve">PotPie, Chix, </t>
        </is>
      </c>
      <c r="F159" t="n">
        <v>1</v>
      </c>
      <c r="G159" t="inlineStr">
        <is>
          <t>PBJ</t>
        </is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1</v>
      </c>
      <c r="N159" t="n">
        <v>0</v>
      </c>
      <c r="O159" t="n">
        <v>1</v>
      </c>
      <c r="P159" t="inlineStr">
        <is>
          <t>chip</t>
        </is>
      </c>
      <c r="Q159" t="n">
        <v>0</v>
      </c>
      <c r="R159" t="n">
        <v>1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inlineStr"/>
      <c r="Y159" t="n">
        <v>0</v>
      </c>
      <c r="Z159" t="inlineStr">
        <is>
          <t>S16</t>
        </is>
      </c>
      <c r="AA159" t="n">
        <v>1</v>
      </c>
      <c r="AB159" t="inlineStr">
        <is>
          <t>CA</t>
        </is>
      </c>
    </row>
    <row r="160">
      <c r="A160" t="inlineStr">
        <is>
          <t>Simone Johnston</t>
        </is>
      </c>
      <c r="C160" t="inlineStr">
        <is>
          <t>sub</t>
        </is>
      </c>
      <c r="D160" t="inlineStr">
        <is>
          <t>3</t>
        </is>
      </c>
      <c r="E160" t="inlineStr">
        <is>
          <t xml:space="preserve">T-Burg, Pealafel , </t>
        </is>
      </c>
      <c r="F160" t="n">
        <v>2</v>
      </c>
      <c r="G160" t="inlineStr">
        <is>
          <t>Green,Bigred</t>
        </is>
      </c>
      <c r="H160" t="n">
        <v>0</v>
      </c>
      <c r="I160" t="n">
        <v>1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inlineStr"/>
      <c r="Y160" t="n">
        <v>1</v>
      </c>
      <c r="Z160" t="inlineStr">
        <is>
          <t>S17</t>
        </is>
      </c>
      <c r="AA160" t="n">
        <v>0</v>
      </c>
      <c r="AB160" t="inlineStr">
        <is>
          <t>CA</t>
        </is>
      </c>
    </row>
    <row r="161">
      <c r="A161" t="inlineStr">
        <is>
          <t>Susan Brabant</t>
        </is>
      </c>
      <c r="C161" t="inlineStr">
        <is>
          <t>sub</t>
        </is>
      </c>
      <c r="D161" t="inlineStr">
        <is>
          <t>3</t>
        </is>
      </c>
      <c r="E161" t="inlineStr">
        <is>
          <t xml:space="preserve">Beef, PotPie, </t>
        </is>
      </c>
      <c r="F161" t="n">
        <v>2</v>
      </c>
      <c r="G161" t="inlineStr">
        <is>
          <t>Blue,Boost</t>
        </is>
      </c>
      <c r="H161" t="n">
        <v>0</v>
      </c>
      <c r="I161" t="n">
        <v>0</v>
      </c>
      <c r="J161" t="n">
        <v>1</v>
      </c>
      <c r="K161" t="n">
        <v>1</v>
      </c>
      <c r="L161" t="n">
        <v>0</v>
      </c>
      <c r="M161" t="n">
        <v>0</v>
      </c>
      <c r="N161" t="n">
        <v>0</v>
      </c>
      <c r="O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inlineStr"/>
      <c r="Y161" t="n">
        <v>1</v>
      </c>
      <c r="Z161" t="inlineStr">
        <is>
          <t>S18</t>
        </is>
      </c>
      <c r="AA161" t="n">
        <v>0</v>
      </c>
      <c r="AB161" t="inlineStr">
        <is>
          <t>CA</t>
        </is>
      </c>
    </row>
    <row r="162">
      <c r="A162" t="inlineStr">
        <is>
          <t>Ellen Picataggio</t>
        </is>
      </c>
      <c r="C162" t="inlineStr">
        <is>
          <t>sub</t>
        </is>
      </c>
      <c r="D162" t="inlineStr">
        <is>
          <t>3</t>
        </is>
      </c>
      <c r="E162" t="inlineStr">
        <is>
          <t xml:space="preserve">Beef, PotPie, Chix, </t>
        </is>
      </c>
      <c r="F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3</v>
      </c>
      <c r="P162" t="inlineStr">
        <is>
          <t>chip,or,break_gf</t>
        </is>
      </c>
      <c r="Q162" t="n">
        <v>1</v>
      </c>
      <c r="R162" t="n">
        <v>1</v>
      </c>
      <c r="S162" t="n">
        <v>0</v>
      </c>
      <c r="T162" t="n">
        <v>1</v>
      </c>
      <c r="U162" t="n">
        <v>0</v>
      </c>
      <c r="V162" t="n">
        <v>0</v>
      </c>
      <c r="W162" t="n">
        <v>0</v>
      </c>
      <c r="X162" t="inlineStr"/>
      <c r="Y162" t="n">
        <v>1</v>
      </c>
      <c r="Z162" t="inlineStr">
        <is>
          <t>S19</t>
        </is>
      </c>
      <c r="AA162" t="n">
        <v>0</v>
      </c>
      <c r="AB162" t="inlineStr">
        <is>
          <t>CA</t>
        </is>
      </c>
    </row>
    <row r="163">
      <c r="A163" t="inlineStr">
        <is>
          <t>Erin Dudley-Krizek</t>
        </is>
      </c>
      <c r="C163" t="inlineStr">
        <is>
          <t>sub</t>
        </is>
      </c>
      <c r="D163" t="inlineStr">
        <is>
          <t>3</t>
        </is>
      </c>
      <c r="E163" t="inlineStr">
        <is>
          <t xml:space="preserve">Beef, B-Tacos, PotPie, </t>
        </is>
      </c>
      <c r="F163" t="n">
        <v>2</v>
      </c>
      <c r="G163" t="inlineStr">
        <is>
          <t>Green,Antiox</t>
        </is>
      </c>
      <c r="H163" t="n">
        <v>1</v>
      </c>
      <c r="I163" t="n">
        <v>0</v>
      </c>
      <c r="J163" t="n">
        <v>0</v>
      </c>
      <c r="K163" t="n">
        <v>0</v>
      </c>
      <c r="L163" t="n">
        <v>1</v>
      </c>
      <c r="M163" t="n">
        <v>0</v>
      </c>
      <c r="N163" t="n">
        <v>0</v>
      </c>
      <c r="O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inlineStr"/>
      <c r="Y163" t="n">
        <v>0</v>
      </c>
      <c r="Z163" t="inlineStr">
        <is>
          <t>S20</t>
        </is>
      </c>
      <c r="AA163" t="n">
        <v>1</v>
      </c>
      <c r="AB163" t="inlineStr">
        <is>
          <t>CA</t>
        </is>
      </c>
    </row>
    <row r="164">
      <c r="A164" t="inlineStr">
        <is>
          <t>Leslie Baucom</t>
        </is>
      </c>
      <c r="C164" t="inlineStr">
        <is>
          <t>sub</t>
        </is>
      </c>
      <c r="D164" t="inlineStr">
        <is>
          <t>3</t>
        </is>
      </c>
      <c r="E164" t="inlineStr">
        <is>
          <t xml:space="preserve">Beef, B-Tacos, Chix, </t>
        </is>
      </c>
      <c r="F164" t="n">
        <v>1</v>
      </c>
      <c r="G164" t="inlineStr">
        <is>
          <t>Green</t>
        </is>
      </c>
      <c r="H164" t="n">
        <v>0</v>
      </c>
      <c r="I164" t="n">
        <v>0</v>
      </c>
      <c r="J164" t="n">
        <v>0</v>
      </c>
      <c r="K164" t="n">
        <v>0</v>
      </c>
      <c r="L164" t="n">
        <v>1</v>
      </c>
      <c r="M164" t="n">
        <v>0</v>
      </c>
      <c r="N164" t="n">
        <v>0</v>
      </c>
      <c r="O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inlineStr">
        <is>
          <t>2 Day</t>
        </is>
      </c>
      <c r="Y164" t="n">
        <v>0</v>
      </c>
      <c r="Z164" t="inlineStr">
        <is>
          <t>S21</t>
        </is>
      </c>
      <c r="AA164" t="n">
        <v>1</v>
      </c>
      <c r="AB164" t="inlineStr">
        <is>
          <t>CA</t>
        </is>
      </c>
    </row>
    <row r="165">
      <c r="A165" t="inlineStr">
        <is>
          <t>VISRIN VICHIT-VADAKAN</t>
        </is>
      </c>
      <c r="C165" t="inlineStr">
        <is>
          <t>sub</t>
        </is>
      </c>
      <c r="D165" t="inlineStr">
        <is>
          <t>3</t>
        </is>
      </c>
      <c r="E165" t="inlineStr">
        <is>
          <t xml:space="preserve">Beef, Pealafel , Chix, </t>
        </is>
      </c>
      <c r="F165" t="n">
        <v>1</v>
      </c>
      <c r="G165" t="inlineStr">
        <is>
          <t>Green</t>
        </is>
      </c>
      <c r="H165" t="n">
        <v>0</v>
      </c>
      <c r="I165" t="n">
        <v>0</v>
      </c>
      <c r="J165" t="n">
        <v>0</v>
      </c>
      <c r="K165" t="n">
        <v>0</v>
      </c>
      <c r="L165" t="n">
        <v>1</v>
      </c>
      <c r="M165" t="n">
        <v>0</v>
      </c>
      <c r="N165" t="n">
        <v>0</v>
      </c>
      <c r="O165" t="n">
        <v>1</v>
      </c>
      <c r="P165" t="inlineStr">
        <is>
          <t>or</t>
        </is>
      </c>
      <c r="Q165" t="n">
        <v>0</v>
      </c>
      <c r="R165" t="n">
        <v>0</v>
      </c>
      <c r="S165" t="n">
        <v>0</v>
      </c>
      <c r="T165" t="n">
        <v>1</v>
      </c>
      <c r="U165" t="n">
        <v>0</v>
      </c>
      <c r="V165" t="n">
        <v>0</v>
      </c>
      <c r="W165" t="n">
        <v>0</v>
      </c>
      <c r="X165" t="inlineStr"/>
      <c r="Y165" t="n">
        <v>0</v>
      </c>
      <c r="Z165" t="inlineStr">
        <is>
          <t>S22</t>
        </is>
      </c>
      <c r="AA165" t="n">
        <v>1</v>
      </c>
      <c r="AB165" t="inlineStr">
        <is>
          <t>CA</t>
        </is>
      </c>
    </row>
    <row r="166">
      <c r="A166" t="inlineStr">
        <is>
          <t>Katrina Marzorati</t>
        </is>
      </c>
      <c r="C166" t="inlineStr">
        <is>
          <t>sub</t>
        </is>
      </c>
      <c r="D166" t="inlineStr">
        <is>
          <t>3</t>
        </is>
      </c>
      <c r="E166" t="inlineStr">
        <is>
          <t xml:space="preserve">Beef, Pealafel , Chix, </t>
        </is>
      </c>
      <c r="F166" t="n">
        <v>2</v>
      </c>
      <c r="G166" t="inlineStr">
        <is>
          <t>PBJ,Blue</t>
        </is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1</v>
      </c>
      <c r="N166" t="n">
        <v>0</v>
      </c>
      <c r="O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inlineStr"/>
      <c r="Y166" t="n">
        <v>0</v>
      </c>
      <c r="Z166" t="inlineStr">
        <is>
          <t>S23</t>
        </is>
      </c>
      <c r="AA166" t="n">
        <v>1</v>
      </c>
      <c r="AB166" t="inlineStr">
        <is>
          <t>CA</t>
        </is>
      </c>
    </row>
    <row r="167">
      <c r="A167" t="inlineStr">
        <is>
          <t>Pilar Bernard</t>
        </is>
      </c>
      <c r="C167" t="inlineStr">
        <is>
          <t>omni</t>
        </is>
      </c>
      <c r="D167" t="inlineStr">
        <is>
          <t>3</t>
        </is>
      </c>
      <c r="E167" t="inlineStr">
        <is>
          <t xml:space="preserve">Beef, Chix, </t>
        </is>
      </c>
      <c r="F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inlineStr">
        <is>
          <t>chip</t>
        </is>
      </c>
      <c r="Q167" t="n">
        <v>0</v>
      </c>
      <c r="R167" t="n">
        <v>1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inlineStr"/>
      <c r="Y167" t="n">
        <v>1</v>
      </c>
      <c r="Z167" t="inlineStr">
        <is>
          <t>S24</t>
        </is>
      </c>
      <c r="AA167" t="n">
        <v>0</v>
      </c>
      <c r="AB167" t="inlineStr">
        <is>
          <t>TX</t>
        </is>
      </c>
    </row>
    <row r="168">
      <c r="A168" t="inlineStr">
        <is>
          <t>Jeni Child</t>
        </is>
      </c>
      <c r="C168" t="inlineStr">
        <is>
          <t>omni</t>
        </is>
      </c>
      <c r="D168" t="inlineStr">
        <is>
          <t>3</t>
        </is>
      </c>
      <c r="E168" t="inlineStr">
        <is>
          <t xml:space="preserve">Beef, Chix, </t>
        </is>
      </c>
      <c r="F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inlineStr">
        <is>
          <t>chip_gf</t>
        </is>
      </c>
      <c r="Q168" t="n">
        <v>0</v>
      </c>
      <c r="R168" t="n">
        <v>0</v>
      </c>
      <c r="S168" t="n">
        <v>1</v>
      </c>
      <c r="T168" t="n">
        <v>0</v>
      </c>
      <c r="U168" t="n">
        <v>0</v>
      </c>
      <c r="V168" t="n">
        <v>0</v>
      </c>
      <c r="W168" t="n">
        <v>0</v>
      </c>
      <c r="X168" t="inlineStr">
        <is>
          <t>2 Day</t>
        </is>
      </c>
      <c r="Y168" t="n">
        <v>0</v>
      </c>
      <c r="Z168" t="inlineStr">
        <is>
          <t>S25</t>
        </is>
      </c>
      <c r="AA168" t="n">
        <v>1</v>
      </c>
      <c r="AB168" t="inlineStr">
        <is>
          <t>OR</t>
        </is>
      </c>
    </row>
    <row r="169">
      <c r="A169" t="inlineStr">
        <is>
          <t>Gina Lenz</t>
        </is>
      </c>
      <c r="C169" t="inlineStr">
        <is>
          <t>omni</t>
        </is>
      </c>
      <c r="D169" t="inlineStr">
        <is>
          <t>3</t>
        </is>
      </c>
      <c r="E169" t="inlineStr">
        <is>
          <t xml:space="preserve">Beef, Chix, </t>
        </is>
      </c>
      <c r="F169" t="n">
        <v>9</v>
      </c>
      <c r="G169" t="inlineStr">
        <is>
          <t>Blue,Blue,Blue,Boost,Boost,Boost,Antiox,Antiox,Antiox</t>
        </is>
      </c>
      <c r="H169" t="n">
        <v>3</v>
      </c>
      <c r="I169" t="n">
        <v>0</v>
      </c>
      <c r="J169" t="n">
        <v>3</v>
      </c>
      <c r="K169" t="n">
        <v>3</v>
      </c>
      <c r="L169" t="n">
        <v>0</v>
      </c>
      <c r="M169" t="n">
        <v>0</v>
      </c>
      <c r="N169" t="n">
        <v>0</v>
      </c>
      <c r="O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inlineStr"/>
      <c r="Y169" t="n">
        <v>0</v>
      </c>
      <c r="Z169" t="inlineStr">
        <is>
          <t>S26</t>
        </is>
      </c>
      <c r="AA169" t="n">
        <v>1</v>
      </c>
      <c r="AB169" t="inlineStr">
        <is>
          <t>WA</t>
        </is>
      </c>
    </row>
    <row r="170">
      <c r="A170" t="inlineStr">
        <is>
          <t>Cailen Conroy</t>
        </is>
      </c>
      <c r="C170" t="inlineStr">
        <is>
          <t>omni</t>
        </is>
      </c>
      <c r="D170" t="inlineStr">
        <is>
          <t>3</t>
        </is>
      </c>
      <c r="E170" t="inlineStr">
        <is>
          <t xml:space="preserve">Beef, Chix, </t>
        </is>
      </c>
      <c r="F170" t="n">
        <v>1</v>
      </c>
      <c r="G170" t="inlineStr">
        <is>
          <t>Bigred</t>
        </is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inlineStr"/>
      <c r="Y170" t="n">
        <v>0</v>
      </c>
      <c r="Z170" t="inlineStr">
        <is>
          <t>S27</t>
        </is>
      </c>
      <c r="AA170" t="n">
        <v>1</v>
      </c>
      <c r="AB170" t="inlineStr">
        <is>
          <t>CA</t>
        </is>
      </c>
    </row>
    <row r="171">
      <c r="A171" t="inlineStr">
        <is>
          <t>anthony batt</t>
        </is>
      </c>
      <c r="C171" t="inlineStr">
        <is>
          <t>sub</t>
        </is>
      </c>
      <c r="D171" t="inlineStr">
        <is>
          <t>3</t>
        </is>
      </c>
      <c r="E171" t="inlineStr">
        <is>
          <t xml:space="preserve">Pealafel , PotPie, </t>
        </is>
      </c>
      <c r="F171" t="n">
        <v>2</v>
      </c>
      <c r="G171" t="inlineStr">
        <is>
          <t>Green,Green</t>
        </is>
      </c>
      <c r="H171" t="n">
        <v>0</v>
      </c>
      <c r="I171" t="n">
        <v>0</v>
      </c>
      <c r="J171" t="n">
        <v>0</v>
      </c>
      <c r="K171" t="n">
        <v>0</v>
      </c>
      <c r="L171" t="n">
        <v>2</v>
      </c>
      <c r="M171" t="n">
        <v>0</v>
      </c>
      <c r="N171" t="n">
        <v>0</v>
      </c>
      <c r="O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inlineStr"/>
      <c r="Y171" t="n">
        <v>1</v>
      </c>
      <c r="Z171" t="inlineStr">
        <is>
          <t>S28</t>
        </is>
      </c>
      <c r="AA171" t="n">
        <v>0</v>
      </c>
      <c r="AB171" t="inlineStr">
        <is>
          <t>AZ</t>
        </is>
      </c>
    </row>
    <row r="172">
      <c r="A172" t="inlineStr">
        <is>
          <t>Lauren Biggs</t>
        </is>
      </c>
      <c r="C172" t="inlineStr">
        <is>
          <t>sub</t>
        </is>
      </c>
      <c r="D172" t="inlineStr">
        <is>
          <t>3</t>
        </is>
      </c>
      <c r="E172" t="inlineStr">
        <is>
          <t xml:space="preserve">Pealafel , PotPie, Chix, </t>
        </is>
      </c>
      <c r="F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2</v>
      </c>
      <c r="P172" t="inlineStr">
        <is>
          <t>chip,chip</t>
        </is>
      </c>
      <c r="Q172" t="n">
        <v>0</v>
      </c>
      <c r="R172" t="n">
        <v>2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inlineStr">
        <is>
          <t>2 Day</t>
        </is>
      </c>
      <c r="Y172" t="n">
        <v>0</v>
      </c>
      <c r="Z172" t="inlineStr">
        <is>
          <t>S29</t>
        </is>
      </c>
      <c r="AA172" t="n">
        <v>1</v>
      </c>
      <c r="AB172" t="inlineStr">
        <is>
          <t>CA</t>
        </is>
      </c>
    </row>
    <row r="173">
      <c r="A173" t="inlineStr">
        <is>
          <t>Lauren Black</t>
        </is>
      </c>
      <c r="C173" t="inlineStr">
        <is>
          <t>veg</t>
        </is>
      </c>
      <c r="D173" t="inlineStr">
        <is>
          <t>3</t>
        </is>
      </c>
      <c r="E173" t="inlineStr">
        <is>
          <t xml:space="preserve">Pealafel , PotPie, V-Chix, </t>
        </is>
      </c>
      <c r="F173" t="n">
        <v>2</v>
      </c>
      <c r="G173" t="inlineStr">
        <is>
          <t>Blue,Blue</t>
        </is>
      </c>
      <c r="H173" t="n">
        <v>0</v>
      </c>
      <c r="I173" t="n">
        <v>0</v>
      </c>
      <c r="J173" t="n">
        <v>2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inlineStr"/>
      <c r="Y173" t="n">
        <v>1</v>
      </c>
      <c r="Z173" t="inlineStr">
        <is>
          <t>S30</t>
        </is>
      </c>
      <c r="AA173" t="n">
        <v>0</v>
      </c>
      <c r="AB173" t="inlineStr">
        <is>
          <t>AZ</t>
        </is>
      </c>
    </row>
    <row r="174">
      <c r="A174" t="inlineStr">
        <is>
          <t>Elspeth Bevan</t>
        </is>
      </c>
      <c r="C174" t="inlineStr">
        <is>
          <t>sub</t>
        </is>
      </c>
      <c r="D174" t="inlineStr">
        <is>
          <t>3</t>
        </is>
      </c>
      <c r="E174" t="inlineStr">
        <is>
          <t xml:space="preserve">Pealafel , Chix, </t>
        </is>
      </c>
      <c r="F174" t="n">
        <v>6</v>
      </c>
      <c r="G174" t="inlineStr">
        <is>
          <t>PBJ,PBJ,Boost,Boost,Antiox,Antiox</t>
        </is>
      </c>
      <c r="H174" t="n">
        <v>2</v>
      </c>
      <c r="I174" t="n">
        <v>0</v>
      </c>
      <c r="J174" t="n">
        <v>0</v>
      </c>
      <c r="K174" t="n">
        <v>2</v>
      </c>
      <c r="L174" t="n">
        <v>0</v>
      </c>
      <c r="M174" t="n">
        <v>2</v>
      </c>
      <c r="N174" t="n">
        <v>0</v>
      </c>
      <c r="O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inlineStr"/>
      <c r="Y174" t="n">
        <v>1</v>
      </c>
      <c r="Z174" t="inlineStr">
        <is>
          <t>S31</t>
        </is>
      </c>
      <c r="AA174" t="n">
        <v>0</v>
      </c>
      <c r="AB174" t="inlineStr">
        <is>
          <t>TX</t>
        </is>
      </c>
    </row>
    <row r="175">
      <c r="A175" t="inlineStr">
        <is>
          <t>Kelli Grisham</t>
        </is>
      </c>
      <c r="C175" t="inlineStr">
        <is>
          <t>sub</t>
        </is>
      </c>
      <c r="D175" t="inlineStr">
        <is>
          <t>3</t>
        </is>
      </c>
      <c r="E175" t="inlineStr">
        <is>
          <t xml:space="preserve">Pizza, Beef, Chix, </t>
        </is>
      </c>
      <c r="F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inlineStr">
        <is>
          <t>chip</t>
        </is>
      </c>
      <c r="Q175" t="n">
        <v>0</v>
      </c>
      <c r="R175" t="n">
        <v>1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inlineStr"/>
      <c r="Y175" t="n">
        <v>0</v>
      </c>
      <c r="Z175" t="inlineStr">
        <is>
          <t>S32</t>
        </is>
      </c>
      <c r="AA175" t="n">
        <v>1</v>
      </c>
      <c r="AB175" t="inlineStr">
        <is>
          <t>CA</t>
        </is>
      </c>
    </row>
    <row r="176">
      <c r="A176" t="inlineStr">
        <is>
          <t>brandy ley</t>
        </is>
      </c>
      <c r="C176" t="inlineStr">
        <is>
          <t>sub</t>
        </is>
      </c>
      <c r="D176" t="inlineStr">
        <is>
          <t>2</t>
        </is>
      </c>
      <c r="E176" t="inlineStr">
        <is>
          <t xml:space="preserve">PotPie, Chix, </t>
        </is>
      </c>
      <c r="F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inlineStr"/>
      <c r="Y176" t="n">
        <v>1</v>
      </c>
      <c r="Z176" t="inlineStr">
        <is>
          <t>3E</t>
        </is>
      </c>
      <c r="AA176" t="n">
        <v>0</v>
      </c>
      <c r="AB176" t="inlineStr">
        <is>
          <t>CA</t>
        </is>
      </c>
    </row>
    <row r="177">
      <c r="A177" t="inlineStr">
        <is>
          <t>Tanya Gradet</t>
        </is>
      </c>
      <c r="C177" t="inlineStr">
        <is>
          <t>sub</t>
        </is>
      </c>
      <c r="D177" t="inlineStr">
        <is>
          <t>2</t>
        </is>
      </c>
      <c r="E177" t="inlineStr">
        <is>
          <t xml:space="preserve">PotPie, Chix, </t>
        </is>
      </c>
      <c r="F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inlineStr"/>
      <c r="Y177" t="n">
        <v>1</v>
      </c>
      <c r="Z177" t="inlineStr">
        <is>
          <t>3E</t>
        </is>
      </c>
      <c r="AA177" t="n">
        <v>0</v>
      </c>
      <c r="AB177" t="inlineStr">
        <is>
          <t>CA</t>
        </is>
      </c>
    </row>
    <row r="178">
      <c r="A178" t="inlineStr">
        <is>
          <t>Debbi Stern</t>
        </is>
      </c>
      <c r="C178" t="inlineStr">
        <is>
          <t>sub</t>
        </is>
      </c>
      <c r="D178" t="inlineStr">
        <is>
          <t>2</t>
        </is>
      </c>
      <c r="E178" t="inlineStr">
        <is>
          <t xml:space="preserve">PotPie, Chix, </t>
        </is>
      </c>
      <c r="F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inlineStr"/>
      <c r="Y178" t="n">
        <v>1</v>
      </c>
      <c r="Z178" t="inlineStr">
        <is>
          <t>3E</t>
        </is>
      </c>
      <c r="AA178" t="n">
        <v>0</v>
      </c>
      <c r="AB178" t="inlineStr">
        <is>
          <t>TX</t>
        </is>
      </c>
    </row>
    <row r="179">
      <c r="A179" t="inlineStr">
        <is>
          <t>Manijeh AtashSobh</t>
        </is>
      </c>
      <c r="C179" t="inlineStr">
        <is>
          <t>sub</t>
        </is>
      </c>
      <c r="D179" t="inlineStr">
        <is>
          <t>2</t>
        </is>
      </c>
      <c r="E179" t="inlineStr">
        <is>
          <t xml:space="preserve">PotPie, Chix, </t>
        </is>
      </c>
      <c r="F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inlineStr">
        <is>
          <t>2 Day</t>
        </is>
      </c>
      <c r="Y179" t="n">
        <v>0</v>
      </c>
      <c r="Z179" t="inlineStr">
        <is>
          <t>3E</t>
        </is>
      </c>
      <c r="AA179" t="n">
        <v>1</v>
      </c>
      <c r="AB179" t="inlineStr">
        <is>
          <t>CA</t>
        </is>
      </c>
    </row>
    <row r="180">
      <c r="A180" t="inlineStr">
        <is>
          <t>Laura Pendleton</t>
        </is>
      </c>
      <c r="C180" t="inlineStr">
        <is>
          <t>sub</t>
        </is>
      </c>
      <c r="D180" t="inlineStr">
        <is>
          <t>2</t>
        </is>
      </c>
      <c r="E180" t="inlineStr">
        <is>
          <t xml:space="preserve">PotPie, Chix, </t>
        </is>
      </c>
      <c r="F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inlineStr">
        <is>
          <t>2 Day</t>
        </is>
      </c>
      <c r="Y180" t="n">
        <v>0</v>
      </c>
      <c r="Z180" t="inlineStr">
        <is>
          <t>3E</t>
        </is>
      </c>
      <c r="AA180" t="n">
        <v>1</v>
      </c>
      <c r="AB180" t="inlineStr">
        <is>
          <t>CO</t>
        </is>
      </c>
    </row>
    <row r="181">
      <c r="A181" t="inlineStr">
        <is>
          <t>Tracy Patel</t>
        </is>
      </c>
      <c r="C181" t="inlineStr">
        <is>
          <t>sub</t>
        </is>
      </c>
      <c r="D181" t="inlineStr">
        <is>
          <t>2</t>
        </is>
      </c>
      <c r="E181" t="inlineStr">
        <is>
          <t xml:space="preserve">PotPie, Chix, </t>
        </is>
      </c>
      <c r="F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inlineStr"/>
      <c r="Y181" t="n">
        <v>0</v>
      </c>
      <c r="Z181" t="inlineStr">
        <is>
          <t>3E</t>
        </is>
      </c>
      <c r="AA181" t="n">
        <v>1</v>
      </c>
      <c r="AB181" t="inlineStr">
        <is>
          <t>CA</t>
        </is>
      </c>
    </row>
    <row r="182">
      <c r="A182" t="inlineStr">
        <is>
          <t>Tatianna Ashurst</t>
        </is>
      </c>
      <c r="C182" t="inlineStr">
        <is>
          <t>sub</t>
        </is>
      </c>
      <c r="D182" t="inlineStr">
        <is>
          <t>2</t>
        </is>
      </c>
      <c r="E182" t="inlineStr">
        <is>
          <t xml:space="preserve">PotPie, Chix, </t>
        </is>
      </c>
      <c r="F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inlineStr"/>
      <c r="Y182" t="n">
        <v>0</v>
      </c>
      <c r="Z182" t="inlineStr">
        <is>
          <t>3E</t>
        </is>
      </c>
      <c r="AA182" t="n">
        <v>1</v>
      </c>
      <c r="AB182" t="inlineStr">
        <is>
          <t>CA</t>
        </is>
      </c>
    </row>
    <row r="183">
      <c r="A183" t="inlineStr">
        <is>
          <t>Sabha Khan</t>
        </is>
      </c>
      <c r="C183" t="inlineStr">
        <is>
          <t>sub</t>
        </is>
      </c>
      <c r="D183" t="inlineStr">
        <is>
          <t>2</t>
        </is>
      </c>
      <c r="E183" t="inlineStr">
        <is>
          <t xml:space="preserve">PotPie, Chix, </t>
        </is>
      </c>
      <c r="F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inlineStr"/>
      <c r="Y183" t="n">
        <v>0</v>
      </c>
      <c r="Z183" t="inlineStr">
        <is>
          <t>3E</t>
        </is>
      </c>
      <c r="AA183" t="n">
        <v>1</v>
      </c>
      <c r="AB183" t="inlineStr">
        <is>
          <t>CA</t>
        </is>
      </c>
    </row>
    <row r="184">
      <c r="A184" t="inlineStr">
        <is>
          <t>Aisha Barbeau</t>
        </is>
      </c>
      <c r="C184" t="inlineStr">
        <is>
          <t>sub</t>
        </is>
      </c>
      <c r="D184" t="inlineStr">
        <is>
          <t>2</t>
        </is>
      </c>
      <c r="E184" t="inlineStr">
        <is>
          <t xml:space="preserve">PotPie, Chix, </t>
        </is>
      </c>
      <c r="F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inlineStr"/>
      <c r="Y184" t="n">
        <v>0</v>
      </c>
      <c r="Z184" t="inlineStr">
        <is>
          <t>3E</t>
        </is>
      </c>
      <c r="AA184" t="n">
        <v>1</v>
      </c>
      <c r="AB184" t="inlineStr">
        <is>
          <t>CA</t>
        </is>
      </c>
    </row>
    <row r="185">
      <c r="A185" t="inlineStr">
        <is>
          <t>Andrew Eddy</t>
        </is>
      </c>
      <c r="C185" t="inlineStr">
        <is>
          <t>sub</t>
        </is>
      </c>
      <c r="D185" t="inlineStr">
        <is>
          <t>2</t>
        </is>
      </c>
      <c r="E185" t="inlineStr">
        <is>
          <t xml:space="preserve">B-Tacos, PotPie, </t>
        </is>
      </c>
      <c r="F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inlineStr"/>
      <c r="Y185" t="n">
        <v>1</v>
      </c>
      <c r="Z185" t="inlineStr">
        <is>
          <t>3F</t>
        </is>
      </c>
      <c r="AA185" t="n">
        <v>0</v>
      </c>
      <c r="AB185" t="inlineStr">
        <is>
          <t>TX</t>
        </is>
      </c>
    </row>
    <row r="186">
      <c r="A186" t="inlineStr">
        <is>
          <t>Kristine Narens</t>
        </is>
      </c>
      <c r="C186" t="inlineStr">
        <is>
          <t>sub</t>
        </is>
      </c>
      <c r="D186" t="inlineStr">
        <is>
          <t>2</t>
        </is>
      </c>
      <c r="E186" t="inlineStr">
        <is>
          <t xml:space="preserve">B-Tacos, Pealafel , Chix, </t>
        </is>
      </c>
      <c r="F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inlineStr"/>
      <c r="Y186" t="n">
        <v>1</v>
      </c>
      <c r="Z186" t="inlineStr">
        <is>
          <t>3G</t>
        </is>
      </c>
      <c r="AA186" t="n">
        <v>0</v>
      </c>
      <c r="AB186" t="inlineStr">
        <is>
          <t>WA</t>
        </is>
      </c>
    </row>
    <row r="187">
      <c r="A187" t="inlineStr">
        <is>
          <t>Natasja Wulff Pedersen</t>
        </is>
      </c>
      <c r="C187" t="inlineStr">
        <is>
          <t>sub</t>
        </is>
      </c>
      <c r="D187" t="inlineStr">
        <is>
          <t>2</t>
        </is>
      </c>
      <c r="E187" t="inlineStr">
        <is>
          <t xml:space="preserve">B-Tacos, Pealafel , Chix, </t>
        </is>
      </c>
      <c r="F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inlineStr"/>
      <c r="Y187" t="n">
        <v>0</v>
      </c>
      <c r="Z187" t="inlineStr">
        <is>
          <t>3G</t>
        </is>
      </c>
      <c r="AA187" t="n">
        <v>1</v>
      </c>
      <c r="AB187" t="inlineStr">
        <is>
          <t>OR</t>
        </is>
      </c>
    </row>
    <row r="188">
      <c r="A188" t="inlineStr">
        <is>
          <t>Julie Kurian</t>
        </is>
      </c>
      <c r="C188" t="inlineStr">
        <is>
          <t>sub</t>
        </is>
      </c>
      <c r="D188" t="inlineStr">
        <is>
          <t>2</t>
        </is>
      </c>
      <c r="E188" t="inlineStr">
        <is>
          <t xml:space="preserve">B-Tacos, Chix, </t>
        </is>
      </c>
      <c r="F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inlineStr"/>
      <c r="Y188" t="n">
        <v>0</v>
      </c>
      <c r="Z188" t="inlineStr">
        <is>
          <t>3H</t>
        </is>
      </c>
      <c r="AA188" t="n">
        <v>1</v>
      </c>
      <c r="AB188" t="inlineStr">
        <is>
          <t>CA</t>
        </is>
      </c>
    </row>
    <row r="189">
      <c r="A189" t="inlineStr">
        <is>
          <t>Nicole Sibert-Faaborg</t>
        </is>
      </c>
      <c r="C189" t="inlineStr">
        <is>
          <t>sub</t>
        </is>
      </c>
      <c r="D189" t="inlineStr">
        <is>
          <t>2</t>
        </is>
      </c>
      <c r="E189" t="inlineStr">
        <is>
          <t xml:space="preserve">B-Burg, PotPie, </t>
        </is>
      </c>
      <c r="F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inlineStr">
        <is>
          <t>2 Day</t>
        </is>
      </c>
      <c r="Y189" t="n">
        <v>0</v>
      </c>
      <c r="Z189" t="inlineStr">
        <is>
          <t>3I</t>
        </is>
      </c>
      <c r="AA189" t="n">
        <v>1</v>
      </c>
      <c r="AB189" t="inlineStr">
        <is>
          <t>CA</t>
        </is>
      </c>
    </row>
    <row r="190">
      <c r="A190" t="inlineStr">
        <is>
          <t>Monique Jones</t>
        </is>
      </c>
      <c r="C190" t="inlineStr">
        <is>
          <t>sub</t>
        </is>
      </c>
      <c r="D190" t="inlineStr">
        <is>
          <t>2</t>
        </is>
      </c>
      <c r="E190" t="inlineStr">
        <is>
          <t xml:space="preserve">B-Burg, Pealafel , Chix, </t>
        </is>
      </c>
      <c r="F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inlineStr">
        <is>
          <t>2 Day</t>
        </is>
      </c>
      <c r="Y190" t="n">
        <v>0</v>
      </c>
      <c r="Z190" t="inlineStr">
        <is>
          <t>3J</t>
        </is>
      </c>
      <c r="AA190" t="n">
        <v>1</v>
      </c>
      <c r="AB190" t="inlineStr">
        <is>
          <t>CA</t>
        </is>
      </c>
    </row>
    <row r="191">
      <c r="A191" t="inlineStr">
        <is>
          <t>Camiella Esaklul</t>
        </is>
      </c>
      <c r="C191" t="inlineStr">
        <is>
          <t>sub</t>
        </is>
      </c>
      <c r="D191" t="inlineStr">
        <is>
          <t>2</t>
        </is>
      </c>
      <c r="E191" t="inlineStr">
        <is>
          <t xml:space="preserve">B-Burg, Pealafel , Chix, </t>
        </is>
      </c>
      <c r="F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inlineStr">
        <is>
          <t>2 Day</t>
        </is>
      </c>
      <c r="Y191" t="n">
        <v>0</v>
      </c>
      <c r="Z191" t="inlineStr">
        <is>
          <t>3J</t>
        </is>
      </c>
      <c r="AA191" t="n">
        <v>1</v>
      </c>
      <c r="AB191" t="inlineStr">
        <is>
          <t>CA</t>
        </is>
      </c>
    </row>
    <row r="192">
      <c r="A192" t="inlineStr">
        <is>
          <t>Averill Conn</t>
        </is>
      </c>
      <c r="C192" t="inlineStr">
        <is>
          <t>sub</t>
        </is>
      </c>
      <c r="D192" t="inlineStr">
        <is>
          <t>2</t>
        </is>
      </c>
      <c r="E192" t="inlineStr">
        <is>
          <t xml:space="preserve">B-Burg, Chix, </t>
        </is>
      </c>
      <c r="F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inlineStr">
        <is>
          <t>2 Day</t>
        </is>
      </c>
      <c r="Y192" t="n">
        <v>0</v>
      </c>
      <c r="Z192" t="inlineStr">
        <is>
          <t>3K</t>
        </is>
      </c>
      <c r="AA192" t="n">
        <v>1</v>
      </c>
      <c r="AB192" t="inlineStr">
        <is>
          <t>CA</t>
        </is>
      </c>
    </row>
    <row r="193">
      <c r="A193" t="inlineStr">
        <is>
          <t>Ingrid Milkes</t>
        </is>
      </c>
      <c r="C193" t="inlineStr">
        <is>
          <t>sub</t>
        </is>
      </c>
      <c r="D193" t="inlineStr">
        <is>
          <t>2</t>
        </is>
      </c>
      <c r="E193" t="inlineStr">
        <is>
          <t xml:space="preserve">B-Burg, T-Tacos, </t>
        </is>
      </c>
      <c r="F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inlineStr"/>
      <c r="Y193" t="n">
        <v>1</v>
      </c>
      <c r="Z193" t="inlineStr">
        <is>
          <t>3L</t>
        </is>
      </c>
      <c r="AA193" t="n">
        <v>0</v>
      </c>
      <c r="AB193" t="inlineStr">
        <is>
          <t>CO</t>
        </is>
      </c>
    </row>
    <row r="194">
      <c r="A194" t="inlineStr">
        <is>
          <t>Eric  Nelson</t>
        </is>
      </c>
      <c r="C194" t="inlineStr">
        <is>
          <t>sub</t>
        </is>
      </c>
      <c r="D194" t="inlineStr">
        <is>
          <t>2</t>
        </is>
      </c>
      <c r="E194" t="inlineStr">
        <is>
          <t xml:space="preserve">B-Burg, T-Tacos, Chix, </t>
        </is>
      </c>
      <c r="F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inlineStr"/>
      <c r="Y194" t="n">
        <v>1</v>
      </c>
      <c r="Z194" t="inlineStr">
        <is>
          <t>3M</t>
        </is>
      </c>
      <c r="AA194" t="n">
        <v>0</v>
      </c>
      <c r="AB194" t="inlineStr">
        <is>
          <t>CA</t>
        </is>
      </c>
    </row>
    <row r="195">
      <c r="A195" t="inlineStr">
        <is>
          <t>Lisa Regelman</t>
        </is>
      </c>
      <c r="C195" t="inlineStr">
        <is>
          <t>sub</t>
        </is>
      </c>
      <c r="D195" t="inlineStr">
        <is>
          <t>2</t>
        </is>
      </c>
      <c r="E195" t="inlineStr">
        <is>
          <t xml:space="preserve">T-Burg, PotPie, </t>
        </is>
      </c>
      <c r="F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inlineStr"/>
      <c r="Y195" t="n">
        <v>0</v>
      </c>
      <c r="Z195" t="inlineStr">
        <is>
          <t>3N</t>
        </is>
      </c>
      <c r="AA195" t="n">
        <v>1</v>
      </c>
      <c r="AB195" t="inlineStr">
        <is>
          <t>CA</t>
        </is>
      </c>
    </row>
    <row r="196">
      <c r="A196" t="inlineStr">
        <is>
          <t>judith pagnam</t>
        </is>
      </c>
      <c r="C196" t="inlineStr">
        <is>
          <t>sub</t>
        </is>
      </c>
      <c r="D196" t="inlineStr">
        <is>
          <t>2</t>
        </is>
      </c>
      <c r="E196" t="inlineStr">
        <is>
          <t xml:space="preserve">T-Burg, B-Tacos, </t>
        </is>
      </c>
      <c r="F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inlineStr"/>
      <c r="Y196" t="n">
        <v>1</v>
      </c>
      <c r="Z196" t="inlineStr">
        <is>
          <t>3O</t>
        </is>
      </c>
      <c r="AA196" t="n">
        <v>0</v>
      </c>
      <c r="AB196" t="inlineStr">
        <is>
          <t>CA</t>
        </is>
      </c>
    </row>
    <row r="197">
      <c r="A197" t="inlineStr">
        <is>
          <t>Kelley Bonsall</t>
        </is>
      </c>
      <c r="C197" t="inlineStr">
        <is>
          <t>sub</t>
        </is>
      </c>
      <c r="D197" t="inlineStr">
        <is>
          <t>2</t>
        </is>
      </c>
      <c r="E197" t="inlineStr">
        <is>
          <t xml:space="preserve">T-Burg, Pealafel , </t>
        </is>
      </c>
      <c r="F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inlineStr">
        <is>
          <t>2 Day</t>
        </is>
      </c>
      <c r="Y197" t="n">
        <v>0</v>
      </c>
      <c r="Z197" t="inlineStr">
        <is>
          <t>3P</t>
        </is>
      </c>
      <c r="AA197" t="n">
        <v>1</v>
      </c>
      <c r="AB197" t="inlineStr">
        <is>
          <t>CA</t>
        </is>
      </c>
    </row>
    <row r="198">
      <c r="A198" t="inlineStr">
        <is>
          <t>natalie Porter</t>
        </is>
      </c>
      <c r="C198" t="inlineStr">
        <is>
          <t>sub</t>
        </is>
      </c>
      <c r="D198" t="inlineStr">
        <is>
          <t>2</t>
        </is>
      </c>
      <c r="E198" t="inlineStr">
        <is>
          <t xml:space="preserve">T-Burg, Pealafel , Chix, </t>
        </is>
      </c>
      <c r="F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inlineStr"/>
      <c r="Y198" t="n">
        <v>0</v>
      </c>
      <c r="Z198" t="inlineStr">
        <is>
          <t>3Q</t>
        </is>
      </c>
      <c r="AA198" t="n">
        <v>1</v>
      </c>
      <c r="AB198" t="inlineStr">
        <is>
          <t>CA</t>
        </is>
      </c>
    </row>
    <row r="199">
      <c r="A199" t="inlineStr">
        <is>
          <t>Kellie Forester</t>
        </is>
      </c>
      <c r="C199" t="inlineStr">
        <is>
          <t>sub</t>
        </is>
      </c>
      <c r="D199" t="inlineStr">
        <is>
          <t>2</t>
        </is>
      </c>
      <c r="E199" t="inlineStr">
        <is>
          <t xml:space="preserve">T-Burg, Chix, </t>
        </is>
      </c>
      <c r="F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inlineStr"/>
      <c r="Y199" t="n">
        <v>1</v>
      </c>
      <c r="Z199" t="inlineStr">
        <is>
          <t>3R</t>
        </is>
      </c>
      <c r="AA199" t="n">
        <v>0</v>
      </c>
      <c r="AB199" t="inlineStr">
        <is>
          <t>TX</t>
        </is>
      </c>
    </row>
    <row r="200">
      <c r="A200" t="inlineStr">
        <is>
          <t>Alana Schuster</t>
        </is>
      </c>
      <c r="C200" t="inlineStr">
        <is>
          <t>sub</t>
        </is>
      </c>
      <c r="D200" t="inlineStr">
        <is>
          <t>2</t>
        </is>
      </c>
      <c r="E200" t="inlineStr">
        <is>
          <t xml:space="preserve">T-Burg, Chix, </t>
        </is>
      </c>
      <c r="F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inlineStr">
        <is>
          <t>2 Day</t>
        </is>
      </c>
      <c r="Y200" t="n">
        <v>0</v>
      </c>
      <c r="Z200" t="inlineStr">
        <is>
          <t>3R</t>
        </is>
      </c>
      <c r="AA200" t="n">
        <v>1</v>
      </c>
      <c r="AB200" t="inlineStr">
        <is>
          <t>CA</t>
        </is>
      </c>
    </row>
    <row r="201">
      <c r="A201" t="inlineStr">
        <is>
          <t>Nicole Anderson</t>
        </is>
      </c>
      <c r="C201" t="inlineStr">
        <is>
          <t>sub</t>
        </is>
      </c>
      <c r="D201" t="inlineStr">
        <is>
          <t>2</t>
        </is>
      </c>
      <c r="E201" t="inlineStr">
        <is>
          <t xml:space="preserve">V-Burg, V-Pizza, PotPie, </t>
        </is>
      </c>
      <c r="F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inlineStr">
        <is>
          <t>2 Day</t>
        </is>
      </c>
      <c r="Y201" t="n">
        <v>0</v>
      </c>
      <c r="Z201" t="inlineStr">
        <is>
          <t>3S</t>
        </is>
      </c>
      <c r="AA201" t="n">
        <v>1</v>
      </c>
      <c r="AB201" t="inlineStr">
        <is>
          <t>WA</t>
        </is>
      </c>
    </row>
    <row r="202">
      <c r="A202" t="inlineStr">
        <is>
          <t>Leah Sultan</t>
        </is>
      </c>
      <c r="C202" t="inlineStr">
        <is>
          <t>sub</t>
        </is>
      </c>
      <c r="D202" t="inlineStr">
        <is>
          <t>2</t>
        </is>
      </c>
      <c r="E202" t="inlineStr">
        <is>
          <t xml:space="preserve">Beef, PotPie, </t>
        </is>
      </c>
      <c r="F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inlineStr"/>
      <c r="Y202" t="n">
        <v>1</v>
      </c>
      <c r="Z202" t="inlineStr">
        <is>
          <t>3T</t>
        </is>
      </c>
      <c r="AA202" t="n">
        <v>0</v>
      </c>
      <c r="AB202" t="inlineStr">
        <is>
          <t>CA</t>
        </is>
      </c>
    </row>
    <row r="203">
      <c r="A203" t="inlineStr">
        <is>
          <t>Aaron Cowan</t>
        </is>
      </c>
      <c r="C203" t="inlineStr">
        <is>
          <t>sub</t>
        </is>
      </c>
      <c r="D203" t="inlineStr">
        <is>
          <t>2</t>
        </is>
      </c>
      <c r="E203" t="inlineStr">
        <is>
          <t xml:space="preserve">Beef, PotPie, </t>
        </is>
      </c>
      <c r="F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inlineStr"/>
      <c r="Y203" t="n">
        <v>1</v>
      </c>
      <c r="Z203" t="inlineStr">
        <is>
          <t>3T</t>
        </is>
      </c>
      <c r="AA203" t="n">
        <v>0</v>
      </c>
      <c r="AB203" t="inlineStr">
        <is>
          <t>CA</t>
        </is>
      </c>
    </row>
    <row r="204">
      <c r="A204" t="inlineStr">
        <is>
          <t>Carol Reid</t>
        </is>
      </c>
      <c r="C204" t="inlineStr">
        <is>
          <t>sub</t>
        </is>
      </c>
      <c r="D204" t="inlineStr">
        <is>
          <t>2</t>
        </is>
      </c>
      <c r="E204" t="inlineStr">
        <is>
          <t xml:space="preserve">Beef, PotPie, </t>
        </is>
      </c>
      <c r="F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inlineStr"/>
      <c r="Y204" t="n">
        <v>1</v>
      </c>
      <c r="Z204" t="inlineStr">
        <is>
          <t>3T</t>
        </is>
      </c>
      <c r="AA204" t="n">
        <v>0</v>
      </c>
      <c r="AB204" t="inlineStr">
        <is>
          <t>OR</t>
        </is>
      </c>
    </row>
    <row r="205">
      <c r="A205" t="inlineStr">
        <is>
          <t>Angela Sheldon</t>
        </is>
      </c>
      <c r="C205" t="inlineStr">
        <is>
          <t>sub</t>
        </is>
      </c>
      <c r="D205" t="inlineStr">
        <is>
          <t>2</t>
        </is>
      </c>
      <c r="E205" t="inlineStr">
        <is>
          <t xml:space="preserve">Beef, PotPie, </t>
        </is>
      </c>
      <c r="F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inlineStr"/>
      <c r="Y205" t="n">
        <v>1</v>
      </c>
      <c r="Z205" t="inlineStr">
        <is>
          <t>3T</t>
        </is>
      </c>
      <c r="AA205" t="n">
        <v>0</v>
      </c>
      <c r="AB205" t="inlineStr">
        <is>
          <t>CA</t>
        </is>
      </c>
    </row>
    <row r="206">
      <c r="A206" t="inlineStr">
        <is>
          <t>Tara Trevino</t>
        </is>
      </c>
      <c r="C206" t="inlineStr">
        <is>
          <t>sub</t>
        </is>
      </c>
      <c r="D206" t="inlineStr">
        <is>
          <t>2</t>
        </is>
      </c>
      <c r="E206" t="inlineStr">
        <is>
          <t xml:space="preserve">Beef, PotPie, </t>
        </is>
      </c>
      <c r="F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inlineStr">
        <is>
          <t>2 Day</t>
        </is>
      </c>
      <c r="Y206" t="n">
        <v>0</v>
      </c>
      <c r="Z206" t="inlineStr">
        <is>
          <t>3T</t>
        </is>
      </c>
      <c r="AA206" t="n">
        <v>1</v>
      </c>
      <c r="AB206" t="inlineStr">
        <is>
          <t>NV</t>
        </is>
      </c>
    </row>
    <row r="207">
      <c r="A207" t="inlineStr">
        <is>
          <t>Sara ONeill</t>
        </is>
      </c>
      <c r="C207" t="inlineStr">
        <is>
          <t>sub</t>
        </is>
      </c>
      <c r="D207" t="inlineStr">
        <is>
          <t>2</t>
        </is>
      </c>
      <c r="E207" t="inlineStr">
        <is>
          <t xml:space="preserve">Beef, PotPie, </t>
        </is>
      </c>
      <c r="F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inlineStr">
        <is>
          <t>2 Day</t>
        </is>
      </c>
      <c r="Y207" t="n">
        <v>0</v>
      </c>
      <c r="Z207" t="inlineStr">
        <is>
          <t>3T</t>
        </is>
      </c>
      <c r="AA207" t="n">
        <v>1</v>
      </c>
      <c r="AB207" t="inlineStr">
        <is>
          <t>CA</t>
        </is>
      </c>
    </row>
    <row r="208">
      <c r="A208" t="inlineStr">
        <is>
          <t>Lauren Seaton</t>
        </is>
      </c>
      <c r="C208" t="inlineStr">
        <is>
          <t>sub</t>
        </is>
      </c>
      <c r="D208" t="inlineStr">
        <is>
          <t>2</t>
        </is>
      </c>
      <c r="E208" t="inlineStr">
        <is>
          <t xml:space="preserve">Beef, PotPie, </t>
        </is>
      </c>
      <c r="F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inlineStr">
        <is>
          <t>2 Day</t>
        </is>
      </c>
      <c r="Y208" t="n">
        <v>0</v>
      </c>
      <c r="Z208" t="inlineStr">
        <is>
          <t>3T</t>
        </is>
      </c>
      <c r="AA208" t="n">
        <v>1</v>
      </c>
      <c r="AB208" t="inlineStr">
        <is>
          <t>CA</t>
        </is>
      </c>
    </row>
    <row r="209">
      <c r="A209" t="inlineStr">
        <is>
          <t>Yvonne Ou</t>
        </is>
      </c>
      <c r="C209" t="inlineStr">
        <is>
          <t>sub</t>
        </is>
      </c>
      <c r="D209" t="inlineStr">
        <is>
          <t>2</t>
        </is>
      </c>
      <c r="E209" t="inlineStr">
        <is>
          <t xml:space="preserve">Beef, PotPie, </t>
        </is>
      </c>
      <c r="F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inlineStr"/>
      <c r="Y209" t="n">
        <v>0</v>
      </c>
      <c r="Z209" t="inlineStr">
        <is>
          <t>3T</t>
        </is>
      </c>
      <c r="AA209" t="n">
        <v>1</v>
      </c>
      <c r="AB209" t="inlineStr">
        <is>
          <t>CA</t>
        </is>
      </c>
    </row>
    <row r="210">
      <c r="A210" t="inlineStr">
        <is>
          <t>Shalynn Taylor</t>
        </is>
      </c>
      <c r="C210" t="inlineStr">
        <is>
          <t>sub</t>
        </is>
      </c>
      <c r="D210" t="inlineStr">
        <is>
          <t>2</t>
        </is>
      </c>
      <c r="E210" t="inlineStr">
        <is>
          <t xml:space="preserve">Beef, PotPie, </t>
        </is>
      </c>
      <c r="F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inlineStr"/>
      <c r="Y210" t="n">
        <v>0</v>
      </c>
      <c r="Z210" t="inlineStr">
        <is>
          <t>3T</t>
        </is>
      </c>
      <c r="AA210" t="n">
        <v>1</v>
      </c>
      <c r="AB210" t="inlineStr">
        <is>
          <t>CA</t>
        </is>
      </c>
    </row>
    <row r="211">
      <c r="A211" t="inlineStr">
        <is>
          <t>Mark Dervaes</t>
        </is>
      </c>
      <c r="C211" t="inlineStr">
        <is>
          <t>sub</t>
        </is>
      </c>
      <c r="D211" t="inlineStr">
        <is>
          <t>2</t>
        </is>
      </c>
      <c r="E211" t="inlineStr">
        <is>
          <t xml:space="preserve">Beef, PotPie, </t>
        </is>
      </c>
      <c r="F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inlineStr"/>
      <c r="Y211" t="n">
        <v>0</v>
      </c>
      <c r="Z211" t="inlineStr">
        <is>
          <t>3T</t>
        </is>
      </c>
      <c r="AA211" t="n">
        <v>1</v>
      </c>
      <c r="AB211" t="inlineStr">
        <is>
          <t>WA</t>
        </is>
      </c>
    </row>
    <row r="212">
      <c r="A212" t="inlineStr">
        <is>
          <t>Kristin Gullo</t>
        </is>
      </c>
      <c r="C212" t="inlineStr">
        <is>
          <t>sub</t>
        </is>
      </c>
      <c r="D212" t="inlineStr">
        <is>
          <t>2</t>
        </is>
      </c>
      <c r="E212" t="inlineStr">
        <is>
          <t xml:space="preserve">Beef, PotPie, </t>
        </is>
      </c>
      <c r="F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inlineStr"/>
      <c r="Y212" t="n">
        <v>0</v>
      </c>
      <c r="Z212" t="inlineStr">
        <is>
          <t>3T</t>
        </is>
      </c>
      <c r="AA212" t="n">
        <v>1</v>
      </c>
      <c r="AB212" t="inlineStr">
        <is>
          <t>OR</t>
        </is>
      </c>
    </row>
    <row r="213">
      <c r="A213" t="inlineStr">
        <is>
          <t>Joanna Saracino</t>
        </is>
      </c>
      <c r="C213" t="inlineStr">
        <is>
          <t>sub</t>
        </is>
      </c>
      <c r="D213" t="inlineStr">
        <is>
          <t>2</t>
        </is>
      </c>
      <c r="E213" t="inlineStr">
        <is>
          <t xml:space="preserve">Beef, PotPie, </t>
        </is>
      </c>
      <c r="F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inlineStr"/>
      <c r="Y213" t="n">
        <v>0</v>
      </c>
      <c r="Z213" t="inlineStr">
        <is>
          <t>3T</t>
        </is>
      </c>
      <c r="AA213" t="n">
        <v>1</v>
      </c>
      <c r="AB213" t="inlineStr">
        <is>
          <t>CA</t>
        </is>
      </c>
    </row>
    <row r="214">
      <c r="A214" t="inlineStr">
        <is>
          <t>Jennifer Schaefer</t>
        </is>
      </c>
      <c r="C214" t="inlineStr">
        <is>
          <t>sub</t>
        </is>
      </c>
      <c r="D214" t="inlineStr">
        <is>
          <t>2</t>
        </is>
      </c>
      <c r="E214" t="inlineStr">
        <is>
          <t xml:space="preserve">Beef, PotPie, </t>
        </is>
      </c>
      <c r="F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inlineStr"/>
      <c r="Y214" t="n">
        <v>0</v>
      </c>
      <c r="Z214" t="inlineStr">
        <is>
          <t>3T</t>
        </is>
      </c>
      <c r="AA214" t="n">
        <v>1</v>
      </c>
      <c r="AB214" t="inlineStr">
        <is>
          <t>CA</t>
        </is>
      </c>
    </row>
    <row r="215">
      <c r="A215" t="inlineStr">
        <is>
          <t>dana reynolds</t>
        </is>
      </c>
      <c r="C215" t="inlineStr">
        <is>
          <t>sub</t>
        </is>
      </c>
      <c r="D215" t="inlineStr">
        <is>
          <t>2</t>
        </is>
      </c>
      <c r="E215" t="inlineStr">
        <is>
          <t xml:space="preserve">Beef, PotPie, </t>
        </is>
      </c>
      <c r="F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inlineStr"/>
      <c r="Y215" t="n">
        <v>0</v>
      </c>
      <c r="Z215" t="inlineStr">
        <is>
          <t>3T</t>
        </is>
      </c>
      <c r="AA215" t="n">
        <v>1</v>
      </c>
      <c r="AB215" t="inlineStr">
        <is>
          <t>CA</t>
        </is>
      </c>
    </row>
    <row r="216">
      <c r="A216" t="inlineStr">
        <is>
          <t>Raluca Muggridge</t>
        </is>
      </c>
      <c r="C216" t="inlineStr">
        <is>
          <t>sub</t>
        </is>
      </c>
      <c r="D216" t="inlineStr">
        <is>
          <t>2</t>
        </is>
      </c>
      <c r="E216" t="inlineStr">
        <is>
          <t xml:space="preserve">Beef, PotPie, Chix, </t>
        </is>
      </c>
      <c r="F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inlineStr"/>
      <c r="Y216" t="n">
        <v>1</v>
      </c>
      <c r="Z216" t="inlineStr">
        <is>
          <t>3U</t>
        </is>
      </c>
      <c r="AA216" t="n">
        <v>0</v>
      </c>
      <c r="AB216" t="inlineStr">
        <is>
          <t>CA</t>
        </is>
      </c>
    </row>
    <row r="217">
      <c r="A217" t="inlineStr">
        <is>
          <t>Leila Forouzan</t>
        </is>
      </c>
      <c r="C217" t="inlineStr">
        <is>
          <t>sub</t>
        </is>
      </c>
      <c r="D217" t="inlineStr">
        <is>
          <t>2</t>
        </is>
      </c>
      <c r="E217" t="inlineStr">
        <is>
          <t xml:space="preserve">Beef, PotPie, Chix, </t>
        </is>
      </c>
      <c r="F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inlineStr"/>
      <c r="Y217" t="n">
        <v>1</v>
      </c>
      <c r="Z217" t="inlineStr">
        <is>
          <t>3U</t>
        </is>
      </c>
      <c r="AA217" t="n">
        <v>0</v>
      </c>
      <c r="AB217" t="inlineStr">
        <is>
          <t>CA</t>
        </is>
      </c>
    </row>
    <row r="218">
      <c r="A218" t="inlineStr">
        <is>
          <t>Lindsey Hansen</t>
        </is>
      </c>
      <c r="C218" t="inlineStr">
        <is>
          <t>sub</t>
        </is>
      </c>
      <c r="D218" t="inlineStr">
        <is>
          <t>2</t>
        </is>
      </c>
      <c r="E218" t="inlineStr">
        <is>
          <t xml:space="preserve">Beef, PotPie, Chix, </t>
        </is>
      </c>
      <c r="F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inlineStr"/>
      <c r="Y218" t="n">
        <v>1</v>
      </c>
      <c r="Z218" t="inlineStr">
        <is>
          <t>3U</t>
        </is>
      </c>
      <c r="AA218" t="n">
        <v>0</v>
      </c>
      <c r="AB218" t="inlineStr">
        <is>
          <t>CA</t>
        </is>
      </c>
    </row>
    <row r="219">
      <c r="A219" t="inlineStr">
        <is>
          <t>Amanda  Ohanian</t>
        </is>
      </c>
      <c r="C219" t="inlineStr">
        <is>
          <t>sub</t>
        </is>
      </c>
      <c r="D219" t="inlineStr">
        <is>
          <t>2</t>
        </is>
      </c>
      <c r="E219" t="inlineStr">
        <is>
          <t xml:space="preserve">Beef, PotPie, Chix, </t>
        </is>
      </c>
      <c r="F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inlineStr"/>
      <c r="Y219" t="n">
        <v>1</v>
      </c>
      <c r="Z219" t="inlineStr">
        <is>
          <t>3U</t>
        </is>
      </c>
      <c r="AA219" t="n">
        <v>0</v>
      </c>
      <c r="AB219" t="inlineStr">
        <is>
          <t>CA</t>
        </is>
      </c>
    </row>
    <row r="220">
      <c r="A220" t="inlineStr">
        <is>
          <t xml:space="preserve">   Charleene  Fernandez </t>
        </is>
      </c>
      <c r="C220" t="inlineStr">
        <is>
          <t>sub</t>
        </is>
      </c>
      <c r="D220" t="inlineStr">
        <is>
          <t>2</t>
        </is>
      </c>
      <c r="E220" t="inlineStr">
        <is>
          <t xml:space="preserve">Beef, PotPie, Chix, </t>
        </is>
      </c>
      <c r="F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inlineStr"/>
      <c r="Y220" t="n">
        <v>1</v>
      </c>
      <c r="Z220" t="inlineStr">
        <is>
          <t>3U</t>
        </is>
      </c>
      <c r="AA220" t="n">
        <v>0</v>
      </c>
      <c r="AB220" t="inlineStr">
        <is>
          <t>CA</t>
        </is>
      </c>
    </row>
    <row r="221">
      <c r="A221" t="inlineStr">
        <is>
          <t>Marcie G Ulin</t>
        </is>
      </c>
      <c r="C221" t="inlineStr">
        <is>
          <t>sub</t>
        </is>
      </c>
      <c r="D221" t="inlineStr">
        <is>
          <t>2</t>
        </is>
      </c>
      <c r="E221" t="inlineStr">
        <is>
          <t xml:space="preserve">Beef, PotPie, Chix, </t>
        </is>
      </c>
      <c r="F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inlineStr"/>
      <c r="Y221" t="n">
        <v>1</v>
      </c>
      <c r="Z221" t="inlineStr">
        <is>
          <t>3U</t>
        </is>
      </c>
      <c r="AA221" t="n">
        <v>0</v>
      </c>
      <c r="AB221" t="inlineStr">
        <is>
          <t>CA</t>
        </is>
      </c>
    </row>
    <row r="222">
      <c r="A222" t="inlineStr">
        <is>
          <t>Laura Johnson</t>
        </is>
      </c>
      <c r="C222" t="inlineStr">
        <is>
          <t>sub</t>
        </is>
      </c>
      <c r="D222" t="inlineStr">
        <is>
          <t>2</t>
        </is>
      </c>
      <c r="E222" t="inlineStr">
        <is>
          <t xml:space="preserve">Beef, PotPie, Chix, </t>
        </is>
      </c>
      <c r="F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inlineStr"/>
      <c r="Y222" t="n">
        <v>1</v>
      </c>
      <c r="Z222" t="inlineStr">
        <is>
          <t>3U</t>
        </is>
      </c>
      <c r="AA222" t="n">
        <v>0</v>
      </c>
      <c r="AB222" t="inlineStr">
        <is>
          <t>WA</t>
        </is>
      </c>
    </row>
    <row r="223">
      <c r="A223" t="inlineStr">
        <is>
          <t>Leandra Wills</t>
        </is>
      </c>
      <c r="C223" t="inlineStr">
        <is>
          <t>sub</t>
        </is>
      </c>
      <c r="D223" t="inlineStr">
        <is>
          <t>2</t>
        </is>
      </c>
      <c r="E223" t="inlineStr">
        <is>
          <t xml:space="preserve">Beef, PotPie, Chix, </t>
        </is>
      </c>
      <c r="F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inlineStr">
        <is>
          <t>2 Day</t>
        </is>
      </c>
      <c r="Y223" t="n">
        <v>0</v>
      </c>
      <c r="Z223" t="inlineStr">
        <is>
          <t>3U</t>
        </is>
      </c>
      <c r="AA223" t="n">
        <v>1</v>
      </c>
      <c r="AB223" t="inlineStr">
        <is>
          <t>WA</t>
        </is>
      </c>
    </row>
    <row r="224">
      <c r="A224" t="inlineStr">
        <is>
          <t>Katie Somers</t>
        </is>
      </c>
      <c r="C224" t="inlineStr">
        <is>
          <t>sub</t>
        </is>
      </c>
      <c r="D224" t="inlineStr">
        <is>
          <t>2</t>
        </is>
      </c>
      <c r="E224" t="inlineStr">
        <is>
          <t xml:space="preserve">Beef, PotPie, Chix, </t>
        </is>
      </c>
      <c r="F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inlineStr">
        <is>
          <t>2 Day</t>
        </is>
      </c>
      <c r="Y224" t="n">
        <v>0</v>
      </c>
      <c r="Z224" t="inlineStr">
        <is>
          <t>3U</t>
        </is>
      </c>
      <c r="AA224" t="n">
        <v>1</v>
      </c>
      <c r="AB224" t="inlineStr">
        <is>
          <t>UT</t>
        </is>
      </c>
    </row>
    <row r="225">
      <c r="A225" t="inlineStr">
        <is>
          <t>Alison Miller</t>
        </is>
      </c>
      <c r="C225" t="inlineStr">
        <is>
          <t>sub</t>
        </is>
      </c>
      <c r="D225" t="inlineStr">
        <is>
          <t>2</t>
        </is>
      </c>
      <c r="E225" t="inlineStr">
        <is>
          <t xml:space="preserve">Beef, PotPie, Chix, </t>
        </is>
      </c>
      <c r="F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inlineStr">
        <is>
          <t>2 Day</t>
        </is>
      </c>
      <c r="Y225" t="n">
        <v>0</v>
      </c>
      <c r="Z225" t="inlineStr">
        <is>
          <t>3U</t>
        </is>
      </c>
      <c r="AA225" t="n">
        <v>1</v>
      </c>
      <c r="AB225" t="inlineStr">
        <is>
          <t>CO</t>
        </is>
      </c>
    </row>
    <row r="226">
      <c r="A226" t="inlineStr">
        <is>
          <t>Jennifer Mulligan</t>
        </is>
      </c>
      <c r="C226" t="inlineStr">
        <is>
          <t>sub</t>
        </is>
      </c>
      <c r="D226" t="inlineStr">
        <is>
          <t>2</t>
        </is>
      </c>
      <c r="E226" t="inlineStr">
        <is>
          <t xml:space="preserve">Beef, PotPie, Chix, </t>
        </is>
      </c>
      <c r="F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inlineStr"/>
      <c r="Y226" t="n">
        <v>0</v>
      </c>
      <c r="Z226" t="inlineStr">
        <is>
          <t>3U</t>
        </is>
      </c>
      <c r="AA226" t="n">
        <v>1</v>
      </c>
      <c r="AB226" t="inlineStr">
        <is>
          <t>CA</t>
        </is>
      </c>
    </row>
    <row r="227">
      <c r="A227" t="inlineStr">
        <is>
          <t>Emily Sullivan</t>
        </is>
      </c>
      <c r="C227" t="inlineStr">
        <is>
          <t>sub</t>
        </is>
      </c>
      <c r="D227" t="inlineStr">
        <is>
          <t>2</t>
        </is>
      </c>
      <c r="E227" t="inlineStr">
        <is>
          <t xml:space="preserve">Beef, PotPie, Chix, </t>
        </is>
      </c>
      <c r="F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inlineStr"/>
      <c r="Y227" t="n">
        <v>0</v>
      </c>
      <c r="Z227" t="inlineStr">
        <is>
          <t>3U</t>
        </is>
      </c>
      <c r="AA227" t="n">
        <v>1</v>
      </c>
      <c r="AB227" t="inlineStr">
        <is>
          <t>CA</t>
        </is>
      </c>
    </row>
    <row r="228">
      <c r="A228" t="inlineStr">
        <is>
          <t>brittany baker</t>
        </is>
      </c>
      <c r="C228" t="inlineStr">
        <is>
          <t>sub</t>
        </is>
      </c>
      <c r="D228" t="inlineStr">
        <is>
          <t>2</t>
        </is>
      </c>
      <c r="E228" t="inlineStr">
        <is>
          <t xml:space="preserve">Beef, PotPie, Chix, </t>
        </is>
      </c>
      <c r="F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inlineStr"/>
      <c r="Y228" t="n">
        <v>0</v>
      </c>
      <c r="Z228" t="inlineStr">
        <is>
          <t>3U</t>
        </is>
      </c>
      <c r="AA228" t="n">
        <v>1</v>
      </c>
      <c r="AB228" t="inlineStr">
        <is>
          <t>CA</t>
        </is>
      </c>
    </row>
    <row r="229">
      <c r="A229" t="inlineStr">
        <is>
          <t>holly Mchale larsen</t>
        </is>
      </c>
      <c r="C229" t="inlineStr">
        <is>
          <t>sub</t>
        </is>
      </c>
      <c r="D229" t="inlineStr">
        <is>
          <t>2</t>
        </is>
      </c>
      <c r="E229" t="inlineStr">
        <is>
          <t xml:space="preserve">Beef, B-Tacos, </t>
        </is>
      </c>
      <c r="F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inlineStr"/>
      <c r="Y229" t="n">
        <v>0</v>
      </c>
      <c r="Z229" t="inlineStr">
        <is>
          <t>3V</t>
        </is>
      </c>
      <c r="AA229" t="n">
        <v>1</v>
      </c>
      <c r="AB229" t="inlineStr">
        <is>
          <t>CA</t>
        </is>
      </c>
    </row>
    <row r="230">
      <c r="A230" t="inlineStr">
        <is>
          <t>Nicole Maheu</t>
        </is>
      </c>
      <c r="C230" t="inlineStr">
        <is>
          <t>sub</t>
        </is>
      </c>
      <c r="D230" t="inlineStr">
        <is>
          <t>2</t>
        </is>
      </c>
      <c r="E230" t="inlineStr">
        <is>
          <t xml:space="preserve">Beef, B-Tacos, Chix, </t>
        </is>
      </c>
      <c r="F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inlineStr"/>
      <c r="Y230" t="n">
        <v>1</v>
      </c>
      <c r="Z230" t="inlineStr">
        <is>
          <t>3W</t>
        </is>
      </c>
      <c r="AA230" t="n">
        <v>0</v>
      </c>
      <c r="AB230" t="inlineStr">
        <is>
          <t>CA</t>
        </is>
      </c>
    </row>
    <row r="231">
      <c r="A231" t="inlineStr">
        <is>
          <t>Katherine Desmond</t>
        </is>
      </c>
      <c r="C231" t="inlineStr">
        <is>
          <t>sub</t>
        </is>
      </c>
      <c r="D231" t="inlineStr">
        <is>
          <t>2</t>
        </is>
      </c>
      <c r="E231" t="inlineStr">
        <is>
          <t xml:space="preserve">Beef, B-Tacos, Chix, </t>
        </is>
      </c>
      <c r="F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inlineStr"/>
      <c r="Y231" t="n">
        <v>0</v>
      </c>
      <c r="Z231" t="inlineStr">
        <is>
          <t>3W</t>
        </is>
      </c>
      <c r="AA231" t="n">
        <v>1</v>
      </c>
      <c r="AB231" t="inlineStr">
        <is>
          <t>CA</t>
        </is>
      </c>
    </row>
    <row r="232">
      <c r="A232" t="inlineStr">
        <is>
          <t>Ivy Krysiak</t>
        </is>
      </c>
      <c r="C232" t="inlineStr">
        <is>
          <t>sub</t>
        </is>
      </c>
      <c r="D232" t="inlineStr">
        <is>
          <t>2</t>
        </is>
      </c>
      <c r="E232" t="inlineStr">
        <is>
          <t xml:space="preserve">Beef, B-Burg, </t>
        </is>
      </c>
      <c r="F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inlineStr"/>
      <c r="Y232" t="n">
        <v>1</v>
      </c>
      <c r="Z232" t="inlineStr">
        <is>
          <t>3X</t>
        </is>
      </c>
      <c r="AA232" t="n">
        <v>0</v>
      </c>
      <c r="AB232" t="inlineStr">
        <is>
          <t>CA</t>
        </is>
      </c>
    </row>
    <row r="233">
      <c r="A233" t="inlineStr">
        <is>
          <t>Jamie Baxter</t>
        </is>
      </c>
      <c r="C233" t="inlineStr">
        <is>
          <t>sub</t>
        </is>
      </c>
      <c r="D233" t="inlineStr">
        <is>
          <t>2</t>
        </is>
      </c>
      <c r="E233" t="inlineStr">
        <is>
          <t xml:space="preserve">Beef, B-Burg, </t>
        </is>
      </c>
      <c r="F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inlineStr"/>
      <c r="Y233" t="n">
        <v>0</v>
      </c>
      <c r="Z233" t="inlineStr">
        <is>
          <t>3X</t>
        </is>
      </c>
      <c r="AA233" t="n">
        <v>1</v>
      </c>
      <c r="AB233" t="inlineStr">
        <is>
          <t>CA</t>
        </is>
      </c>
    </row>
    <row r="234">
      <c r="A234" t="inlineStr">
        <is>
          <t>JACQUELINE OKIMOTO</t>
        </is>
      </c>
      <c r="C234" t="inlineStr">
        <is>
          <t>sub</t>
        </is>
      </c>
      <c r="D234" t="inlineStr">
        <is>
          <t>2</t>
        </is>
      </c>
      <c r="E234" t="inlineStr">
        <is>
          <t xml:space="preserve">Beef, B-Burg, </t>
        </is>
      </c>
      <c r="F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inlineStr"/>
      <c r="Y234" t="n">
        <v>0</v>
      </c>
      <c r="Z234" t="inlineStr">
        <is>
          <t>3X</t>
        </is>
      </c>
      <c r="AA234" t="n">
        <v>1</v>
      </c>
      <c r="AB234" t="inlineStr">
        <is>
          <t>CA</t>
        </is>
      </c>
    </row>
    <row r="235">
      <c r="A235" t="inlineStr">
        <is>
          <t>Beverly Cheung</t>
        </is>
      </c>
      <c r="C235" t="inlineStr">
        <is>
          <t>sub</t>
        </is>
      </c>
      <c r="D235" t="inlineStr">
        <is>
          <t>2</t>
        </is>
      </c>
      <c r="E235" t="inlineStr">
        <is>
          <t xml:space="preserve">Beef, B-Burg, Pealafel , </t>
        </is>
      </c>
      <c r="F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inlineStr"/>
      <c r="Y235" t="n">
        <v>0</v>
      </c>
      <c r="Z235" t="inlineStr">
        <is>
          <t>3Y</t>
        </is>
      </c>
      <c r="AA235" t="n">
        <v>1</v>
      </c>
      <c r="AB235" t="inlineStr">
        <is>
          <t>CA</t>
        </is>
      </c>
    </row>
    <row r="236">
      <c r="A236" t="inlineStr">
        <is>
          <t>Kate Quinn</t>
        </is>
      </c>
      <c r="C236" t="inlineStr">
        <is>
          <t>sub</t>
        </is>
      </c>
      <c r="D236" t="inlineStr">
        <is>
          <t>2</t>
        </is>
      </c>
      <c r="E236" t="inlineStr">
        <is>
          <t xml:space="preserve">Beef, B-Burg, Chix, </t>
        </is>
      </c>
      <c r="F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inlineStr">
        <is>
          <t>2 Day</t>
        </is>
      </c>
      <c r="Y236" t="n">
        <v>0</v>
      </c>
      <c r="Z236" t="inlineStr">
        <is>
          <t>3Z</t>
        </is>
      </c>
      <c r="AA236" t="n">
        <v>1</v>
      </c>
      <c r="AB236" t="inlineStr">
        <is>
          <t>CA</t>
        </is>
      </c>
    </row>
    <row r="237">
      <c r="A237" t="inlineStr">
        <is>
          <t>Heather Makiharju</t>
        </is>
      </c>
      <c r="C237" t="inlineStr">
        <is>
          <t>sub</t>
        </is>
      </c>
      <c r="D237" t="inlineStr">
        <is>
          <t>2</t>
        </is>
      </c>
      <c r="E237" t="inlineStr">
        <is>
          <t xml:space="preserve">Beef, B-Burg, Chix, </t>
        </is>
      </c>
      <c r="F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inlineStr"/>
      <c r="Y237" t="n">
        <v>0</v>
      </c>
      <c r="Z237" t="inlineStr">
        <is>
          <t>3Z</t>
        </is>
      </c>
      <c r="AA237" t="n">
        <v>1</v>
      </c>
      <c r="AB237" t="inlineStr">
        <is>
          <t>CA</t>
        </is>
      </c>
    </row>
    <row r="238">
      <c r="A238" t="inlineStr">
        <is>
          <t>THERESA TRAHAN-HALME</t>
        </is>
      </c>
      <c r="C238" t="inlineStr">
        <is>
          <t>sub</t>
        </is>
      </c>
      <c r="D238" t="inlineStr">
        <is>
          <t>2</t>
        </is>
      </c>
      <c r="E238" t="inlineStr">
        <is>
          <t xml:space="preserve">Beef, B-Burg, T-Tacos, </t>
        </is>
      </c>
      <c r="F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inlineStr">
        <is>
          <t>2 Day</t>
        </is>
      </c>
      <c r="Y238" t="n">
        <v>0</v>
      </c>
      <c r="Z238" t="inlineStr">
        <is>
          <t>4A</t>
        </is>
      </c>
      <c r="AA238" t="n">
        <v>1</v>
      </c>
      <c r="AB238" t="inlineStr">
        <is>
          <t>CA</t>
        </is>
      </c>
    </row>
    <row r="239">
      <c r="A239" t="inlineStr">
        <is>
          <t>Tina Brescini</t>
        </is>
      </c>
      <c r="C239" t="inlineStr">
        <is>
          <t>sub</t>
        </is>
      </c>
      <c r="D239" t="inlineStr">
        <is>
          <t>2</t>
        </is>
      </c>
      <c r="E239" t="inlineStr">
        <is>
          <t xml:space="preserve">Beef, B-Burg, V-Pizza, </t>
        </is>
      </c>
      <c r="F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inlineStr"/>
      <c r="Y239" t="n">
        <v>1</v>
      </c>
      <c r="Z239" t="inlineStr">
        <is>
          <t>4B</t>
        </is>
      </c>
      <c r="AA239" t="n">
        <v>0</v>
      </c>
      <c r="AB239" t="inlineStr">
        <is>
          <t>TX</t>
        </is>
      </c>
    </row>
    <row r="240">
      <c r="A240" t="inlineStr">
        <is>
          <t>Laura Clark</t>
        </is>
      </c>
      <c r="C240" t="inlineStr">
        <is>
          <t>sub</t>
        </is>
      </c>
      <c r="D240" t="inlineStr">
        <is>
          <t>2</t>
        </is>
      </c>
      <c r="E240" t="inlineStr">
        <is>
          <t xml:space="preserve">Beef, T-Burg, Chix, </t>
        </is>
      </c>
      <c r="F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inlineStr"/>
      <c r="Y240" t="n">
        <v>1</v>
      </c>
      <c r="Z240" t="inlineStr">
        <is>
          <t>4C</t>
        </is>
      </c>
      <c r="AA240" t="n">
        <v>0</v>
      </c>
      <c r="AB240" t="inlineStr">
        <is>
          <t>OR</t>
        </is>
      </c>
    </row>
    <row r="241">
      <c r="A241" t="inlineStr">
        <is>
          <t>Carolina Rojas</t>
        </is>
      </c>
      <c r="C241" t="inlineStr">
        <is>
          <t>sub</t>
        </is>
      </c>
      <c r="D241" t="inlineStr">
        <is>
          <t>2</t>
        </is>
      </c>
      <c r="E241" t="inlineStr">
        <is>
          <t xml:space="preserve">Beef, V-Burg, </t>
        </is>
      </c>
      <c r="F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inlineStr"/>
      <c r="Y241" t="n">
        <v>1</v>
      </c>
      <c r="Z241" t="inlineStr">
        <is>
          <t>4D</t>
        </is>
      </c>
      <c r="AA241" t="n">
        <v>0</v>
      </c>
      <c r="AB241" t="inlineStr">
        <is>
          <t>OR</t>
        </is>
      </c>
    </row>
    <row r="242">
      <c r="A242" t="inlineStr">
        <is>
          <t>James Price</t>
        </is>
      </c>
      <c r="C242" t="inlineStr">
        <is>
          <t>sub</t>
        </is>
      </c>
      <c r="D242" t="inlineStr">
        <is>
          <t>2</t>
        </is>
      </c>
      <c r="E242" t="inlineStr">
        <is>
          <t xml:space="preserve">Beef, Pealafel , </t>
        </is>
      </c>
      <c r="F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inlineStr"/>
      <c r="Y242" t="n">
        <v>1</v>
      </c>
      <c r="Z242" t="inlineStr">
        <is>
          <t>4E</t>
        </is>
      </c>
      <c r="AA242" t="n">
        <v>0</v>
      </c>
      <c r="AB242" t="inlineStr">
        <is>
          <t>CA</t>
        </is>
      </c>
    </row>
    <row r="243">
      <c r="A243" t="inlineStr">
        <is>
          <t>Sarah Martini</t>
        </is>
      </c>
      <c r="C243" t="inlineStr">
        <is>
          <t>sub</t>
        </is>
      </c>
      <c r="D243" t="inlineStr">
        <is>
          <t>2</t>
        </is>
      </c>
      <c r="E243" t="inlineStr">
        <is>
          <t xml:space="preserve">Beef, Pealafel , </t>
        </is>
      </c>
      <c r="F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inlineStr"/>
      <c r="Y243" t="n">
        <v>1</v>
      </c>
      <c r="Z243" t="inlineStr">
        <is>
          <t>4E</t>
        </is>
      </c>
      <c r="AA243" t="n">
        <v>0</v>
      </c>
      <c r="AB243" t="inlineStr">
        <is>
          <t>AZ</t>
        </is>
      </c>
    </row>
    <row r="244">
      <c r="A244" t="inlineStr">
        <is>
          <t>Maggie Torsney-Weir</t>
        </is>
      </c>
      <c r="C244" t="inlineStr">
        <is>
          <t>sub</t>
        </is>
      </c>
      <c r="D244" t="inlineStr">
        <is>
          <t>2</t>
        </is>
      </c>
      <c r="E244" t="inlineStr">
        <is>
          <t xml:space="preserve">Beef, Pealafel , </t>
        </is>
      </c>
      <c r="F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inlineStr"/>
      <c r="Y244" t="n">
        <v>1</v>
      </c>
      <c r="Z244" t="inlineStr">
        <is>
          <t>4E</t>
        </is>
      </c>
      <c r="AA244" t="n">
        <v>0</v>
      </c>
      <c r="AB244" t="inlineStr">
        <is>
          <t>CA</t>
        </is>
      </c>
    </row>
    <row r="245">
      <c r="A245" t="inlineStr">
        <is>
          <t>Mollie Ewing</t>
        </is>
      </c>
      <c r="C245" t="inlineStr">
        <is>
          <t>sub</t>
        </is>
      </c>
      <c r="D245" t="inlineStr">
        <is>
          <t>2</t>
        </is>
      </c>
      <c r="E245" t="inlineStr">
        <is>
          <t xml:space="preserve">Beef, Pealafel , </t>
        </is>
      </c>
      <c r="F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inlineStr">
        <is>
          <t>2 Day</t>
        </is>
      </c>
      <c r="Y245" t="n">
        <v>0</v>
      </c>
      <c r="Z245" t="inlineStr">
        <is>
          <t>4E</t>
        </is>
      </c>
      <c r="AA245" t="n">
        <v>1</v>
      </c>
      <c r="AB245" t="inlineStr">
        <is>
          <t>CA</t>
        </is>
      </c>
    </row>
    <row r="246">
      <c r="A246" t="inlineStr">
        <is>
          <t>Leah Wessenberg</t>
        </is>
      </c>
      <c r="C246" t="inlineStr">
        <is>
          <t>sub</t>
        </is>
      </c>
      <c r="D246" t="inlineStr">
        <is>
          <t>2</t>
        </is>
      </c>
      <c r="E246" t="inlineStr">
        <is>
          <t xml:space="preserve">Beef, Pealafel , </t>
        </is>
      </c>
      <c r="F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inlineStr">
        <is>
          <t>2 Day</t>
        </is>
      </c>
      <c r="Y246" t="n">
        <v>0</v>
      </c>
      <c r="Z246" t="inlineStr">
        <is>
          <t>4E</t>
        </is>
      </c>
      <c r="AA246" t="n">
        <v>1</v>
      </c>
      <c r="AB246" t="inlineStr">
        <is>
          <t>WA</t>
        </is>
      </c>
    </row>
    <row r="247">
      <c r="A247" t="inlineStr">
        <is>
          <t>Rachel Falk</t>
        </is>
      </c>
      <c r="C247" t="inlineStr">
        <is>
          <t>sub</t>
        </is>
      </c>
      <c r="D247" t="inlineStr">
        <is>
          <t>2</t>
        </is>
      </c>
      <c r="E247" t="inlineStr">
        <is>
          <t xml:space="preserve">Beef, Pealafel , </t>
        </is>
      </c>
      <c r="F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inlineStr"/>
      <c r="Y247" t="n">
        <v>0</v>
      </c>
      <c r="Z247" t="inlineStr">
        <is>
          <t>4E</t>
        </is>
      </c>
      <c r="AA247" t="n">
        <v>1</v>
      </c>
      <c r="AB247" t="inlineStr">
        <is>
          <t>CA</t>
        </is>
      </c>
    </row>
    <row r="248">
      <c r="A248" t="inlineStr">
        <is>
          <t>Milena Meyers</t>
        </is>
      </c>
      <c r="C248" t="inlineStr">
        <is>
          <t>sub</t>
        </is>
      </c>
      <c r="D248" t="inlineStr">
        <is>
          <t>2</t>
        </is>
      </c>
      <c r="E248" t="inlineStr">
        <is>
          <t xml:space="preserve">Beef, Pealafel , </t>
        </is>
      </c>
      <c r="F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inlineStr"/>
      <c r="Y248" t="n">
        <v>0</v>
      </c>
      <c r="Z248" t="inlineStr">
        <is>
          <t>4E</t>
        </is>
      </c>
      <c r="AA248" t="n">
        <v>1</v>
      </c>
      <c r="AB248" t="inlineStr">
        <is>
          <t>CA</t>
        </is>
      </c>
    </row>
    <row r="249">
      <c r="A249" t="inlineStr">
        <is>
          <t>Katherine Quigley</t>
        </is>
      </c>
      <c r="C249" t="inlineStr">
        <is>
          <t>sub</t>
        </is>
      </c>
      <c r="D249" t="inlineStr">
        <is>
          <t>2</t>
        </is>
      </c>
      <c r="E249" t="inlineStr">
        <is>
          <t xml:space="preserve">Beef, Pealafel , </t>
        </is>
      </c>
      <c r="F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inlineStr"/>
      <c r="Y249" t="n">
        <v>0</v>
      </c>
      <c r="Z249" t="inlineStr">
        <is>
          <t>4E</t>
        </is>
      </c>
      <c r="AA249" t="n">
        <v>1</v>
      </c>
      <c r="AB249" t="inlineStr">
        <is>
          <t>AZ</t>
        </is>
      </c>
    </row>
    <row r="250">
      <c r="A250" t="inlineStr">
        <is>
          <t>Jennifer Medlin</t>
        </is>
      </c>
      <c r="C250" t="inlineStr">
        <is>
          <t>sub</t>
        </is>
      </c>
      <c r="D250" t="inlineStr">
        <is>
          <t>2</t>
        </is>
      </c>
      <c r="E250" t="inlineStr">
        <is>
          <t xml:space="preserve">Beef, Pealafel , </t>
        </is>
      </c>
      <c r="F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inlineStr"/>
      <c r="Y250" t="n">
        <v>0</v>
      </c>
      <c r="Z250" t="inlineStr">
        <is>
          <t>4E</t>
        </is>
      </c>
      <c r="AA250" t="n">
        <v>1</v>
      </c>
      <c r="AB250" t="inlineStr">
        <is>
          <t>TX</t>
        </is>
      </c>
    </row>
    <row r="251">
      <c r="A251" t="inlineStr">
        <is>
          <t>Heather Lancelot</t>
        </is>
      </c>
      <c r="C251" t="inlineStr">
        <is>
          <t>sub</t>
        </is>
      </c>
      <c r="D251" t="inlineStr">
        <is>
          <t>2</t>
        </is>
      </c>
      <c r="E251" t="inlineStr">
        <is>
          <t xml:space="preserve">Beef, Pealafel , </t>
        </is>
      </c>
      <c r="F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inlineStr"/>
      <c r="Y251" t="n">
        <v>0</v>
      </c>
      <c r="Z251" t="inlineStr">
        <is>
          <t>4E</t>
        </is>
      </c>
      <c r="AA251" t="n">
        <v>1</v>
      </c>
      <c r="AB251" t="inlineStr">
        <is>
          <t>CA</t>
        </is>
      </c>
    </row>
    <row r="252">
      <c r="A252" t="inlineStr">
        <is>
          <t>Amanda Claremon</t>
        </is>
      </c>
      <c r="C252" t="inlineStr">
        <is>
          <t>sub</t>
        </is>
      </c>
      <c r="D252" t="inlineStr">
        <is>
          <t>2</t>
        </is>
      </c>
      <c r="E252" t="inlineStr">
        <is>
          <t xml:space="preserve">Beef, Pealafel , </t>
        </is>
      </c>
      <c r="F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inlineStr"/>
      <c r="Y252" t="n">
        <v>0</v>
      </c>
      <c r="Z252" t="inlineStr">
        <is>
          <t>4E</t>
        </is>
      </c>
      <c r="AA252" t="n">
        <v>1</v>
      </c>
      <c r="AB252" t="inlineStr">
        <is>
          <t>CA</t>
        </is>
      </c>
    </row>
    <row r="253">
      <c r="A253" t="inlineStr">
        <is>
          <t>Sonia Tandon</t>
        </is>
      </c>
      <c r="C253" t="inlineStr">
        <is>
          <t>sub</t>
        </is>
      </c>
      <c r="D253" t="inlineStr">
        <is>
          <t>2</t>
        </is>
      </c>
      <c r="E253" t="inlineStr">
        <is>
          <t xml:space="preserve">Beef, Pealafel , PotPie, </t>
        </is>
      </c>
      <c r="F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inlineStr"/>
      <c r="Y253" t="n">
        <v>1</v>
      </c>
      <c r="Z253" t="inlineStr">
        <is>
          <t>4F</t>
        </is>
      </c>
      <c r="AA253" t="n">
        <v>0</v>
      </c>
      <c r="AB253" t="inlineStr">
        <is>
          <t>CA</t>
        </is>
      </c>
    </row>
    <row r="254">
      <c r="A254" t="inlineStr">
        <is>
          <t>Allison Grinsdale</t>
        </is>
      </c>
      <c r="C254" t="inlineStr">
        <is>
          <t>sub</t>
        </is>
      </c>
      <c r="D254" t="inlineStr">
        <is>
          <t>2</t>
        </is>
      </c>
      <c r="E254" t="inlineStr">
        <is>
          <t xml:space="preserve">Beef, Pealafel , PotPie, </t>
        </is>
      </c>
      <c r="F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inlineStr"/>
      <c r="Y254" t="n">
        <v>1</v>
      </c>
      <c r="Z254" t="inlineStr">
        <is>
          <t>4F</t>
        </is>
      </c>
      <c r="AA254" t="n">
        <v>0</v>
      </c>
      <c r="AB254" t="inlineStr">
        <is>
          <t>CA</t>
        </is>
      </c>
    </row>
    <row r="255">
      <c r="A255" t="inlineStr">
        <is>
          <t>JULIA SANDERS</t>
        </is>
      </c>
      <c r="C255" t="inlineStr">
        <is>
          <t>sub</t>
        </is>
      </c>
      <c r="D255" t="inlineStr">
        <is>
          <t>2</t>
        </is>
      </c>
      <c r="E255" t="inlineStr">
        <is>
          <t xml:space="preserve">Beef, Pealafel , PotPie, </t>
        </is>
      </c>
      <c r="F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inlineStr">
        <is>
          <t>2 Day</t>
        </is>
      </c>
      <c r="Y255" t="n">
        <v>0</v>
      </c>
      <c r="Z255" t="inlineStr">
        <is>
          <t>4F</t>
        </is>
      </c>
      <c r="AA255" t="n">
        <v>1</v>
      </c>
      <c r="AB255" t="inlineStr">
        <is>
          <t>CA</t>
        </is>
      </c>
    </row>
    <row r="256">
      <c r="A256" t="inlineStr">
        <is>
          <t>Amelia Winslow</t>
        </is>
      </c>
      <c r="C256" t="inlineStr">
        <is>
          <t>sub</t>
        </is>
      </c>
      <c r="D256" t="inlineStr">
        <is>
          <t>2</t>
        </is>
      </c>
      <c r="E256" t="inlineStr">
        <is>
          <t xml:space="preserve">Beef, Pealafel , PotPie, </t>
        </is>
      </c>
      <c r="F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inlineStr">
        <is>
          <t>2 Day</t>
        </is>
      </c>
      <c r="Y256" t="n">
        <v>0</v>
      </c>
      <c r="Z256" t="inlineStr">
        <is>
          <t>4F</t>
        </is>
      </c>
      <c r="AA256" t="n">
        <v>1</v>
      </c>
      <c r="AB256" t="inlineStr">
        <is>
          <t>CA</t>
        </is>
      </c>
    </row>
    <row r="257">
      <c r="A257" t="inlineStr">
        <is>
          <t>Emily Perez</t>
        </is>
      </c>
      <c r="C257" t="inlineStr">
        <is>
          <t>sub</t>
        </is>
      </c>
      <c r="D257" t="inlineStr">
        <is>
          <t>2</t>
        </is>
      </c>
      <c r="E257" t="inlineStr">
        <is>
          <t xml:space="preserve">Beef, Pealafel , PotPie, </t>
        </is>
      </c>
      <c r="F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inlineStr"/>
      <c r="Y257" t="n">
        <v>0</v>
      </c>
      <c r="Z257" t="inlineStr">
        <is>
          <t>4F</t>
        </is>
      </c>
      <c r="AA257" t="n">
        <v>1</v>
      </c>
      <c r="AB257" t="inlineStr">
        <is>
          <t>CA</t>
        </is>
      </c>
    </row>
    <row r="258">
      <c r="A258" t="inlineStr">
        <is>
          <t>Eli Aghassi</t>
        </is>
      </c>
      <c r="C258" t="inlineStr">
        <is>
          <t>sub</t>
        </is>
      </c>
      <c r="D258" t="inlineStr">
        <is>
          <t>2</t>
        </is>
      </c>
      <c r="E258" t="inlineStr">
        <is>
          <t xml:space="preserve">Beef, Pealafel , PotPie, </t>
        </is>
      </c>
      <c r="F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inlineStr"/>
      <c r="Y258" t="n">
        <v>0</v>
      </c>
      <c r="Z258" t="inlineStr">
        <is>
          <t>4F</t>
        </is>
      </c>
      <c r="AA258" t="n">
        <v>1</v>
      </c>
      <c r="AB258" t="inlineStr">
        <is>
          <t>CA</t>
        </is>
      </c>
    </row>
    <row r="259">
      <c r="A259" t="inlineStr">
        <is>
          <t>Margie Mintz</t>
        </is>
      </c>
      <c r="C259" t="inlineStr">
        <is>
          <t>sub</t>
        </is>
      </c>
      <c r="D259" t="inlineStr">
        <is>
          <t>2</t>
        </is>
      </c>
      <c r="E259" t="inlineStr">
        <is>
          <t xml:space="preserve">Beef, Pealafel , Chix, </t>
        </is>
      </c>
      <c r="F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inlineStr"/>
      <c r="Y259" t="n">
        <v>1</v>
      </c>
      <c r="Z259" t="inlineStr">
        <is>
          <t>4G</t>
        </is>
      </c>
      <c r="AA259" t="n">
        <v>0</v>
      </c>
      <c r="AB259" t="inlineStr">
        <is>
          <t>CA</t>
        </is>
      </c>
    </row>
    <row r="260">
      <c r="A260" t="inlineStr">
        <is>
          <t>Mia Novack</t>
        </is>
      </c>
      <c r="C260" t="inlineStr">
        <is>
          <t>sub</t>
        </is>
      </c>
      <c r="D260" t="inlineStr">
        <is>
          <t>2</t>
        </is>
      </c>
      <c r="E260" t="inlineStr">
        <is>
          <t xml:space="preserve">Beef, Pealafel , Chix, </t>
        </is>
      </c>
      <c r="F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inlineStr"/>
      <c r="Y260" t="n">
        <v>1</v>
      </c>
      <c r="Z260" t="inlineStr">
        <is>
          <t>4G</t>
        </is>
      </c>
      <c r="AA260" t="n">
        <v>0</v>
      </c>
      <c r="AB260" t="inlineStr">
        <is>
          <t>CA</t>
        </is>
      </c>
    </row>
    <row r="261">
      <c r="A261" t="inlineStr">
        <is>
          <t>Lisa Eddy</t>
        </is>
      </c>
      <c r="C261" t="inlineStr">
        <is>
          <t>sub</t>
        </is>
      </c>
      <c r="D261" t="inlineStr">
        <is>
          <t>2</t>
        </is>
      </c>
      <c r="E261" t="inlineStr">
        <is>
          <t xml:space="preserve">Beef, Pealafel , Chix, </t>
        </is>
      </c>
      <c r="F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inlineStr"/>
      <c r="Y261" t="n">
        <v>1</v>
      </c>
      <c r="Z261" t="inlineStr">
        <is>
          <t>4G</t>
        </is>
      </c>
      <c r="AA261" t="n">
        <v>0</v>
      </c>
      <c r="AB261" t="inlineStr">
        <is>
          <t>CA</t>
        </is>
      </c>
    </row>
    <row r="262">
      <c r="A262" t="inlineStr">
        <is>
          <t>Heather Spadaccini</t>
        </is>
      </c>
      <c r="C262" t="inlineStr">
        <is>
          <t>sub</t>
        </is>
      </c>
      <c r="D262" t="inlineStr">
        <is>
          <t>2</t>
        </is>
      </c>
      <c r="E262" t="inlineStr">
        <is>
          <t xml:space="preserve">Beef, Pealafel , Chix, </t>
        </is>
      </c>
      <c r="F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inlineStr"/>
      <c r="Y262" t="n">
        <v>1</v>
      </c>
      <c r="Z262" t="inlineStr">
        <is>
          <t>4G</t>
        </is>
      </c>
      <c r="AA262" t="n">
        <v>0</v>
      </c>
      <c r="AB262" t="inlineStr">
        <is>
          <t>CA</t>
        </is>
      </c>
    </row>
    <row r="263">
      <c r="A263" t="inlineStr">
        <is>
          <t>ILSA SETZIOL</t>
        </is>
      </c>
      <c r="C263" t="inlineStr">
        <is>
          <t>sub</t>
        </is>
      </c>
      <c r="D263" t="inlineStr">
        <is>
          <t>2</t>
        </is>
      </c>
      <c r="E263" t="inlineStr">
        <is>
          <t xml:space="preserve">Beef, Pealafel , Chix, </t>
        </is>
      </c>
      <c r="F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inlineStr"/>
      <c r="Y263" t="n">
        <v>1</v>
      </c>
      <c r="Z263" t="inlineStr">
        <is>
          <t>4G</t>
        </is>
      </c>
      <c r="AA263" t="n">
        <v>0</v>
      </c>
      <c r="AB263" t="inlineStr">
        <is>
          <t>CA</t>
        </is>
      </c>
    </row>
    <row r="264">
      <c r="A264" t="inlineStr">
        <is>
          <t>Anntim Vulchev</t>
        </is>
      </c>
      <c r="C264" t="inlineStr">
        <is>
          <t>sub</t>
        </is>
      </c>
      <c r="D264" t="inlineStr">
        <is>
          <t>2</t>
        </is>
      </c>
      <c r="E264" t="inlineStr">
        <is>
          <t xml:space="preserve">Beef, Pealafel , Chix, </t>
        </is>
      </c>
      <c r="F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inlineStr"/>
      <c r="Y264" t="n">
        <v>1</v>
      </c>
      <c r="Z264" t="inlineStr">
        <is>
          <t>4G</t>
        </is>
      </c>
      <c r="AA264" t="n">
        <v>0</v>
      </c>
      <c r="AB264" t="inlineStr">
        <is>
          <t>CA</t>
        </is>
      </c>
    </row>
    <row r="265">
      <c r="A265" t="inlineStr">
        <is>
          <t>Kim Guigley</t>
        </is>
      </c>
      <c r="C265" t="inlineStr">
        <is>
          <t>sub</t>
        </is>
      </c>
      <c r="D265" t="inlineStr">
        <is>
          <t>2</t>
        </is>
      </c>
      <c r="E265" t="inlineStr">
        <is>
          <t xml:space="preserve">Beef, Pealafel , Chix, </t>
        </is>
      </c>
      <c r="F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inlineStr"/>
      <c r="Y265" t="n">
        <v>1</v>
      </c>
      <c r="Z265" t="inlineStr">
        <is>
          <t>4G</t>
        </is>
      </c>
      <c r="AA265" t="n">
        <v>0</v>
      </c>
      <c r="AB265" t="inlineStr">
        <is>
          <t>CA</t>
        </is>
      </c>
    </row>
    <row r="266">
      <c r="A266" t="inlineStr">
        <is>
          <t>lisa lauriano</t>
        </is>
      </c>
      <c r="C266" t="inlineStr">
        <is>
          <t>sub</t>
        </is>
      </c>
      <c r="D266" t="inlineStr">
        <is>
          <t>2</t>
        </is>
      </c>
      <c r="E266" t="inlineStr">
        <is>
          <t xml:space="preserve">Beef, Pealafel , Chix, </t>
        </is>
      </c>
      <c r="F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inlineStr"/>
      <c r="Y266" t="n">
        <v>1</v>
      </c>
      <c r="Z266" t="inlineStr">
        <is>
          <t>4G</t>
        </is>
      </c>
      <c r="AA266" t="n">
        <v>0</v>
      </c>
      <c r="AB266" t="inlineStr">
        <is>
          <t>CA</t>
        </is>
      </c>
    </row>
    <row r="267">
      <c r="A267" t="inlineStr">
        <is>
          <t>Marc Berkman</t>
        </is>
      </c>
      <c r="C267" t="inlineStr">
        <is>
          <t>sub</t>
        </is>
      </c>
      <c r="D267" t="inlineStr">
        <is>
          <t>2</t>
        </is>
      </c>
      <c r="E267" t="inlineStr">
        <is>
          <t xml:space="preserve">Beef, Pealafel , Chix, </t>
        </is>
      </c>
      <c r="F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inlineStr"/>
      <c r="Y267" t="n">
        <v>1</v>
      </c>
      <c r="Z267" t="inlineStr">
        <is>
          <t>4G</t>
        </is>
      </c>
      <c r="AA267" t="n">
        <v>0</v>
      </c>
      <c r="AB267" t="inlineStr">
        <is>
          <t>CA</t>
        </is>
      </c>
    </row>
    <row r="268">
      <c r="A268" t="inlineStr">
        <is>
          <t>Melissa Karz</t>
        </is>
      </c>
      <c r="C268" t="inlineStr">
        <is>
          <t>sub</t>
        </is>
      </c>
      <c r="D268" t="inlineStr">
        <is>
          <t>2</t>
        </is>
      </c>
      <c r="E268" t="inlineStr">
        <is>
          <t xml:space="preserve">Beef, Pealafel , Chix, </t>
        </is>
      </c>
      <c r="F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inlineStr"/>
      <c r="Y268" t="n">
        <v>1</v>
      </c>
      <c r="Z268" t="inlineStr">
        <is>
          <t>4G</t>
        </is>
      </c>
      <c r="AA268" t="n">
        <v>0</v>
      </c>
      <c r="AB268" t="inlineStr">
        <is>
          <t>CA</t>
        </is>
      </c>
    </row>
    <row r="269">
      <c r="A269" t="inlineStr">
        <is>
          <t xml:space="preserve">Shalla Prichard </t>
        </is>
      </c>
      <c r="C269" t="inlineStr">
        <is>
          <t>sub</t>
        </is>
      </c>
      <c r="D269" t="inlineStr">
        <is>
          <t>2</t>
        </is>
      </c>
      <c r="E269" t="inlineStr">
        <is>
          <t xml:space="preserve">Beef, Pealafel , Chix, </t>
        </is>
      </c>
      <c r="F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inlineStr">
        <is>
          <t>2 Day</t>
        </is>
      </c>
      <c r="Y269" t="n">
        <v>0</v>
      </c>
      <c r="Z269" t="inlineStr">
        <is>
          <t>4G</t>
        </is>
      </c>
      <c r="AA269" t="n">
        <v>1</v>
      </c>
      <c r="AB269" t="inlineStr">
        <is>
          <t>CA</t>
        </is>
      </c>
    </row>
    <row r="270">
      <c r="A270" t="inlineStr">
        <is>
          <t>Sarah Loumena</t>
        </is>
      </c>
      <c r="C270" t="inlineStr">
        <is>
          <t>sub</t>
        </is>
      </c>
      <c r="D270" t="inlineStr">
        <is>
          <t>2</t>
        </is>
      </c>
      <c r="E270" t="inlineStr">
        <is>
          <t xml:space="preserve">Beef, Pealafel , Chix, </t>
        </is>
      </c>
      <c r="F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inlineStr">
        <is>
          <t>2 Day</t>
        </is>
      </c>
      <c r="Y270" t="n">
        <v>0</v>
      </c>
      <c r="Z270" t="inlineStr">
        <is>
          <t>4G</t>
        </is>
      </c>
      <c r="AA270" t="n">
        <v>1</v>
      </c>
      <c r="AB270" t="inlineStr">
        <is>
          <t>TX</t>
        </is>
      </c>
    </row>
    <row r="271">
      <c r="A271" t="inlineStr">
        <is>
          <t xml:space="preserve">Sarah  Cieto </t>
        </is>
      </c>
      <c r="C271" t="inlineStr">
        <is>
          <t>sub</t>
        </is>
      </c>
      <c r="D271" t="inlineStr">
        <is>
          <t>2</t>
        </is>
      </c>
      <c r="E271" t="inlineStr">
        <is>
          <t xml:space="preserve">Beef, Pealafel , Chix, </t>
        </is>
      </c>
      <c r="F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inlineStr">
        <is>
          <t>2 Day</t>
        </is>
      </c>
      <c r="Y271" t="n">
        <v>0</v>
      </c>
      <c r="Z271" t="inlineStr">
        <is>
          <t>4G</t>
        </is>
      </c>
      <c r="AA271" t="n">
        <v>1</v>
      </c>
      <c r="AB271" t="inlineStr">
        <is>
          <t>TX</t>
        </is>
      </c>
    </row>
    <row r="272">
      <c r="A272" t="inlineStr">
        <is>
          <t>Katherine Lenci</t>
        </is>
      </c>
      <c r="C272" t="inlineStr">
        <is>
          <t>sub</t>
        </is>
      </c>
      <c r="D272" t="inlineStr">
        <is>
          <t>2</t>
        </is>
      </c>
      <c r="E272" t="inlineStr">
        <is>
          <t xml:space="preserve">Beef, Pealafel , Chix, </t>
        </is>
      </c>
      <c r="F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inlineStr">
        <is>
          <t>2 Day</t>
        </is>
      </c>
      <c r="Y272" t="n">
        <v>0</v>
      </c>
      <c r="Z272" t="inlineStr">
        <is>
          <t>4G</t>
        </is>
      </c>
      <c r="AA272" t="n">
        <v>1</v>
      </c>
      <c r="AB272" t="inlineStr">
        <is>
          <t>TX</t>
        </is>
      </c>
    </row>
    <row r="273">
      <c r="A273" t="inlineStr">
        <is>
          <t>Jenna Harms</t>
        </is>
      </c>
      <c r="C273" t="inlineStr">
        <is>
          <t>sub</t>
        </is>
      </c>
      <c r="D273" t="inlineStr">
        <is>
          <t>2</t>
        </is>
      </c>
      <c r="E273" t="inlineStr">
        <is>
          <t xml:space="preserve">Beef, Pealafel , Chix, </t>
        </is>
      </c>
      <c r="F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inlineStr">
        <is>
          <t>2 Day</t>
        </is>
      </c>
      <c r="Y273" t="n">
        <v>0</v>
      </c>
      <c r="Z273" t="inlineStr">
        <is>
          <t>4G</t>
        </is>
      </c>
      <c r="AA273" t="n">
        <v>1</v>
      </c>
      <c r="AB273" t="inlineStr">
        <is>
          <t>OR</t>
        </is>
      </c>
    </row>
    <row r="274">
      <c r="A274" t="inlineStr">
        <is>
          <t>Jaimie Skalecki</t>
        </is>
      </c>
      <c r="C274" t="inlineStr">
        <is>
          <t>sub</t>
        </is>
      </c>
      <c r="D274" t="inlineStr">
        <is>
          <t>2</t>
        </is>
      </c>
      <c r="E274" t="inlineStr">
        <is>
          <t xml:space="preserve">Beef, Pealafel , Chix, </t>
        </is>
      </c>
      <c r="F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inlineStr">
        <is>
          <t>2 Day</t>
        </is>
      </c>
      <c r="Y274" t="n">
        <v>0</v>
      </c>
      <c r="Z274" t="inlineStr">
        <is>
          <t>4G</t>
        </is>
      </c>
      <c r="AA274" t="n">
        <v>1</v>
      </c>
      <c r="AB274" t="inlineStr">
        <is>
          <t>CO</t>
        </is>
      </c>
    </row>
    <row r="275">
      <c r="A275" t="inlineStr">
        <is>
          <t>Amy  Newcomer</t>
        </is>
      </c>
      <c r="C275" t="inlineStr">
        <is>
          <t>sub</t>
        </is>
      </c>
      <c r="D275" t="inlineStr">
        <is>
          <t>2</t>
        </is>
      </c>
      <c r="E275" t="inlineStr">
        <is>
          <t xml:space="preserve">Beef, Pealafel , Chix, </t>
        </is>
      </c>
      <c r="F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inlineStr">
        <is>
          <t>2 Day</t>
        </is>
      </c>
      <c r="Y275" t="n">
        <v>0</v>
      </c>
      <c r="Z275" t="inlineStr">
        <is>
          <t>4G</t>
        </is>
      </c>
      <c r="AA275" t="n">
        <v>1</v>
      </c>
      <c r="AB275" t="inlineStr">
        <is>
          <t>CO</t>
        </is>
      </c>
    </row>
    <row r="276">
      <c r="A276" t="inlineStr">
        <is>
          <t>Lauren Heim</t>
        </is>
      </c>
      <c r="C276" t="inlineStr">
        <is>
          <t>sub</t>
        </is>
      </c>
      <c r="D276" t="inlineStr">
        <is>
          <t>2</t>
        </is>
      </c>
      <c r="E276" t="inlineStr">
        <is>
          <t xml:space="preserve">Beef, Pealafel , Chix, </t>
        </is>
      </c>
      <c r="F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inlineStr"/>
      <c r="Y276" t="n">
        <v>0</v>
      </c>
      <c r="Z276" t="inlineStr">
        <is>
          <t>4G</t>
        </is>
      </c>
      <c r="AA276" t="n">
        <v>1</v>
      </c>
      <c r="AB276" t="inlineStr">
        <is>
          <t>CO</t>
        </is>
      </c>
    </row>
    <row r="277">
      <c r="A277" t="inlineStr">
        <is>
          <t>Keri Ross</t>
        </is>
      </c>
      <c r="C277" t="inlineStr">
        <is>
          <t>sub</t>
        </is>
      </c>
      <c r="D277" t="inlineStr">
        <is>
          <t>2</t>
        </is>
      </c>
      <c r="E277" t="inlineStr">
        <is>
          <t xml:space="preserve">Beef, Pealafel , Chix, </t>
        </is>
      </c>
      <c r="F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inlineStr"/>
      <c r="Y277" t="n">
        <v>0</v>
      </c>
      <c r="Z277" t="inlineStr">
        <is>
          <t>4G</t>
        </is>
      </c>
      <c r="AA277" t="n">
        <v>1</v>
      </c>
      <c r="AB277" t="inlineStr">
        <is>
          <t>OR</t>
        </is>
      </c>
    </row>
    <row r="278">
      <c r="A278" t="inlineStr">
        <is>
          <t>Joseph Cancilla</t>
        </is>
      </c>
      <c r="C278" t="inlineStr">
        <is>
          <t>sub</t>
        </is>
      </c>
      <c r="D278" t="inlineStr">
        <is>
          <t>2</t>
        </is>
      </c>
      <c r="E278" t="inlineStr">
        <is>
          <t xml:space="preserve">Beef, Pealafel , Chix, </t>
        </is>
      </c>
      <c r="F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inlineStr"/>
      <c r="Y278" t="n">
        <v>0</v>
      </c>
      <c r="Z278" t="inlineStr">
        <is>
          <t>4G</t>
        </is>
      </c>
      <c r="AA278" t="n">
        <v>1</v>
      </c>
      <c r="AB278" t="inlineStr">
        <is>
          <t>OR</t>
        </is>
      </c>
    </row>
    <row r="279">
      <c r="A279" t="inlineStr">
        <is>
          <t>Gabrielle Gaetani</t>
        </is>
      </c>
      <c r="C279" t="inlineStr">
        <is>
          <t>sub</t>
        </is>
      </c>
      <c r="D279" t="inlineStr">
        <is>
          <t>2</t>
        </is>
      </c>
      <c r="E279" t="inlineStr">
        <is>
          <t xml:space="preserve">Beef, Pealafel , Chix, </t>
        </is>
      </c>
      <c r="F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inlineStr"/>
      <c r="Y279" t="n">
        <v>0</v>
      </c>
      <c r="Z279" t="inlineStr">
        <is>
          <t>4G</t>
        </is>
      </c>
      <c r="AA279" t="n">
        <v>1</v>
      </c>
      <c r="AB279" t="inlineStr">
        <is>
          <t>TX</t>
        </is>
      </c>
    </row>
    <row r="280">
      <c r="A280" t="inlineStr">
        <is>
          <t>Elaine Pitpit</t>
        </is>
      </c>
      <c r="C280" t="inlineStr">
        <is>
          <t>sub</t>
        </is>
      </c>
      <c r="D280" t="inlineStr">
        <is>
          <t>2</t>
        </is>
      </c>
      <c r="E280" t="inlineStr">
        <is>
          <t xml:space="preserve">Beef, Pealafel , Chix, </t>
        </is>
      </c>
      <c r="F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inlineStr"/>
      <c r="Y280" t="n">
        <v>0</v>
      </c>
      <c r="Z280" t="inlineStr">
        <is>
          <t>4G</t>
        </is>
      </c>
      <c r="AA280" t="n">
        <v>1</v>
      </c>
      <c r="AB280" t="inlineStr">
        <is>
          <t>CA</t>
        </is>
      </c>
    </row>
    <row r="281">
      <c r="A281" t="inlineStr">
        <is>
          <t>Christine Smyth</t>
        </is>
      </c>
      <c r="C281" t="inlineStr">
        <is>
          <t>sub</t>
        </is>
      </c>
      <c r="D281" t="inlineStr">
        <is>
          <t>2</t>
        </is>
      </c>
      <c r="E281" t="inlineStr">
        <is>
          <t xml:space="preserve">Beef, Pealafel , Chix, </t>
        </is>
      </c>
      <c r="F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inlineStr"/>
      <c r="Y281" t="n">
        <v>0</v>
      </c>
      <c r="Z281" t="inlineStr">
        <is>
          <t>4G</t>
        </is>
      </c>
      <c r="AA281" t="n">
        <v>1</v>
      </c>
      <c r="AB281" t="inlineStr">
        <is>
          <t>CA</t>
        </is>
      </c>
    </row>
    <row r="282">
      <c r="A282" t="inlineStr">
        <is>
          <t>Cherry St Herman</t>
        </is>
      </c>
      <c r="C282" t="inlineStr">
        <is>
          <t>sub</t>
        </is>
      </c>
      <c r="D282" t="inlineStr">
        <is>
          <t>2</t>
        </is>
      </c>
      <c r="E282" t="inlineStr">
        <is>
          <t xml:space="preserve">Beef, Pealafel , Chix, </t>
        </is>
      </c>
      <c r="F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inlineStr"/>
      <c r="Y282" t="n">
        <v>0</v>
      </c>
      <c r="Z282" t="inlineStr">
        <is>
          <t>4G</t>
        </is>
      </c>
      <c r="AA282" t="n">
        <v>1</v>
      </c>
      <c r="AB282" t="inlineStr">
        <is>
          <t>CA</t>
        </is>
      </c>
    </row>
    <row r="283">
      <c r="A283" t="inlineStr">
        <is>
          <t>Carla Harrower</t>
        </is>
      </c>
      <c r="C283" t="inlineStr">
        <is>
          <t>sub</t>
        </is>
      </c>
      <c r="D283" t="inlineStr">
        <is>
          <t>2</t>
        </is>
      </c>
      <c r="E283" t="inlineStr">
        <is>
          <t xml:space="preserve">Beef, Pealafel , Chix, </t>
        </is>
      </c>
      <c r="F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inlineStr"/>
      <c r="Y283" t="n">
        <v>0</v>
      </c>
      <c r="Z283" t="inlineStr">
        <is>
          <t>4G</t>
        </is>
      </c>
      <c r="AA283" t="n">
        <v>1</v>
      </c>
      <c r="AB283" t="inlineStr">
        <is>
          <t>CA</t>
        </is>
      </c>
    </row>
    <row r="284">
      <c r="A284" t="inlineStr">
        <is>
          <t>Brenden Shaw</t>
        </is>
      </c>
      <c r="C284" t="inlineStr">
        <is>
          <t>sub</t>
        </is>
      </c>
      <c r="D284" t="inlineStr">
        <is>
          <t>2</t>
        </is>
      </c>
      <c r="E284" t="inlineStr">
        <is>
          <t xml:space="preserve">Beef, Pealafel , Chix, </t>
        </is>
      </c>
      <c r="F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inlineStr"/>
      <c r="Y284" t="n">
        <v>0</v>
      </c>
      <c r="Z284" t="inlineStr">
        <is>
          <t>4G</t>
        </is>
      </c>
      <c r="AA284" t="n">
        <v>1</v>
      </c>
      <c r="AB284" t="inlineStr">
        <is>
          <t>CA</t>
        </is>
      </c>
    </row>
    <row r="285">
      <c r="A285" t="inlineStr">
        <is>
          <t>Bill Ling</t>
        </is>
      </c>
      <c r="C285" t="inlineStr">
        <is>
          <t>sub</t>
        </is>
      </c>
      <c r="D285" t="inlineStr">
        <is>
          <t>2</t>
        </is>
      </c>
      <c r="E285" t="inlineStr">
        <is>
          <t xml:space="preserve">Beef, Pealafel , Chix, </t>
        </is>
      </c>
      <c r="F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inlineStr"/>
      <c r="Y285" t="n">
        <v>0</v>
      </c>
      <c r="Z285" t="inlineStr">
        <is>
          <t>4G</t>
        </is>
      </c>
      <c r="AA285" t="n">
        <v>1</v>
      </c>
      <c r="AB285" t="inlineStr">
        <is>
          <t>CA</t>
        </is>
      </c>
    </row>
    <row r="286">
      <c r="A286" t="inlineStr">
        <is>
          <t>Nicole Arlook</t>
        </is>
      </c>
      <c r="C286" t="inlineStr">
        <is>
          <t>omni</t>
        </is>
      </c>
      <c r="D286" t="inlineStr">
        <is>
          <t>2</t>
        </is>
      </c>
      <c r="E286" t="inlineStr">
        <is>
          <t xml:space="preserve">Beef, Chix, </t>
        </is>
      </c>
      <c r="F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inlineStr"/>
      <c r="Y286" t="n">
        <v>1</v>
      </c>
      <c r="Z286" t="inlineStr">
        <is>
          <t>4H</t>
        </is>
      </c>
      <c r="AA286" t="n">
        <v>0</v>
      </c>
      <c r="AB286" t="inlineStr">
        <is>
          <t>AZ</t>
        </is>
      </c>
    </row>
    <row r="287">
      <c r="A287" t="inlineStr">
        <is>
          <t>Sabina von Munk</t>
        </is>
      </c>
      <c r="C287" t="inlineStr">
        <is>
          <t>omni</t>
        </is>
      </c>
      <c r="D287" t="inlineStr">
        <is>
          <t>2</t>
        </is>
      </c>
      <c r="E287" t="inlineStr">
        <is>
          <t xml:space="preserve">Beef, Chix, </t>
        </is>
      </c>
      <c r="F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inlineStr"/>
      <c r="Y287" t="n">
        <v>1</v>
      </c>
      <c r="Z287" t="inlineStr">
        <is>
          <t>4H</t>
        </is>
      </c>
      <c r="AA287" t="n">
        <v>0</v>
      </c>
      <c r="AB287" t="inlineStr">
        <is>
          <t>CA</t>
        </is>
      </c>
    </row>
    <row r="288">
      <c r="A288" t="inlineStr">
        <is>
          <t xml:space="preserve"> Megan Rustad</t>
        </is>
      </c>
      <c r="C288" t="inlineStr">
        <is>
          <t>omni</t>
        </is>
      </c>
      <c r="D288" t="inlineStr">
        <is>
          <t>2</t>
        </is>
      </c>
      <c r="E288" t="inlineStr">
        <is>
          <t xml:space="preserve">Beef, Chix, </t>
        </is>
      </c>
      <c r="F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inlineStr"/>
      <c r="Y288" t="n">
        <v>1</v>
      </c>
      <c r="Z288" t="inlineStr">
        <is>
          <t>4H</t>
        </is>
      </c>
      <c r="AA288" t="n">
        <v>0</v>
      </c>
      <c r="AB288" t="inlineStr">
        <is>
          <t>CA</t>
        </is>
      </c>
    </row>
    <row r="289">
      <c r="A289" t="inlineStr">
        <is>
          <t>Erin Holford</t>
        </is>
      </c>
      <c r="C289" t="inlineStr">
        <is>
          <t>omni</t>
        </is>
      </c>
      <c r="D289" t="inlineStr">
        <is>
          <t>2</t>
        </is>
      </c>
      <c r="E289" t="inlineStr">
        <is>
          <t xml:space="preserve">Beef, Chix, </t>
        </is>
      </c>
      <c r="F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inlineStr"/>
      <c r="Y289" t="n">
        <v>1</v>
      </c>
      <c r="Z289" t="inlineStr">
        <is>
          <t>4H</t>
        </is>
      </c>
      <c r="AA289" t="n">
        <v>0</v>
      </c>
      <c r="AB289" t="inlineStr">
        <is>
          <t>CA</t>
        </is>
      </c>
    </row>
    <row r="290">
      <c r="A290" t="inlineStr">
        <is>
          <t>Heather Goren</t>
        </is>
      </c>
      <c r="C290" t="inlineStr">
        <is>
          <t>omni</t>
        </is>
      </c>
      <c r="D290" t="inlineStr">
        <is>
          <t>2</t>
        </is>
      </c>
      <c r="E290" t="inlineStr">
        <is>
          <t xml:space="preserve">Beef, Chix, </t>
        </is>
      </c>
      <c r="F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inlineStr"/>
      <c r="Y290" t="n">
        <v>1</v>
      </c>
      <c r="Z290" t="inlineStr">
        <is>
          <t>4H</t>
        </is>
      </c>
      <c r="AA290" t="n">
        <v>0</v>
      </c>
      <c r="AB290" t="inlineStr">
        <is>
          <t>CA</t>
        </is>
      </c>
    </row>
    <row r="291">
      <c r="A291" t="inlineStr">
        <is>
          <t>Erica Norgaard</t>
        </is>
      </c>
      <c r="C291" t="inlineStr">
        <is>
          <t>omni</t>
        </is>
      </c>
      <c r="D291" t="inlineStr">
        <is>
          <t>2</t>
        </is>
      </c>
      <c r="E291" t="inlineStr">
        <is>
          <t xml:space="preserve">Beef, Chix, </t>
        </is>
      </c>
      <c r="F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inlineStr"/>
      <c r="Y291" t="n">
        <v>1</v>
      </c>
      <c r="Z291" t="inlineStr">
        <is>
          <t>4H</t>
        </is>
      </c>
      <c r="AA291" t="n">
        <v>0</v>
      </c>
      <c r="AB291" t="inlineStr">
        <is>
          <t>CA</t>
        </is>
      </c>
    </row>
    <row r="292">
      <c r="A292" t="inlineStr">
        <is>
          <t>Amy cardiff</t>
        </is>
      </c>
      <c r="C292" t="inlineStr">
        <is>
          <t>omni</t>
        </is>
      </c>
      <c r="D292" t="inlineStr">
        <is>
          <t>2</t>
        </is>
      </c>
      <c r="E292" t="inlineStr">
        <is>
          <t xml:space="preserve">Beef, Chix, </t>
        </is>
      </c>
      <c r="F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inlineStr"/>
      <c r="Y292" t="n">
        <v>1</v>
      </c>
      <c r="Z292" t="inlineStr">
        <is>
          <t>4H</t>
        </is>
      </c>
      <c r="AA292" t="n">
        <v>0</v>
      </c>
      <c r="AB292" t="inlineStr">
        <is>
          <t>CO</t>
        </is>
      </c>
    </row>
    <row r="293">
      <c r="A293" t="inlineStr">
        <is>
          <t>Chanel Getty</t>
        </is>
      </c>
      <c r="C293" t="inlineStr">
        <is>
          <t>omni</t>
        </is>
      </c>
      <c r="D293" t="inlineStr">
        <is>
          <t>2</t>
        </is>
      </c>
      <c r="E293" t="inlineStr">
        <is>
          <t xml:space="preserve">Beef, Chix, </t>
        </is>
      </c>
      <c r="F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inlineStr"/>
      <c r="Y293" t="n">
        <v>1</v>
      </c>
      <c r="Z293" t="inlineStr">
        <is>
          <t>4H</t>
        </is>
      </c>
      <c r="AA293" t="n">
        <v>0</v>
      </c>
      <c r="AB293" t="inlineStr">
        <is>
          <t>CA</t>
        </is>
      </c>
    </row>
    <row r="294">
      <c r="A294" t="inlineStr">
        <is>
          <t>Anne Elward</t>
        </is>
      </c>
      <c r="C294" t="inlineStr">
        <is>
          <t>omni</t>
        </is>
      </c>
      <c r="D294" t="inlineStr">
        <is>
          <t>2</t>
        </is>
      </c>
      <c r="E294" t="inlineStr">
        <is>
          <t xml:space="preserve">Beef, Chix, </t>
        </is>
      </c>
      <c r="F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inlineStr"/>
      <c r="Y294" t="n">
        <v>1</v>
      </c>
      <c r="Z294" t="inlineStr">
        <is>
          <t>4H</t>
        </is>
      </c>
      <c r="AA294" t="n">
        <v>0</v>
      </c>
      <c r="AB294" t="inlineStr">
        <is>
          <t>TX</t>
        </is>
      </c>
    </row>
    <row r="295">
      <c r="A295" t="inlineStr">
        <is>
          <t>Michael Shin</t>
        </is>
      </c>
      <c r="C295" t="inlineStr">
        <is>
          <t>omni</t>
        </is>
      </c>
      <c r="D295" t="inlineStr">
        <is>
          <t>2</t>
        </is>
      </c>
      <c r="E295" t="inlineStr">
        <is>
          <t xml:space="preserve">Beef, Chix, </t>
        </is>
      </c>
      <c r="F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inlineStr"/>
      <c r="Y295" t="n">
        <v>1</v>
      </c>
      <c r="Z295" t="inlineStr">
        <is>
          <t>4H</t>
        </is>
      </c>
      <c r="AA295" t="n">
        <v>0</v>
      </c>
      <c r="AB295" t="inlineStr">
        <is>
          <t>CA</t>
        </is>
      </c>
    </row>
    <row r="296">
      <c r="A296" t="inlineStr">
        <is>
          <t>Melanie Rosenthal</t>
        </is>
      </c>
      <c r="C296" t="inlineStr">
        <is>
          <t>omni</t>
        </is>
      </c>
      <c r="D296" t="inlineStr">
        <is>
          <t>2</t>
        </is>
      </c>
      <c r="E296" t="inlineStr">
        <is>
          <t xml:space="preserve">Beef, Chix, </t>
        </is>
      </c>
      <c r="F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inlineStr"/>
      <c r="Y296" t="n">
        <v>1</v>
      </c>
      <c r="Z296" t="inlineStr">
        <is>
          <t>4H</t>
        </is>
      </c>
      <c r="AA296" t="n">
        <v>0</v>
      </c>
      <c r="AB296" t="inlineStr">
        <is>
          <t>CA</t>
        </is>
      </c>
    </row>
    <row r="297">
      <c r="A297" t="inlineStr">
        <is>
          <t>Kim Spak</t>
        </is>
      </c>
      <c r="C297" t="inlineStr">
        <is>
          <t>omni</t>
        </is>
      </c>
      <c r="D297" t="inlineStr">
        <is>
          <t>2</t>
        </is>
      </c>
      <c r="E297" t="inlineStr">
        <is>
          <t xml:space="preserve">Beef, Chix, </t>
        </is>
      </c>
      <c r="F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inlineStr"/>
      <c r="Y297" t="n">
        <v>1</v>
      </c>
      <c r="Z297" t="inlineStr">
        <is>
          <t>4H</t>
        </is>
      </c>
      <c r="AA297" t="n">
        <v>0</v>
      </c>
      <c r="AB297" t="inlineStr">
        <is>
          <t>CA</t>
        </is>
      </c>
    </row>
    <row r="298">
      <c r="A298" t="inlineStr">
        <is>
          <t>Kathy Kelley</t>
        </is>
      </c>
      <c r="C298" t="inlineStr">
        <is>
          <t>omni</t>
        </is>
      </c>
      <c r="D298" t="inlineStr">
        <is>
          <t>2</t>
        </is>
      </c>
      <c r="E298" t="inlineStr">
        <is>
          <t xml:space="preserve">Beef, Chix, </t>
        </is>
      </c>
      <c r="F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inlineStr"/>
      <c r="Y298" t="n">
        <v>1</v>
      </c>
      <c r="Z298" t="inlineStr">
        <is>
          <t>4H</t>
        </is>
      </c>
      <c r="AA298" t="n">
        <v>0</v>
      </c>
      <c r="AB298" t="inlineStr">
        <is>
          <t>AZ</t>
        </is>
      </c>
    </row>
    <row r="299">
      <c r="A299" t="inlineStr">
        <is>
          <t>Jennifer Cops</t>
        </is>
      </c>
      <c r="C299" t="inlineStr">
        <is>
          <t>omni</t>
        </is>
      </c>
      <c r="D299" t="inlineStr">
        <is>
          <t>2</t>
        </is>
      </c>
      <c r="E299" t="inlineStr">
        <is>
          <t xml:space="preserve">Beef, Chix, </t>
        </is>
      </c>
      <c r="F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inlineStr"/>
      <c r="Y299" t="n">
        <v>1</v>
      </c>
      <c r="Z299" t="inlineStr">
        <is>
          <t>4H</t>
        </is>
      </c>
      <c r="AA299" t="n">
        <v>0</v>
      </c>
      <c r="AB299" t="inlineStr">
        <is>
          <t>WA</t>
        </is>
      </c>
    </row>
    <row r="300">
      <c r="A300" t="inlineStr">
        <is>
          <t>Amy Thomas</t>
        </is>
      </c>
      <c r="C300" t="inlineStr">
        <is>
          <t>omni</t>
        </is>
      </c>
      <c r="D300" t="inlineStr">
        <is>
          <t>2</t>
        </is>
      </c>
      <c r="E300" t="inlineStr">
        <is>
          <t xml:space="preserve">Beef, Chix, </t>
        </is>
      </c>
      <c r="F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inlineStr"/>
      <c r="Y300" t="n">
        <v>1</v>
      </c>
      <c r="Z300" t="inlineStr">
        <is>
          <t>4H</t>
        </is>
      </c>
      <c r="AA300" t="n">
        <v>0</v>
      </c>
      <c r="AB300" t="inlineStr">
        <is>
          <t>CA</t>
        </is>
      </c>
    </row>
    <row r="301">
      <c r="A301" t="inlineStr">
        <is>
          <t>Kiley Moyer</t>
        </is>
      </c>
      <c r="C301" t="inlineStr">
        <is>
          <t>omni</t>
        </is>
      </c>
      <c r="D301" t="inlineStr">
        <is>
          <t>2</t>
        </is>
      </c>
      <c r="E301" t="inlineStr">
        <is>
          <t xml:space="preserve">Beef, Chix, </t>
        </is>
      </c>
      <c r="F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inlineStr"/>
      <c r="Y301" t="n">
        <v>1</v>
      </c>
      <c r="Z301" t="inlineStr">
        <is>
          <t>4H</t>
        </is>
      </c>
      <c r="AA301" t="n">
        <v>0</v>
      </c>
      <c r="AB301" t="inlineStr">
        <is>
          <t>CA</t>
        </is>
      </c>
    </row>
    <row r="302">
      <c r="A302" t="inlineStr">
        <is>
          <t>cara sands</t>
        </is>
      </c>
      <c r="C302" t="inlineStr">
        <is>
          <t>omni</t>
        </is>
      </c>
      <c r="D302" t="inlineStr">
        <is>
          <t>2</t>
        </is>
      </c>
      <c r="E302" t="inlineStr">
        <is>
          <t xml:space="preserve">Beef, Chix, </t>
        </is>
      </c>
      <c r="F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inlineStr"/>
      <c r="Y302" t="n">
        <v>1</v>
      </c>
      <c r="Z302" t="inlineStr">
        <is>
          <t>4H</t>
        </is>
      </c>
      <c r="AA302" t="n">
        <v>0</v>
      </c>
      <c r="AB302" t="inlineStr">
        <is>
          <t>CA</t>
        </is>
      </c>
    </row>
    <row r="303">
      <c r="A303" t="inlineStr">
        <is>
          <t>Tiffany Kundmueller</t>
        </is>
      </c>
      <c r="C303" t="inlineStr">
        <is>
          <t>omni</t>
        </is>
      </c>
      <c r="D303" t="inlineStr">
        <is>
          <t>2</t>
        </is>
      </c>
      <c r="E303" t="inlineStr">
        <is>
          <t xml:space="preserve">Beef, Chix, </t>
        </is>
      </c>
      <c r="F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inlineStr">
        <is>
          <t>2 Day</t>
        </is>
      </c>
      <c r="Y303" t="n">
        <v>0</v>
      </c>
      <c r="Z303" t="inlineStr">
        <is>
          <t>4H</t>
        </is>
      </c>
      <c r="AA303" t="n">
        <v>1</v>
      </c>
      <c r="AB303" t="inlineStr">
        <is>
          <t>CA</t>
        </is>
      </c>
    </row>
    <row r="304">
      <c r="A304" t="inlineStr">
        <is>
          <t>Stacey Noland</t>
        </is>
      </c>
      <c r="C304" t="inlineStr">
        <is>
          <t>omni</t>
        </is>
      </c>
      <c r="D304" t="inlineStr">
        <is>
          <t>2</t>
        </is>
      </c>
      <c r="E304" t="inlineStr">
        <is>
          <t xml:space="preserve">Beef, Chix, </t>
        </is>
      </c>
      <c r="F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inlineStr">
        <is>
          <t>2 Day</t>
        </is>
      </c>
      <c r="Y304" t="n">
        <v>0</v>
      </c>
      <c r="Z304" t="inlineStr">
        <is>
          <t>4H</t>
        </is>
      </c>
      <c r="AA304" t="n">
        <v>1</v>
      </c>
      <c r="AB304" t="inlineStr">
        <is>
          <t>CA</t>
        </is>
      </c>
    </row>
    <row r="305">
      <c r="A305" t="inlineStr">
        <is>
          <t>Rena Holman</t>
        </is>
      </c>
      <c r="C305" t="inlineStr">
        <is>
          <t>omni</t>
        </is>
      </c>
      <c r="D305" t="inlineStr">
        <is>
          <t>2</t>
        </is>
      </c>
      <c r="E305" t="inlineStr">
        <is>
          <t xml:space="preserve">Beef, Chix, </t>
        </is>
      </c>
      <c r="F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inlineStr">
        <is>
          <t>2 Day</t>
        </is>
      </c>
      <c r="Y305" t="n">
        <v>0</v>
      </c>
      <c r="Z305" t="inlineStr">
        <is>
          <t>4H</t>
        </is>
      </c>
      <c r="AA305" t="n">
        <v>1</v>
      </c>
      <c r="AB305" t="inlineStr">
        <is>
          <t>CA</t>
        </is>
      </c>
    </row>
    <row r="306">
      <c r="A306" t="inlineStr">
        <is>
          <t>Megan Lovoi</t>
        </is>
      </c>
      <c r="C306" t="inlineStr">
        <is>
          <t>omni</t>
        </is>
      </c>
      <c r="D306" t="inlineStr">
        <is>
          <t>2</t>
        </is>
      </c>
      <c r="E306" t="inlineStr">
        <is>
          <t xml:space="preserve">Beef, Chix, </t>
        </is>
      </c>
      <c r="F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inlineStr">
        <is>
          <t>2 Day</t>
        </is>
      </c>
      <c r="Y306" t="n">
        <v>0</v>
      </c>
      <c r="Z306" t="inlineStr">
        <is>
          <t>4H</t>
        </is>
      </c>
      <c r="AA306" t="n">
        <v>1</v>
      </c>
      <c r="AB306" t="inlineStr">
        <is>
          <t>CA</t>
        </is>
      </c>
    </row>
    <row r="307">
      <c r="A307" t="inlineStr">
        <is>
          <t>Lauren Johnson</t>
        </is>
      </c>
      <c r="C307" t="inlineStr">
        <is>
          <t>omni</t>
        </is>
      </c>
      <c r="D307" t="inlineStr">
        <is>
          <t>2</t>
        </is>
      </c>
      <c r="E307" t="inlineStr">
        <is>
          <t xml:space="preserve">Beef, Chix, </t>
        </is>
      </c>
      <c r="F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inlineStr">
        <is>
          <t>2 Day</t>
        </is>
      </c>
      <c r="Y307" t="n">
        <v>0</v>
      </c>
      <c r="Z307" t="inlineStr">
        <is>
          <t>4H</t>
        </is>
      </c>
      <c r="AA307" t="n">
        <v>1</v>
      </c>
      <c r="AB307" t="inlineStr">
        <is>
          <t>CA</t>
        </is>
      </c>
    </row>
    <row r="308">
      <c r="A308" t="inlineStr">
        <is>
          <t>Laura Grabow</t>
        </is>
      </c>
      <c r="C308" t="inlineStr">
        <is>
          <t>omni</t>
        </is>
      </c>
      <c r="D308" t="inlineStr">
        <is>
          <t>2</t>
        </is>
      </c>
      <c r="E308" t="inlineStr">
        <is>
          <t xml:space="preserve">Beef, Chix, </t>
        </is>
      </c>
      <c r="F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inlineStr">
        <is>
          <t>2 Day</t>
        </is>
      </c>
      <c r="Y308" t="n">
        <v>0</v>
      </c>
      <c r="Z308" t="inlineStr">
        <is>
          <t>4H</t>
        </is>
      </c>
      <c r="AA308" t="n">
        <v>1</v>
      </c>
      <c r="AB308" t="inlineStr">
        <is>
          <t>CA</t>
        </is>
      </c>
    </row>
    <row r="309">
      <c r="A309" t="inlineStr">
        <is>
          <t>Kristina Reeder</t>
        </is>
      </c>
      <c r="C309" t="inlineStr">
        <is>
          <t>omni</t>
        </is>
      </c>
      <c r="D309" t="inlineStr">
        <is>
          <t>2</t>
        </is>
      </c>
      <c r="E309" t="inlineStr">
        <is>
          <t xml:space="preserve">Beef, Chix, </t>
        </is>
      </c>
      <c r="F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inlineStr">
        <is>
          <t>2 Day</t>
        </is>
      </c>
      <c r="Y309" t="n">
        <v>0</v>
      </c>
      <c r="Z309" t="inlineStr">
        <is>
          <t>4H</t>
        </is>
      </c>
      <c r="AA309" t="n">
        <v>1</v>
      </c>
      <c r="AB309" t="inlineStr">
        <is>
          <t>CA</t>
        </is>
      </c>
    </row>
    <row r="310">
      <c r="A310" t="inlineStr">
        <is>
          <t>Kelli Manning</t>
        </is>
      </c>
      <c r="C310" t="inlineStr">
        <is>
          <t>omni</t>
        </is>
      </c>
      <c r="D310" t="inlineStr">
        <is>
          <t>2</t>
        </is>
      </c>
      <c r="E310" t="inlineStr">
        <is>
          <t xml:space="preserve">Beef, Chix, </t>
        </is>
      </c>
      <c r="F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inlineStr">
        <is>
          <t>2 Day</t>
        </is>
      </c>
      <c r="Y310" t="n">
        <v>0</v>
      </c>
      <c r="Z310" t="inlineStr">
        <is>
          <t>4H</t>
        </is>
      </c>
      <c r="AA310" t="n">
        <v>1</v>
      </c>
      <c r="AB310" t="inlineStr">
        <is>
          <t>CA</t>
        </is>
      </c>
    </row>
    <row r="311">
      <c r="A311" t="inlineStr">
        <is>
          <t>Karl Keating</t>
        </is>
      </c>
      <c r="C311" t="inlineStr">
        <is>
          <t>omni</t>
        </is>
      </c>
      <c r="D311" t="inlineStr">
        <is>
          <t>2</t>
        </is>
      </c>
      <c r="E311" t="inlineStr">
        <is>
          <t xml:space="preserve">Beef, Chix, </t>
        </is>
      </c>
      <c r="F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inlineStr">
        <is>
          <t>2 Day</t>
        </is>
      </c>
      <c r="Y311" t="n">
        <v>0</v>
      </c>
      <c r="Z311" t="inlineStr">
        <is>
          <t>4H</t>
        </is>
      </c>
      <c r="AA311" t="n">
        <v>1</v>
      </c>
      <c r="AB311" t="inlineStr">
        <is>
          <t>CA</t>
        </is>
      </c>
    </row>
    <row r="312">
      <c r="A312" t="inlineStr">
        <is>
          <t>Erin Goodpasture</t>
        </is>
      </c>
      <c r="C312" t="inlineStr">
        <is>
          <t>omni</t>
        </is>
      </c>
      <c r="D312" t="inlineStr">
        <is>
          <t>2</t>
        </is>
      </c>
      <c r="E312" t="inlineStr">
        <is>
          <t xml:space="preserve">Beef, Chix, </t>
        </is>
      </c>
      <c r="F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inlineStr">
        <is>
          <t>2 Day</t>
        </is>
      </c>
      <c r="Y312" t="n">
        <v>0</v>
      </c>
      <c r="Z312" t="inlineStr">
        <is>
          <t>4H</t>
        </is>
      </c>
      <c r="AA312" t="n">
        <v>1</v>
      </c>
      <c r="AB312" t="inlineStr">
        <is>
          <t>CA</t>
        </is>
      </c>
    </row>
    <row r="313">
      <c r="A313" t="inlineStr">
        <is>
          <t>Debbie Flores</t>
        </is>
      </c>
      <c r="C313" t="inlineStr">
        <is>
          <t>omni</t>
        </is>
      </c>
      <c r="D313" t="inlineStr">
        <is>
          <t>2</t>
        </is>
      </c>
      <c r="E313" t="inlineStr">
        <is>
          <t xml:space="preserve">Beef, Chix, </t>
        </is>
      </c>
      <c r="F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inlineStr">
        <is>
          <t>2 Day</t>
        </is>
      </c>
      <c r="Y313" t="n">
        <v>0</v>
      </c>
      <c r="Z313" t="inlineStr">
        <is>
          <t>4H</t>
        </is>
      </c>
      <c r="AA313" t="n">
        <v>1</v>
      </c>
      <c r="AB313" t="inlineStr">
        <is>
          <t>CA</t>
        </is>
      </c>
    </row>
    <row r="314">
      <c r="A314" t="inlineStr">
        <is>
          <t>Bianca Smith</t>
        </is>
      </c>
      <c r="C314" t="inlineStr">
        <is>
          <t>omni</t>
        </is>
      </c>
      <c r="D314" t="inlineStr">
        <is>
          <t>2</t>
        </is>
      </c>
      <c r="E314" t="inlineStr">
        <is>
          <t xml:space="preserve">Beef, Chix, </t>
        </is>
      </c>
      <c r="F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inlineStr">
        <is>
          <t>2 Day</t>
        </is>
      </c>
      <c r="Y314" t="n">
        <v>0</v>
      </c>
      <c r="Z314" t="inlineStr">
        <is>
          <t>4H</t>
        </is>
      </c>
      <c r="AA314" t="n">
        <v>1</v>
      </c>
      <c r="AB314" t="inlineStr">
        <is>
          <t>CA</t>
        </is>
      </c>
    </row>
    <row r="315">
      <c r="A315" t="inlineStr">
        <is>
          <t>Audrey Watson</t>
        </is>
      </c>
      <c r="C315" t="inlineStr">
        <is>
          <t>omni</t>
        </is>
      </c>
      <c r="D315" t="inlineStr">
        <is>
          <t>2</t>
        </is>
      </c>
      <c r="E315" t="inlineStr">
        <is>
          <t xml:space="preserve">Beef, Chix, </t>
        </is>
      </c>
      <c r="F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inlineStr">
        <is>
          <t>2 Day</t>
        </is>
      </c>
      <c r="Y315" t="n">
        <v>0</v>
      </c>
      <c r="Z315" t="inlineStr">
        <is>
          <t>4H</t>
        </is>
      </c>
      <c r="AA315" t="n">
        <v>1</v>
      </c>
      <c r="AB315" t="inlineStr">
        <is>
          <t>OR</t>
        </is>
      </c>
    </row>
    <row r="316">
      <c r="A316" t="inlineStr">
        <is>
          <t>Aubrey Tighe-Marion</t>
        </is>
      </c>
      <c r="C316" t="inlineStr">
        <is>
          <t>omni</t>
        </is>
      </c>
      <c r="D316" t="inlineStr">
        <is>
          <t>2</t>
        </is>
      </c>
      <c r="E316" t="inlineStr">
        <is>
          <t xml:space="preserve">Beef, Chix, </t>
        </is>
      </c>
      <c r="F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inlineStr">
        <is>
          <t>2 Day</t>
        </is>
      </c>
      <c r="Y316" t="n">
        <v>0</v>
      </c>
      <c r="Z316" t="inlineStr">
        <is>
          <t>4H</t>
        </is>
      </c>
      <c r="AA316" t="n">
        <v>1</v>
      </c>
      <c r="AB316" t="inlineStr">
        <is>
          <t>CO</t>
        </is>
      </c>
    </row>
    <row r="317">
      <c r="A317" t="inlineStr">
        <is>
          <t>Ahna Proctor</t>
        </is>
      </c>
      <c r="C317" t="inlineStr">
        <is>
          <t>omni</t>
        </is>
      </c>
      <c r="D317" t="inlineStr">
        <is>
          <t>2</t>
        </is>
      </c>
      <c r="E317" t="inlineStr">
        <is>
          <t xml:space="preserve">Beef, Chix, </t>
        </is>
      </c>
      <c r="F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inlineStr">
        <is>
          <t>2 Day</t>
        </is>
      </c>
      <c r="Y317" t="n">
        <v>0</v>
      </c>
      <c r="Z317" t="inlineStr">
        <is>
          <t>4H</t>
        </is>
      </c>
      <c r="AA317" t="n">
        <v>1</v>
      </c>
      <c r="AB317" t="inlineStr">
        <is>
          <t>WA</t>
        </is>
      </c>
    </row>
    <row r="318">
      <c r="A318" t="inlineStr">
        <is>
          <t xml:space="preserve">Whitney Peyser </t>
        </is>
      </c>
      <c r="C318" t="inlineStr">
        <is>
          <t>omni</t>
        </is>
      </c>
      <c r="D318" t="inlineStr">
        <is>
          <t>2</t>
        </is>
      </c>
      <c r="E318" t="inlineStr">
        <is>
          <t xml:space="preserve">Beef, Chix, </t>
        </is>
      </c>
      <c r="F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inlineStr"/>
      <c r="Y318" t="n">
        <v>0</v>
      </c>
      <c r="Z318" t="inlineStr">
        <is>
          <t>4H</t>
        </is>
      </c>
      <c r="AA318" t="n">
        <v>1</v>
      </c>
      <c r="AB318" t="inlineStr">
        <is>
          <t>TX</t>
        </is>
      </c>
    </row>
    <row r="319">
      <c r="A319" t="inlineStr">
        <is>
          <t>Tracey Matsui</t>
        </is>
      </c>
      <c r="C319" t="inlineStr">
        <is>
          <t>omni</t>
        </is>
      </c>
      <c r="D319" t="inlineStr">
        <is>
          <t>2</t>
        </is>
      </c>
      <c r="E319" t="inlineStr">
        <is>
          <t xml:space="preserve">Beef, Chix, </t>
        </is>
      </c>
      <c r="F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inlineStr"/>
      <c r="Y319" t="n">
        <v>0</v>
      </c>
      <c r="Z319" t="inlineStr">
        <is>
          <t>4H</t>
        </is>
      </c>
      <c r="AA319" t="n">
        <v>1</v>
      </c>
      <c r="AB319" t="inlineStr">
        <is>
          <t>ID</t>
        </is>
      </c>
    </row>
    <row r="320">
      <c r="A320" t="inlineStr">
        <is>
          <t>Robyn Arthur</t>
        </is>
      </c>
      <c r="C320" t="inlineStr">
        <is>
          <t>omni</t>
        </is>
      </c>
      <c r="D320" t="inlineStr">
        <is>
          <t>2</t>
        </is>
      </c>
      <c r="E320" t="inlineStr">
        <is>
          <t xml:space="preserve">Beef, Chix, </t>
        </is>
      </c>
      <c r="F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inlineStr"/>
      <c r="Y320" t="n">
        <v>0</v>
      </c>
      <c r="Z320" t="inlineStr">
        <is>
          <t>4H</t>
        </is>
      </c>
      <c r="AA320" t="n">
        <v>1</v>
      </c>
      <c r="AB320" t="inlineStr">
        <is>
          <t>TX</t>
        </is>
      </c>
    </row>
    <row r="321">
      <c r="A321" t="inlineStr">
        <is>
          <t>Jen Haro</t>
        </is>
      </c>
      <c r="C321" t="inlineStr">
        <is>
          <t>omni</t>
        </is>
      </c>
      <c r="D321" t="inlineStr">
        <is>
          <t>2</t>
        </is>
      </c>
      <c r="E321" t="inlineStr">
        <is>
          <t xml:space="preserve">Beef, Chix, </t>
        </is>
      </c>
      <c r="F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inlineStr"/>
      <c r="Y321" t="n">
        <v>0</v>
      </c>
      <c r="Z321" t="inlineStr">
        <is>
          <t>4H</t>
        </is>
      </c>
      <c r="AA321" t="n">
        <v>1</v>
      </c>
      <c r="AB321" t="inlineStr">
        <is>
          <t>TX</t>
        </is>
      </c>
    </row>
    <row r="322">
      <c r="A322" t="inlineStr">
        <is>
          <t>Caitlin McShane</t>
        </is>
      </c>
      <c r="C322" t="inlineStr">
        <is>
          <t>omni</t>
        </is>
      </c>
      <c r="D322" t="inlineStr">
        <is>
          <t>2</t>
        </is>
      </c>
      <c r="E322" t="inlineStr">
        <is>
          <t xml:space="preserve">Beef, Chix, </t>
        </is>
      </c>
      <c r="F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inlineStr"/>
      <c r="Y322" t="n">
        <v>0</v>
      </c>
      <c r="Z322" t="inlineStr">
        <is>
          <t>4H</t>
        </is>
      </c>
      <c r="AA322" t="n">
        <v>1</v>
      </c>
      <c r="AB322" t="inlineStr">
        <is>
          <t>WA</t>
        </is>
      </c>
    </row>
    <row r="323">
      <c r="A323" t="inlineStr">
        <is>
          <t>Anne Lowinger</t>
        </is>
      </c>
      <c r="C323" t="inlineStr">
        <is>
          <t>omni</t>
        </is>
      </c>
      <c r="D323" t="inlineStr">
        <is>
          <t>2</t>
        </is>
      </c>
      <c r="E323" t="inlineStr">
        <is>
          <t xml:space="preserve">Beef, Chix, </t>
        </is>
      </c>
      <c r="F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inlineStr"/>
      <c r="Y323" t="n">
        <v>0</v>
      </c>
      <c r="Z323" t="inlineStr">
        <is>
          <t>4H</t>
        </is>
      </c>
      <c r="AA323" t="n">
        <v>1</v>
      </c>
      <c r="AB323" t="inlineStr">
        <is>
          <t>CA</t>
        </is>
      </c>
    </row>
    <row r="324">
      <c r="A324" t="inlineStr">
        <is>
          <t>Ann-Marie DeRosa</t>
        </is>
      </c>
      <c r="C324" t="inlineStr">
        <is>
          <t>omni</t>
        </is>
      </c>
      <c r="D324" t="inlineStr">
        <is>
          <t>2</t>
        </is>
      </c>
      <c r="E324" t="inlineStr">
        <is>
          <t xml:space="preserve">Beef, Chix, </t>
        </is>
      </c>
      <c r="F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inlineStr"/>
      <c r="Y324" t="n">
        <v>0</v>
      </c>
      <c r="Z324" t="inlineStr">
        <is>
          <t>4H</t>
        </is>
      </c>
      <c r="AA324" t="n">
        <v>1</v>
      </c>
      <c r="AB324" t="inlineStr">
        <is>
          <t>CA</t>
        </is>
      </c>
    </row>
    <row r="325">
      <c r="A325" t="inlineStr">
        <is>
          <t>Greg Ludke</t>
        </is>
      </c>
      <c r="C325" t="inlineStr">
        <is>
          <t>sub</t>
        </is>
      </c>
      <c r="D325" t="inlineStr">
        <is>
          <t>2</t>
        </is>
      </c>
      <c r="E325" t="inlineStr">
        <is>
          <t xml:space="preserve">Beef, T-Tacos, </t>
        </is>
      </c>
      <c r="F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inlineStr">
        <is>
          <t>2 Day</t>
        </is>
      </c>
      <c r="Y325" t="n">
        <v>0</v>
      </c>
      <c r="Z325" t="inlineStr">
        <is>
          <t>4I</t>
        </is>
      </c>
      <c r="AA325" t="n">
        <v>1</v>
      </c>
      <c r="AB325" t="inlineStr">
        <is>
          <t>CA</t>
        </is>
      </c>
    </row>
    <row r="326">
      <c r="A326" t="inlineStr">
        <is>
          <t>Lauren Mack</t>
        </is>
      </c>
      <c r="C326" t="inlineStr">
        <is>
          <t>sub</t>
        </is>
      </c>
      <c r="D326" t="inlineStr">
        <is>
          <t>2</t>
        </is>
      </c>
      <c r="E326" t="inlineStr">
        <is>
          <t xml:space="preserve">Beef, T-Tacos, PotPie, </t>
        </is>
      </c>
      <c r="F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inlineStr"/>
      <c r="Y326" t="n">
        <v>1</v>
      </c>
      <c r="Z326" t="inlineStr">
        <is>
          <t>4J</t>
        </is>
      </c>
      <c r="AA326" t="n">
        <v>0</v>
      </c>
      <c r="AB326" t="inlineStr">
        <is>
          <t>CA</t>
        </is>
      </c>
    </row>
    <row r="327">
      <c r="A327" t="inlineStr">
        <is>
          <t>Elizabeth Zwerin</t>
        </is>
      </c>
      <c r="C327" t="inlineStr">
        <is>
          <t>sub</t>
        </is>
      </c>
      <c r="D327" t="inlineStr">
        <is>
          <t>2</t>
        </is>
      </c>
      <c r="E327" t="inlineStr">
        <is>
          <t xml:space="preserve">Beef, T-Tacos, PotPie, </t>
        </is>
      </c>
      <c r="F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inlineStr"/>
      <c r="Y327" t="n">
        <v>0</v>
      </c>
      <c r="Z327" t="inlineStr">
        <is>
          <t>4J</t>
        </is>
      </c>
      <c r="AA327" t="n">
        <v>1</v>
      </c>
      <c r="AB327" t="inlineStr">
        <is>
          <t>CA</t>
        </is>
      </c>
    </row>
    <row r="328">
      <c r="A328" t="inlineStr">
        <is>
          <t>Rick Alexander</t>
        </is>
      </c>
      <c r="C328" t="inlineStr">
        <is>
          <t>sub</t>
        </is>
      </c>
      <c r="D328" t="inlineStr">
        <is>
          <t>2</t>
        </is>
      </c>
      <c r="E328" t="inlineStr">
        <is>
          <t xml:space="preserve">Beef, T-Tacos, Chix, </t>
        </is>
      </c>
      <c r="F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inlineStr"/>
      <c r="Y328" t="n">
        <v>1</v>
      </c>
      <c r="Z328" t="inlineStr">
        <is>
          <t>4K</t>
        </is>
      </c>
      <c r="AA328" t="n">
        <v>0</v>
      </c>
      <c r="AB328" t="inlineStr">
        <is>
          <t>CA</t>
        </is>
      </c>
    </row>
    <row r="329">
      <c r="A329" t="inlineStr">
        <is>
          <t>Erin Sinnokrak</t>
        </is>
      </c>
      <c r="C329" t="inlineStr">
        <is>
          <t>sub</t>
        </is>
      </c>
      <c r="D329" t="inlineStr">
        <is>
          <t>2</t>
        </is>
      </c>
      <c r="E329" t="inlineStr">
        <is>
          <t xml:space="preserve">Beef, T-Tacos, Chix, </t>
        </is>
      </c>
      <c r="F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inlineStr"/>
      <c r="Y329" t="n">
        <v>1</v>
      </c>
      <c r="Z329" t="inlineStr">
        <is>
          <t>4K</t>
        </is>
      </c>
      <c r="AA329" t="n">
        <v>0</v>
      </c>
      <c r="AB329" t="inlineStr">
        <is>
          <t>CA</t>
        </is>
      </c>
    </row>
    <row r="330">
      <c r="A330" t="inlineStr">
        <is>
          <t>Cassandra Breitkreutz</t>
        </is>
      </c>
      <c r="C330" t="inlineStr">
        <is>
          <t>sub</t>
        </is>
      </c>
      <c r="D330" t="inlineStr">
        <is>
          <t>2</t>
        </is>
      </c>
      <c r="E330" t="inlineStr">
        <is>
          <t xml:space="preserve">Beef, T-Tacos, Chix, </t>
        </is>
      </c>
      <c r="F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inlineStr">
        <is>
          <t>2 Day</t>
        </is>
      </c>
      <c r="Y330" t="n">
        <v>0</v>
      </c>
      <c r="Z330" t="inlineStr">
        <is>
          <t>4K</t>
        </is>
      </c>
      <c r="AA330" t="n">
        <v>1</v>
      </c>
      <c r="AB330" t="inlineStr">
        <is>
          <t>CA</t>
        </is>
      </c>
    </row>
    <row r="331">
      <c r="A331" t="inlineStr">
        <is>
          <t>Cindy Eaton</t>
        </is>
      </c>
      <c r="C331" t="inlineStr">
        <is>
          <t>sub</t>
        </is>
      </c>
      <c r="D331" t="inlineStr">
        <is>
          <t>2</t>
        </is>
      </c>
      <c r="E331" t="inlineStr">
        <is>
          <t xml:space="preserve">Beef, T-Tacos, Chix, </t>
        </is>
      </c>
      <c r="F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inlineStr"/>
      <c r="Y331" t="n">
        <v>0</v>
      </c>
      <c r="Z331" t="inlineStr">
        <is>
          <t>4K</t>
        </is>
      </c>
      <c r="AA331" t="n">
        <v>1</v>
      </c>
      <c r="AB331" t="inlineStr">
        <is>
          <t>CA</t>
        </is>
      </c>
    </row>
    <row r="332">
      <c r="A332" t="inlineStr">
        <is>
          <t>Helen Struck</t>
        </is>
      </c>
      <c r="C332" t="inlineStr">
        <is>
          <t>sub</t>
        </is>
      </c>
      <c r="D332" t="inlineStr">
        <is>
          <t>2</t>
        </is>
      </c>
      <c r="E332" t="inlineStr">
        <is>
          <t xml:space="preserve">Beef, V-Pizza, </t>
        </is>
      </c>
      <c r="F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inlineStr"/>
      <c r="Y332" t="n">
        <v>0</v>
      </c>
      <c r="Z332" t="inlineStr">
        <is>
          <t>4L</t>
        </is>
      </c>
      <c r="AA332" t="n">
        <v>1</v>
      </c>
      <c r="AB332" t="inlineStr">
        <is>
          <t>CA</t>
        </is>
      </c>
    </row>
    <row r="333">
      <c r="A333" t="inlineStr">
        <is>
          <t>Diana Kline</t>
        </is>
      </c>
      <c r="C333" t="inlineStr">
        <is>
          <t>sub</t>
        </is>
      </c>
      <c r="D333" t="inlineStr">
        <is>
          <t>2</t>
        </is>
      </c>
      <c r="E333" t="inlineStr">
        <is>
          <t xml:space="preserve">Beef, V-Chix, </t>
        </is>
      </c>
      <c r="F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inlineStr">
        <is>
          <t>2 Day</t>
        </is>
      </c>
      <c r="Y333" t="n">
        <v>0</v>
      </c>
      <c r="Z333" t="inlineStr">
        <is>
          <t>4M</t>
        </is>
      </c>
      <c r="AA333" t="n">
        <v>1</v>
      </c>
      <c r="AB333" t="inlineStr">
        <is>
          <t>AZ</t>
        </is>
      </c>
    </row>
    <row r="334">
      <c r="A334" t="inlineStr">
        <is>
          <t>Silvia Gramuglia</t>
        </is>
      </c>
      <c r="C334" t="inlineStr">
        <is>
          <t>sub</t>
        </is>
      </c>
      <c r="D334" t="inlineStr">
        <is>
          <t>2</t>
        </is>
      </c>
      <c r="E334" t="inlineStr">
        <is>
          <t xml:space="preserve">Beef, V-Chix, </t>
        </is>
      </c>
      <c r="F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inlineStr"/>
      <c r="Y334" t="n">
        <v>0</v>
      </c>
      <c r="Z334" t="inlineStr">
        <is>
          <t>4M</t>
        </is>
      </c>
      <c r="AA334" t="n">
        <v>1</v>
      </c>
      <c r="AB334" t="inlineStr">
        <is>
          <t>CA</t>
        </is>
      </c>
    </row>
    <row r="335">
      <c r="A335" t="inlineStr">
        <is>
          <t>Raven Sarnoff</t>
        </is>
      </c>
      <c r="C335" t="inlineStr">
        <is>
          <t>sub</t>
        </is>
      </c>
      <c r="D335" t="inlineStr">
        <is>
          <t>2</t>
        </is>
      </c>
      <c r="E335" t="inlineStr">
        <is>
          <t xml:space="preserve">Beef, V-Chix, </t>
        </is>
      </c>
      <c r="F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inlineStr"/>
      <c r="Y335" t="n">
        <v>0</v>
      </c>
      <c r="Z335" t="inlineStr">
        <is>
          <t>4M</t>
        </is>
      </c>
      <c r="AA335" t="n">
        <v>1</v>
      </c>
      <c r="AB335" t="inlineStr">
        <is>
          <t>CA</t>
        </is>
      </c>
    </row>
    <row r="336">
      <c r="A336" t="inlineStr">
        <is>
          <t>Rachel Levy</t>
        </is>
      </c>
      <c r="C336" t="inlineStr">
        <is>
          <t>sub</t>
        </is>
      </c>
      <c r="D336" t="inlineStr">
        <is>
          <t>2</t>
        </is>
      </c>
      <c r="E336" t="inlineStr">
        <is>
          <t xml:space="preserve">Pealafel , PotPie, </t>
        </is>
      </c>
      <c r="F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inlineStr"/>
      <c r="Y336" t="n">
        <v>1</v>
      </c>
      <c r="Z336" t="inlineStr">
        <is>
          <t>4N</t>
        </is>
      </c>
      <c r="AA336" t="n">
        <v>0</v>
      </c>
      <c r="AB336" t="inlineStr">
        <is>
          <t>CA</t>
        </is>
      </c>
    </row>
    <row r="337">
      <c r="A337" t="inlineStr">
        <is>
          <t>Whitney Kazemipour</t>
        </is>
      </c>
      <c r="C337" t="inlineStr">
        <is>
          <t>sub</t>
        </is>
      </c>
      <c r="D337" t="inlineStr">
        <is>
          <t>2</t>
        </is>
      </c>
      <c r="E337" t="inlineStr">
        <is>
          <t xml:space="preserve">Pealafel , PotPie, </t>
        </is>
      </c>
      <c r="F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inlineStr"/>
      <c r="Y337" t="n">
        <v>1</v>
      </c>
      <c r="Z337" t="inlineStr">
        <is>
          <t>4N</t>
        </is>
      </c>
      <c r="AA337" t="n">
        <v>0</v>
      </c>
      <c r="AB337" t="inlineStr">
        <is>
          <t>WA</t>
        </is>
      </c>
    </row>
    <row r="338">
      <c r="A338" t="inlineStr">
        <is>
          <t xml:space="preserve">Patricia  Goldenberg </t>
        </is>
      </c>
      <c r="C338" t="inlineStr">
        <is>
          <t>sub</t>
        </is>
      </c>
      <c r="D338" t="inlineStr">
        <is>
          <t>2</t>
        </is>
      </c>
      <c r="E338" t="inlineStr">
        <is>
          <t xml:space="preserve">Pealafel , PotPie, </t>
        </is>
      </c>
      <c r="F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inlineStr"/>
      <c r="Y338" t="n">
        <v>1</v>
      </c>
      <c r="Z338" t="inlineStr">
        <is>
          <t>4N</t>
        </is>
      </c>
      <c r="AA338" t="n">
        <v>0</v>
      </c>
      <c r="AB338" t="inlineStr">
        <is>
          <t>CA</t>
        </is>
      </c>
    </row>
    <row r="339">
      <c r="A339" t="inlineStr">
        <is>
          <t>Sarah Kane</t>
        </is>
      </c>
      <c r="C339" t="inlineStr">
        <is>
          <t>sub</t>
        </is>
      </c>
      <c r="D339" t="inlineStr">
        <is>
          <t>2</t>
        </is>
      </c>
      <c r="E339" t="inlineStr">
        <is>
          <t xml:space="preserve">Pealafel , PotPie, </t>
        </is>
      </c>
      <c r="F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inlineStr"/>
      <c r="Y339" t="n">
        <v>1</v>
      </c>
      <c r="Z339" t="inlineStr">
        <is>
          <t>4N</t>
        </is>
      </c>
      <c r="AA339" t="n">
        <v>0</v>
      </c>
      <c r="AB339" t="inlineStr">
        <is>
          <t>CA</t>
        </is>
      </c>
    </row>
    <row r="340">
      <c r="A340" t="inlineStr">
        <is>
          <t>Sierra Neill</t>
        </is>
      </c>
      <c r="C340" t="inlineStr">
        <is>
          <t>sub</t>
        </is>
      </c>
      <c r="D340" t="inlineStr">
        <is>
          <t>2</t>
        </is>
      </c>
      <c r="E340" t="inlineStr">
        <is>
          <t xml:space="preserve">Pealafel , PotPie, </t>
        </is>
      </c>
      <c r="F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inlineStr">
        <is>
          <t>2 Day</t>
        </is>
      </c>
      <c r="Y340" t="n">
        <v>0</v>
      </c>
      <c r="Z340" t="inlineStr">
        <is>
          <t>4N</t>
        </is>
      </c>
      <c r="AA340" t="n">
        <v>1</v>
      </c>
      <c r="AB340" t="inlineStr">
        <is>
          <t>CA</t>
        </is>
      </c>
    </row>
    <row r="341">
      <c r="A341" t="inlineStr">
        <is>
          <t>Mariska Cirera-Probst</t>
        </is>
      </c>
      <c r="C341" t="inlineStr">
        <is>
          <t>sub</t>
        </is>
      </c>
      <c r="D341" t="inlineStr">
        <is>
          <t>2</t>
        </is>
      </c>
      <c r="E341" t="inlineStr">
        <is>
          <t xml:space="preserve">Pealafel , PotPie, </t>
        </is>
      </c>
      <c r="F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inlineStr">
        <is>
          <t>2 Day</t>
        </is>
      </c>
      <c r="Y341" t="n">
        <v>0</v>
      </c>
      <c r="Z341" t="inlineStr">
        <is>
          <t>4N</t>
        </is>
      </c>
      <c r="AA341" t="n">
        <v>1</v>
      </c>
      <c r="AB341" t="inlineStr">
        <is>
          <t>NV</t>
        </is>
      </c>
    </row>
    <row r="342">
      <c r="A342" t="inlineStr">
        <is>
          <t>Joanna Greenstone</t>
        </is>
      </c>
      <c r="C342" t="inlineStr">
        <is>
          <t>sub</t>
        </is>
      </c>
      <c r="D342" t="inlineStr">
        <is>
          <t>2</t>
        </is>
      </c>
      <c r="E342" t="inlineStr">
        <is>
          <t xml:space="preserve">Pealafel , PotPie, </t>
        </is>
      </c>
      <c r="F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inlineStr">
        <is>
          <t>2 Day</t>
        </is>
      </c>
      <c r="Y342" t="n">
        <v>0</v>
      </c>
      <c r="Z342" t="inlineStr">
        <is>
          <t>4N</t>
        </is>
      </c>
      <c r="AA342" t="n">
        <v>1</v>
      </c>
      <c r="AB342" t="inlineStr">
        <is>
          <t>CA</t>
        </is>
      </c>
    </row>
    <row r="343">
      <c r="A343" t="inlineStr">
        <is>
          <t>Jessica Jackson</t>
        </is>
      </c>
      <c r="C343" t="inlineStr">
        <is>
          <t>sub</t>
        </is>
      </c>
      <c r="D343" t="inlineStr">
        <is>
          <t>2</t>
        </is>
      </c>
      <c r="E343" t="inlineStr">
        <is>
          <t xml:space="preserve">Pealafel , PotPie, </t>
        </is>
      </c>
      <c r="F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inlineStr">
        <is>
          <t>2 Day</t>
        </is>
      </c>
      <c r="Y343" t="n">
        <v>0</v>
      </c>
      <c r="Z343" t="inlineStr">
        <is>
          <t>4N</t>
        </is>
      </c>
      <c r="AA343" t="n">
        <v>1</v>
      </c>
      <c r="AB343" t="inlineStr">
        <is>
          <t>CA</t>
        </is>
      </c>
    </row>
    <row r="344">
      <c r="A344" t="inlineStr">
        <is>
          <t>Holly Langston</t>
        </is>
      </c>
      <c r="C344" t="inlineStr">
        <is>
          <t>sub</t>
        </is>
      </c>
      <c r="D344" t="inlineStr">
        <is>
          <t>2</t>
        </is>
      </c>
      <c r="E344" t="inlineStr">
        <is>
          <t xml:space="preserve">Pealafel , PotPie, </t>
        </is>
      </c>
      <c r="F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inlineStr">
        <is>
          <t>2 Day</t>
        </is>
      </c>
      <c r="Y344" t="n">
        <v>0</v>
      </c>
      <c r="Z344" t="inlineStr">
        <is>
          <t>4N</t>
        </is>
      </c>
      <c r="AA344" t="n">
        <v>1</v>
      </c>
      <c r="AB344" t="inlineStr">
        <is>
          <t>CA</t>
        </is>
      </c>
    </row>
    <row r="345">
      <c r="A345" t="inlineStr">
        <is>
          <t>Eric Balcom</t>
        </is>
      </c>
      <c r="C345" t="inlineStr">
        <is>
          <t>sub</t>
        </is>
      </c>
      <c r="D345" t="inlineStr">
        <is>
          <t>2</t>
        </is>
      </c>
      <c r="E345" t="inlineStr">
        <is>
          <t xml:space="preserve">Pealafel , PotPie, </t>
        </is>
      </c>
      <c r="F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inlineStr">
        <is>
          <t>2 Day</t>
        </is>
      </c>
      <c r="Y345" t="n">
        <v>0</v>
      </c>
      <c r="Z345" t="inlineStr">
        <is>
          <t>4N</t>
        </is>
      </c>
      <c r="AA345" t="n">
        <v>1</v>
      </c>
      <c r="AB345" t="inlineStr">
        <is>
          <t>CA</t>
        </is>
      </c>
    </row>
    <row r="346">
      <c r="A346" t="inlineStr">
        <is>
          <t>Katherine Williams</t>
        </is>
      </c>
      <c r="C346" t="inlineStr">
        <is>
          <t>sub</t>
        </is>
      </c>
      <c r="D346" t="inlineStr">
        <is>
          <t>2</t>
        </is>
      </c>
      <c r="E346" t="inlineStr">
        <is>
          <t xml:space="preserve">Pealafel , PotPie, </t>
        </is>
      </c>
      <c r="F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inlineStr"/>
      <c r="Y346" t="n">
        <v>0</v>
      </c>
      <c r="Z346" t="inlineStr">
        <is>
          <t>4N</t>
        </is>
      </c>
      <c r="AA346" t="n">
        <v>1</v>
      </c>
      <c r="AB346" t="inlineStr">
        <is>
          <t>CA</t>
        </is>
      </c>
    </row>
    <row r="347">
      <c r="A347" t="inlineStr">
        <is>
          <t>andi brown</t>
        </is>
      </c>
      <c r="C347" t="inlineStr">
        <is>
          <t>sub</t>
        </is>
      </c>
      <c r="D347" t="inlineStr">
        <is>
          <t>2</t>
        </is>
      </c>
      <c r="E347" t="inlineStr">
        <is>
          <t xml:space="preserve">Pealafel , PotPie, </t>
        </is>
      </c>
      <c r="F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inlineStr"/>
      <c r="Y347" t="n">
        <v>0</v>
      </c>
      <c r="Z347" t="inlineStr">
        <is>
          <t>4N</t>
        </is>
      </c>
      <c r="AA347" t="n">
        <v>1</v>
      </c>
      <c r="AB347" t="inlineStr">
        <is>
          <t>TX</t>
        </is>
      </c>
    </row>
    <row r="348">
      <c r="A348" t="inlineStr">
        <is>
          <t>Marissa Thompson</t>
        </is>
      </c>
      <c r="C348" t="inlineStr">
        <is>
          <t>sub</t>
        </is>
      </c>
      <c r="D348" t="inlineStr">
        <is>
          <t>2</t>
        </is>
      </c>
      <c r="E348" t="inlineStr">
        <is>
          <t xml:space="preserve">Pealafel , PotPie, Chix, </t>
        </is>
      </c>
      <c r="F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inlineStr"/>
      <c r="Y348" t="n">
        <v>1</v>
      </c>
      <c r="Z348" t="inlineStr">
        <is>
          <t>4O</t>
        </is>
      </c>
      <c r="AA348" t="n">
        <v>0</v>
      </c>
      <c r="AB348" t="inlineStr">
        <is>
          <t>CA</t>
        </is>
      </c>
    </row>
    <row r="349">
      <c r="A349" t="inlineStr">
        <is>
          <t>Emily Current</t>
        </is>
      </c>
      <c r="C349" t="inlineStr">
        <is>
          <t>sub</t>
        </is>
      </c>
      <c r="D349" t="inlineStr">
        <is>
          <t>2</t>
        </is>
      </c>
      <c r="E349" t="inlineStr">
        <is>
          <t xml:space="preserve">Pealafel , PotPie, Chix, </t>
        </is>
      </c>
      <c r="F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inlineStr"/>
      <c r="Y349" t="n">
        <v>1</v>
      </c>
      <c r="Z349" t="inlineStr">
        <is>
          <t>4O</t>
        </is>
      </c>
      <c r="AA349" t="n">
        <v>0</v>
      </c>
      <c r="AB349" t="inlineStr">
        <is>
          <t>CA</t>
        </is>
      </c>
    </row>
    <row r="350">
      <c r="A350" t="inlineStr">
        <is>
          <t>Laura Malone</t>
        </is>
      </c>
      <c r="C350" t="inlineStr">
        <is>
          <t>sub</t>
        </is>
      </c>
      <c r="D350" t="inlineStr">
        <is>
          <t>2</t>
        </is>
      </c>
      <c r="E350" t="inlineStr">
        <is>
          <t xml:space="preserve">Pealafel , PotPie, Chix, </t>
        </is>
      </c>
      <c r="F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inlineStr"/>
      <c r="Y350" t="n">
        <v>0</v>
      </c>
      <c r="Z350" t="inlineStr">
        <is>
          <t>4O</t>
        </is>
      </c>
      <c r="AA350" t="n">
        <v>1</v>
      </c>
      <c r="AB350" t="inlineStr">
        <is>
          <t>AZ</t>
        </is>
      </c>
    </row>
    <row r="351">
      <c r="A351" t="inlineStr">
        <is>
          <t>Karen Deutsch</t>
        </is>
      </c>
      <c r="C351" t="inlineStr">
        <is>
          <t>sub</t>
        </is>
      </c>
      <c r="D351" t="inlineStr">
        <is>
          <t>2</t>
        </is>
      </c>
      <c r="E351" t="inlineStr">
        <is>
          <t xml:space="preserve">Pealafel , PotPie, Chix, </t>
        </is>
      </c>
      <c r="F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inlineStr"/>
      <c r="Y351" t="n">
        <v>0</v>
      </c>
      <c r="Z351" t="inlineStr">
        <is>
          <t>4O</t>
        </is>
      </c>
      <c r="AA351" t="n">
        <v>1</v>
      </c>
      <c r="AB351" t="inlineStr">
        <is>
          <t>CA</t>
        </is>
      </c>
    </row>
    <row r="352">
      <c r="A352" t="inlineStr">
        <is>
          <t>Jamie Pierce</t>
        </is>
      </c>
      <c r="C352" t="inlineStr">
        <is>
          <t>sub</t>
        </is>
      </c>
      <c r="D352" t="inlineStr">
        <is>
          <t>2</t>
        </is>
      </c>
      <c r="E352" t="inlineStr">
        <is>
          <t xml:space="preserve">Pealafel , PotPie, Chix, </t>
        </is>
      </c>
      <c r="F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inlineStr"/>
      <c r="Y352" t="n">
        <v>0</v>
      </c>
      <c r="Z352" t="inlineStr">
        <is>
          <t>4O</t>
        </is>
      </c>
      <c r="AA352" t="n">
        <v>1</v>
      </c>
      <c r="AB352" t="inlineStr">
        <is>
          <t>CA</t>
        </is>
      </c>
    </row>
    <row r="353">
      <c r="A353" t="inlineStr">
        <is>
          <t>Christie Beck</t>
        </is>
      </c>
      <c r="C353" t="inlineStr">
        <is>
          <t>sub</t>
        </is>
      </c>
      <c r="D353" t="inlineStr">
        <is>
          <t>2</t>
        </is>
      </c>
      <c r="E353" t="inlineStr">
        <is>
          <t xml:space="preserve">Pealafel , PotPie, Chix, </t>
        </is>
      </c>
      <c r="F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inlineStr"/>
      <c r="Y353" t="n">
        <v>0</v>
      </c>
      <c r="Z353" t="inlineStr">
        <is>
          <t>4O</t>
        </is>
      </c>
      <c r="AA353" t="n">
        <v>1</v>
      </c>
      <c r="AB353" t="inlineStr">
        <is>
          <t>CA</t>
        </is>
      </c>
    </row>
    <row r="354">
      <c r="A354" t="inlineStr">
        <is>
          <t>Jennifer Alley</t>
        </is>
      </c>
      <c r="C354" t="inlineStr">
        <is>
          <t>veg</t>
        </is>
      </c>
      <c r="D354" t="inlineStr">
        <is>
          <t>2</t>
        </is>
      </c>
      <c r="E354" t="inlineStr">
        <is>
          <t xml:space="preserve">Pealafel , PotPie, V-Chix, </t>
        </is>
      </c>
      <c r="F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inlineStr">
        <is>
          <t>2 Day</t>
        </is>
      </c>
      <c r="Y354" t="n">
        <v>0</v>
      </c>
      <c r="Z354" t="inlineStr">
        <is>
          <t>4P</t>
        </is>
      </c>
      <c r="AA354" t="n">
        <v>1</v>
      </c>
      <c r="AB354" t="inlineStr">
        <is>
          <t>CA</t>
        </is>
      </c>
    </row>
    <row r="355">
      <c r="A355" t="inlineStr">
        <is>
          <t>Janet Gavitt</t>
        </is>
      </c>
      <c r="C355" t="inlineStr">
        <is>
          <t>veg</t>
        </is>
      </c>
      <c r="D355" t="inlineStr">
        <is>
          <t>2</t>
        </is>
      </c>
      <c r="E355" t="inlineStr">
        <is>
          <t xml:space="preserve">Pealafel , PotPie, V-Chix, </t>
        </is>
      </c>
      <c r="F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inlineStr">
        <is>
          <t>2 Day</t>
        </is>
      </c>
      <c r="Y355" t="n">
        <v>0</v>
      </c>
      <c r="Z355" t="inlineStr">
        <is>
          <t>4P</t>
        </is>
      </c>
      <c r="AA355" t="n">
        <v>1</v>
      </c>
      <c r="AB355" t="inlineStr">
        <is>
          <t>TX</t>
        </is>
      </c>
    </row>
    <row r="356">
      <c r="A356" t="inlineStr">
        <is>
          <t>Elisheia Pala</t>
        </is>
      </c>
      <c r="C356" t="inlineStr">
        <is>
          <t>veg</t>
        </is>
      </c>
      <c r="D356" t="inlineStr">
        <is>
          <t>2</t>
        </is>
      </c>
      <c r="E356" t="inlineStr">
        <is>
          <t xml:space="preserve">Pealafel , PotPie, V-Chix, </t>
        </is>
      </c>
      <c r="F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inlineStr">
        <is>
          <t>2 Day</t>
        </is>
      </c>
      <c r="Y356" t="n">
        <v>0</v>
      </c>
      <c r="Z356" t="inlineStr">
        <is>
          <t>4P</t>
        </is>
      </c>
      <c r="AA356" t="n">
        <v>1</v>
      </c>
      <c r="AB356" t="inlineStr">
        <is>
          <t>WA</t>
        </is>
      </c>
    </row>
    <row r="357">
      <c r="A357" t="inlineStr">
        <is>
          <t>Alisha Hanson-Glatzel</t>
        </is>
      </c>
      <c r="C357" t="inlineStr">
        <is>
          <t>veg</t>
        </is>
      </c>
      <c r="D357" t="inlineStr">
        <is>
          <t>2</t>
        </is>
      </c>
      <c r="E357" t="inlineStr">
        <is>
          <t xml:space="preserve">Pealafel , PotPie, V-Tacos, </t>
        </is>
      </c>
      <c r="F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inlineStr"/>
      <c r="Y357" t="n">
        <v>0</v>
      </c>
      <c r="Z357" t="inlineStr">
        <is>
          <t>4Q</t>
        </is>
      </c>
      <c r="AA357" t="n">
        <v>1</v>
      </c>
      <c r="AB357" t="inlineStr">
        <is>
          <t>CA</t>
        </is>
      </c>
    </row>
    <row r="358">
      <c r="A358" t="inlineStr">
        <is>
          <t>Michelle  Short</t>
        </is>
      </c>
      <c r="C358" t="inlineStr">
        <is>
          <t>sub</t>
        </is>
      </c>
      <c r="D358" t="inlineStr">
        <is>
          <t>2</t>
        </is>
      </c>
      <c r="E358" t="inlineStr">
        <is>
          <t xml:space="preserve">Pealafel , Chix, </t>
        </is>
      </c>
      <c r="F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inlineStr">
        <is>
          <t>2 Day</t>
        </is>
      </c>
      <c r="Y358" t="n">
        <v>0</v>
      </c>
      <c r="Z358" t="inlineStr">
        <is>
          <t>4R</t>
        </is>
      </c>
      <c r="AA358" t="n">
        <v>1</v>
      </c>
      <c r="AB358" t="inlineStr">
        <is>
          <t>CA</t>
        </is>
      </c>
    </row>
    <row r="359">
      <c r="A359" t="inlineStr">
        <is>
          <t>Laura Mizner</t>
        </is>
      </c>
      <c r="C359" t="inlineStr">
        <is>
          <t>sub</t>
        </is>
      </c>
      <c r="D359" t="inlineStr">
        <is>
          <t>2</t>
        </is>
      </c>
      <c r="E359" t="inlineStr">
        <is>
          <t xml:space="preserve">Pealafel , Chix, </t>
        </is>
      </c>
      <c r="F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inlineStr">
        <is>
          <t>2 Day</t>
        </is>
      </c>
      <c r="Y359" t="n">
        <v>0</v>
      </c>
      <c r="Z359" t="inlineStr">
        <is>
          <t>4R</t>
        </is>
      </c>
      <c r="AA359" t="n">
        <v>1</v>
      </c>
      <c r="AB359" t="inlineStr">
        <is>
          <t>UT</t>
        </is>
      </c>
    </row>
    <row r="360">
      <c r="A360" t="inlineStr">
        <is>
          <t>Kimberly Hutchinson</t>
        </is>
      </c>
      <c r="C360" t="inlineStr">
        <is>
          <t>sub</t>
        </is>
      </c>
      <c r="D360" t="inlineStr">
        <is>
          <t>2</t>
        </is>
      </c>
      <c r="E360" t="inlineStr">
        <is>
          <t xml:space="preserve">Pealafel , Chix, </t>
        </is>
      </c>
      <c r="F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inlineStr">
        <is>
          <t>2 Day</t>
        </is>
      </c>
      <c r="Y360" t="n">
        <v>0</v>
      </c>
      <c r="Z360" t="inlineStr">
        <is>
          <t>4R</t>
        </is>
      </c>
      <c r="AA360" t="n">
        <v>1</v>
      </c>
      <c r="AB360" t="inlineStr">
        <is>
          <t>OR</t>
        </is>
      </c>
    </row>
    <row r="361">
      <c r="A361" t="inlineStr">
        <is>
          <t>Kelly Reirdon</t>
        </is>
      </c>
      <c r="C361" t="inlineStr">
        <is>
          <t>sub</t>
        </is>
      </c>
      <c r="D361" t="inlineStr">
        <is>
          <t>2</t>
        </is>
      </c>
      <c r="E361" t="inlineStr">
        <is>
          <t xml:space="preserve">Pealafel , Chix, </t>
        </is>
      </c>
      <c r="F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inlineStr"/>
      <c r="Y361" t="n">
        <v>0</v>
      </c>
      <c r="Z361" t="inlineStr">
        <is>
          <t>4R</t>
        </is>
      </c>
      <c r="AA361" t="n">
        <v>1</v>
      </c>
      <c r="AB361" t="inlineStr">
        <is>
          <t>WA</t>
        </is>
      </c>
    </row>
    <row r="362">
      <c r="A362" t="inlineStr">
        <is>
          <t>DANIELLE NIELSEN</t>
        </is>
      </c>
      <c r="C362" t="inlineStr">
        <is>
          <t>sub</t>
        </is>
      </c>
      <c r="D362" t="inlineStr">
        <is>
          <t>2</t>
        </is>
      </c>
      <c r="E362" t="inlineStr">
        <is>
          <t xml:space="preserve">Pealafel , Chix, </t>
        </is>
      </c>
      <c r="F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inlineStr"/>
      <c r="Y362" t="n">
        <v>0</v>
      </c>
      <c r="Z362" t="inlineStr">
        <is>
          <t>4R</t>
        </is>
      </c>
      <c r="AA362" t="n">
        <v>1</v>
      </c>
      <c r="AB362" t="inlineStr">
        <is>
          <t>CA</t>
        </is>
      </c>
    </row>
    <row r="363">
      <c r="A363" t="inlineStr">
        <is>
          <t>Jen Polenzani</t>
        </is>
      </c>
      <c r="C363" t="inlineStr">
        <is>
          <t>sub</t>
        </is>
      </c>
      <c r="D363" t="inlineStr">
        <is>
          <t>2</t>
        </is>
      </c>
      <c r="E363" t="inlineStr">
        <is>
          <t xml:space="preserve">Pizza, PotPie, </t>
        </is>
      </c>
      <c r="F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inlineStr"/>
      <c r="Y363" t="n">
        <v>1</v>
      </c>
      <c r="Z363" t="inlineStr">
        <is>
          <t>4S</t>
        </is>
      </c>
      <c r="AA363" t="n">
        <v>0</v>
      </c>
      <c r="AB363" t="inlineStr">
        <is>
          <t>CA</t>
        </is>
      </c>
    </row>
    <row r="364">
      <c r="A364" t="inlineStr">
        <is>
          <t>Anne Gips</t>
        </is>
      </c>
      <c r="C364" t="inlineStr">
        <is>
          <t>sub</t>
        </is>
      </c>
      <c r="D364" t="inlineStr">
        <is>
          <t>2</t>
        </is>
      </c>
      <c r="E364" t="inlineStr">
        <is>
          <t xml:space="preserve">Pizza, PotPie, Chix, </t>
        </is>
      </c>
      <c r="F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inlineStr"/>
      <c r="Y364" t="n">
        <v>1</v>
      </c>
      <c r="Z364" t="inlineStr">
        <is>
          <t>4T</t>
        </is>
      </c>
      <c r="AA364" t="n">
        <v>0</v>
      </c>
      <c r="AB364" t="inlineStr">
        <is>
          <t>CA</t>
        </is>
      </c>
    </row>
    <row r="365">
      <c r="A365" t="inlineStr">
        <is>
          <t>Kristen Toumajian</t>
        </is>
      </c>
      <c r="C365" t="inlineStr">
        <is>
          <t>sub</t>
        </is>
      </c>
      <c r="D365" t="inlineStr">
        <is>
          <t>2</t>
        </is>
      </c>
      <c r="E365" t="inlineStr">
        <is>
          <t xml:space="preserve">Pizza, PotPie, Chix, </t>
        </is>
      </c>
      <c r="F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inlineStr"/>
      <c r="Y365" t="n">
        <v>1</v>
      </c>
      <c r="Z365" t="inlineStr">
        <is>
          <t>4T</t>
        </is>
      </c>
      <c r="AA365" t="n">
        <v>0</v>
      </c>
      <c r="AB365" t="inlineStr">
        <is>
          <t>CA</t>
        </is>
      </c>
    </row>
    <row r="366">
      <c r="A366" t="inlineStr">
        <is>
          <t>Breanna Rutherford</t>
        </is>
      </c>
      <c r="C366" t="inlineStr">
        <is>
          <t>sub</t>
        </is>
      </c>
      <c r="D366" t="inlineStr">
        <is>
          <t>2</t>
        </is>
      </c>
      <c r="E366" t="inlineStr">
        <is>
          <t xml:space="preserve">Pizza, PotPie, V-Chix, </t>
        </is>
      </c>
      <c r="F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inlineStr"/>
      <c r="Y366" t="n">
        <v>0</v>
      </c>
      <c r="Z366" t="inlineStr">
        <is>
          <t>4U</t>
        </is>
      </c>
      <c r="AA366" t="n">
        <v>1</v>
      </c>
      <c r="AB366" t="inlineStr">
        <is>
          <t>CA</t>
        </is>
      </c>
    </row>
    <row r="367">
      <c r="A367" t="inlineStr">
        <is>
          <t>Robin Jacobson</t>
        </is>
      </c>
      <c r="C367" t="inlineStr">
        <is>
          <t>sub</t>
        </is>
      </c>
      <c r="D367" t="inlineStr">
        <is>
          <t>2</t>
        </is>
      </c>
      <c r="E367" t="inlineStr">
        <is>
          <t xml:space="preserve">Pizza, Beef, </t>
        </is>
      </c>
      <c r="F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inlineStr"/>
      <c r="Y367" t="n">
        <v>1</v>
      </c>
      <c r="Z367" t="inlineStr">
        <is>
          <t>4V</t>
        </is>
      </c>
      <c r="AA367" t="n">
        <v>0</v>
      </c>
      <c r="AB367" t="inlineStr">
        <is>
          <t>CA</t>
        </is>
      </c>
    </row>
    <row r="368">
      <c r="A368" t="inlineStr">
        <is>
          <t>Angela Shepherd</t>
        </is>
      </c>
      <c r="C368" t="inlineStr">
        <is>
          <t>sub</t>
        </is>
      </c>
      <c r="D368" t="inlineStr">
        <is>
          <t>2</t>
        </is>
      </c>
      <c r="E368" t="inlineStr">
        <is>
          <t xml:space="preserve">Pizza, Beef, </t>
        </is>
      </c>
      <c r="F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inlineStr"/>
      <c r="Y368" t="n">
        <v>1</v>
      </c>
      <c r="Z368" t="inlineStr">
        <is>
          <t>4V</t>
        </is>
      </c>
      <c r="AA368" t="n">
        <v>0</v>
      </c>
      <c r="AB368" t="inlineStr">
        <is>
          <t>CA</t>
        </is>
      </c>
    </row>
    <row r="369">
      <c r="A369" t="inlineStr">
        <is>
          <t>Amy Giffin</t>
        </is>
      </c>
      <c r="C369" t="inlineStr">
        <is>
          <t>sub</t>
        </is>
      </c>
      <c r="D369" t="inlineStr">
        <is>
          <t>2</t>
        </is>
      </c>
      <c r="E369" t="inlineStr">
        <is>
          <t xml:space="preserve">Pizza, Beef, </t>
        </is>
      </c>
      <c r="F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inlineStr"/>
      <c r="Y369" t="n">
        <v>1</v>
      </c>
      <c r="Z369" t="inlineStr">
        <is>
          <t>4V</t>
        </is>
      </c>
      <c r="AA369" t="n">
        <v>0</v>
      </c>
      <c r="AB369" t="inlineStr">
        <is>
          <t>WA</t>
        </is>
      </c>
    </row>
    <row r="370">
      <c r="A370" t="inlineStr">
        <is>
          <t>Kristin Dillingham</t>
        </is>
      </c>
      <c r="C370" t="inlineStr">
        <is>
          <t>sub</t>
        </is>
      </c>
      <c r="D370" t="inlineStr">
        <is>
          <t>2</t>
        </is>
      </c>
      <c r="E370" t="inlineStr">
        <is>
          <t xml:space="preserve">Pizza, Beef, </t>
        </is>
      </c>
      <c r="F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inlineStr">
        <is>
          <t>2 Day</t>
        </is>
      </c>
      <c r="Y370" t="n">
        <v>0</v>
      </c>
      <c r="Z370" t="inlineStr">
        <is>
          <t>4V</t>
        </is>
      </c>
      <c r="AA370" t="n">
        <v>1</v>
      </c>
      <c r="AB370" t="inlineStr">
        <is>
          <t>UT</t>
        </is>
      </c>
    </row>
    <row r="371">
      <c r="A371" t="inlineStr">
        <is>
          <t>Kimberly Williams</t>
        </is>
      </c>
      <c r="C371" t="inlineStr">
        <is>
          <t>sub</t>
        </is>
      </c>
      <c r="D371" t="inlineStr">
        <is>
          <t>2</t>
        </is>
      </c>
      <c r="E371" t="inlineStr">
        <is>
          <t xml:space="preserve">Pizza, Beef, </t>
        </is>
      </c>
      <c r="F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inlineStr">
        <is>
          <t>2 Day</t>
        </is>
      </c>
      <c r="Y371" t="n">
        <v>0</v>
      </c>
      <c r="Z371" t="inlineStr">
        <is>
          <t>4V</t>
        </is>
      </c>
      <c r="AA371" t="n">
        <v>1</v>
      </c>
      <c r="AB371" t="inlineStr">
        <is>
          <t>WA</t>
        </is>
      </c>
    </row>
    <row r="372">
      <c r="A372" t="inlineStr">
        <is>
          <t>Kim Ruffer</t>
        </is>
      </c>
      <c r="C372" t="inlineStr">
        <is>
          <t>sub</t>
        </is>
      </c>
      <c r="D372" t="inlineStr">
        <is>
          <t>2</t>
        </is>
      </c>
      <c r="E372" t="inlineStr">
        <is>
          <t xml:space="preserve">Pizza, Beef, </t>
        </is>
      </c>
      <c r="F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inlineStr">
        <is>
          <t>2 Day</t>
        </is>
      </c>
      <c r="Y372" t="n">
        <v>0</v>
      </c>
      <c r="Z372" t="inlineStr">
        <is>
          <t>4V</t>
        </is>
      </c>
      <c r="AA372" t="n">
        <v>1</v>
      </c>
      <c r="AB372" t="inlineStr">
        <is>
          <t>CA</t>
        </is>
      </c>
    </row>
    <row r="373">
      <c r="A373" t="inlineStr">
        <is>
          <t>Jon Bellizia</t>
        </is>
      </c>
      <c r="C373" t="inlineStr">
        <is>
          <t>sub</t>
        </is>
      </c>
      <c r="D373" t="inlineStr">
        <is>
          <t>2</t>
        </is>
      </c>
      <c r="E373" t="inlineStr">
        <is>
          <t xml:space="preserve">Pizza, Beef, </t>
        </is>
      </c>
      <c r="F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inlineStr">
        <is>
          <t>2 Day</t>
        </is>
      </c>
      <c r="Y373" t="n">
        <v>0</v>
      </c>
      <c r="Z373" t="inlineStr">
        <is>
          <t>4V</t>
        </is>
      </c>
      <c r="AA373" t="n">
        <v>1</v>
      </c>
      <c r="AB373" t="inlineStr">
        <is>
          <t>CA</t>
        </is>
      </c>
    </row>
    <row r="374">
      <c r="A374" t="inlineStr">
        <is>
          <t>Jenny Marlin</t>
        </is>
      </c>
      <c r="C374" t="inlineStr">
        <is>
          <t>sub</t>
        </is>
      </c>
      <c r="D374" t="inlineStr">
        <is>
          <t>2</t>
        </is>
      </c>
      <c r="E374" t="inlineStr">
        <is>
          <t xml:space="preserve">Pizza, Beef, </t>
        </is>
      </c>
      <c r="F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inlineStr"/>
      <c r="Y374" t="n">
        <v>0</v>
      </c>
      <c r="Z374" t="inlineStr">
        <is>
          <t>4V</t>
        </is>
      </c>
      <c r="AA374" t="n">
        <v>1</v>
      </c>
      <c r="AB374" t="inlineStr">
        <is>
          <t>WA</t>
        </is>
      </c>
    </row>
    <row r="375">
      <c r="A375" t="inlineStr">
        <is>
          <t>Caitlin McCabe</t>
        </is>
      </c>
      <c r="C375" t="inlineStr">
        <is>
          <t>sub</t>
        </is>
      </c>
      <c r="D375" t="inlineStr">
        <is>
          <t>2</t>
        </is>
      </c>
      <c r="E375" t="inlineStr">
        <is>
          <t xml:space="preserve">Pizza, Beef, PotPie, </t>
        </is>
      </c>
      <c r="F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inlineStr">
        <is>
          <t>2 Day</t>
        </is>
      </c>
      <c r="Y375" t="n">
        <v>0</v>
      </c>
      <c r="Z375" t="inlineStr">
        <is>
          <t>4W</t>
        </is>
      </c>
      <c r="AA375" t="n">
        <v>1</v>
      </c>
      <c r="AB375" t="inlineStr">
        <is>
          <t>CA</t>
        </is>
      </c>
    </row>
    <row r="376">
      <c r="A376" t="inlineStr">
        <is>
          <t>Christine Kelso</t>
        </is>
      </c>
      <c r="C376" t="inlineStr">
        <is>
          <t>sub</t>
        </is>
      </c>
      <c r="D376" t="inlineStr">
        <is>
          <t>2</t>
        </is>
      </c>
      <c r="E376" t="inlineStr">
        <is>
          <t xml:space="preserve">Pizza, Pealafel , PotPie, </t>
        </is>
      </c>
      <c r="F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inlineStr"/>
      <c r="Y376" t="n">
        <v>0</v>
      </c>
      <c r="Z376" t="inlineStr">
        <is>
          <t>4X</t>
        </is>
      </c>
      <c r="AA376" t="n">
        <v>1</v>
      </c>
      <c r="AB376" t="inlineStr">
        <is>
          <t>CA</t>
        </is>
      </c>
    </row>
    <row r="377">
      <c r="A377" t="inlineStr">
        <is>
          <t>Katie Minor</t>
        </is>
      </c>
      <c r="C377" t="inlineStr">
        <is>
          <t>sub</t>
        </is>
      </c>
      <c r="D377" t="inlineStr">
        <is>
          <t>2</t>
        </is>
      </c>
      <c r="E377" t="inlineStr">
        <is>
          <t xml:space="preserve">Pizza, Chix, </t>
        </is>
      </c>
      <c r="F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inlineStr">
        <is>
          <t>2 Day</t>
        </is>
      </c>
      <c r="Y377" t="n">
        <v>0</v>
      </c>
      <c r="Z377" t="inlineStr">
        <is>
          <t>4Y</t>
        </is>
      </c>
      <c r="AA377" t="n">
        <v>1</v>
      </c>
      <c r="AB377" t="inlineStr">
        <is>
          <t>CA</t>
        </is>
      </c>
    </row>
    <row r="378">
      <c r="A378" t="inlineStr">
        <is>
          <t>Jenna Borrelli</t>
        </is>
      </c>
      <c r="C378" t="inlineStr">
        <is>
          <t>sub</t>
        </is>
      </c>
      <c r="D378" t="inlineStr">
        <is>
          <t>2</t>
        </is>
      </c>
      <c r="E378" t="inlineStr">
        <is>
          <t xml:space="preserve">Pizza, Chix, </t>
        </is>
      </c>
      <c r="F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inlineStr"/>
      <c r="Y378" t="n">
        <v>0</v>
      </c>
      <c r="Z378" t="inlineStr">
        <is>
          <t>4Y</t>
        </is>
      </c>
      <c r="AA378" t="n">
        <v>1</v>
      </c>
      <c r="AB378" t="inlineStr">
        <is>
          <t>TX</t>
        </is>
      </c>
    </row>
    <row r="379">
      <c r="A379" t="inlineStr">
        <is>
          <t>joey stoller</t>
        </is>
      </c>
      <c r="C379" t="inlineStr">
        <is>
          <t>sub</t>
        </is>
      </c>
      <c r="D379" t="inlineStr">
        <is>
          <t>2</t>
        </is>
      </c>
      <c r="E379" t="inlineStr">
        <is>
          <t xml:space="preserve">Pizza, T-Tacos, </t>
        </is>
      </c>
      <c r="F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inlineStr"/>
      <c r="Y379" t="n">
        <v>1</v>
      </c>
      <c r="Z379" t="inlineStr">
        <is>
          <t>4Z</t>
        </is>
      </c>
      <c r="AA379" t="n">
        <v>0</v>
      </c>
      <c r="AB379" t="inlineStr">
        <is>
          <t>CA</t>
        </is>
      </c>
    </row>
    <row r="380">
      <c r="A380" t="inlineStr">
        <is>
          <t>Erin Matzkin</t>
        </is>
      </c>
      <c r="C380" t="inlineStr">
        <is>
          <t>sub</t>
        </is>
      </c>
      <c r="D380" t="inlineStr">
        <is>
          <t>2</t>
        </is>
      </c>
      <c r="E380" t="inlineStr">
        <is>
          <t xml:space="preserve">Pizza, T-Tacos, </t>
        </is>
      </c>
      <c r="F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inlineStr"/>
      <c r="Y380" t="n">
        <v>1</v>
      </c>
      <c r="Z380" t="inlineStr">
        <is>
          <t>4Z</t>
        </is>
      </c>
      <c r="AA380" t="n">
        <v>0</v>
      </c>
      <c r="AB380" t="inlineStr">
        <is>
          <t>CA</t>
        </is>
      </c>
    </row>
    <row r="381">
      <c r="A381" t="inlineStr">
        <is>
          <t>Amy Rardin</t>
        </is>
      </c>
      <c r="C381" t="inlineStr">
        <is>
          <t>sub</t>
        </is>
      </c>
      <c r="D381" t="inlineStr">
        <is>
          <t>2</t>
        </is>
      </c>
      <c r="E381" t="inlineStr">
        <is>
          <t xml:space="preserve">T-Tacos, PotPie, Chix, </t>
        </is>
      </c>
      <c r="F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inlineStr"/>
      <c r="Y381" t="n">
        <v>1</v>
      </c>
      <c r="Z381" t="inlineStr">
        <is>
          <t>5A</t>
        </is>
      </c>
      <c r="AA381" t="n">
        <v>0</v>
      </c>
      <c r="AB381" t="inlineStr">
        <is>
          <t>CA</t>
        </is>
      </c>
    </row>
    <row r="382">
      <c r="A382" t="inlineStr">
        <is>
          <t>Cobi Newton</t>
        </is>
      </c>
      <c r="C382" t="inlineStr">
        <is>
          <t>sub</t>
        </is>
      </c>
      <c r="D382" t="inlineStr">
        <is>
          <t>2</t>
        </is>
      </c>
      <c r="E382" t="inlineStr">
        <is>
          <t xml:space="preserve">T-Tacos, PotPie, Chix, </t>
        </is>
      </c>
      <c r="F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inlineStr">
        <is>
          <t>2 Day</t>
        </is>
      </c>
      <c r="Y382" t="n">
        <v>0</v>
      </c>
      <c r="Z382" t="inlineStr">
        <is>
          <t>5A</t>
        </is>
      </c>
      <c r="AA382" t="n">
        <v>1</v>
      </c>
      <c r="AB382" t="inlineStr">
        <is>
          <t>TX</t>
        </is>
      </c>
    </row>
    <row r="383">
      <c r="A383" t="inlineStr">
        <is>
          <t>Adriana Strawn</t>
        </is>
      </c>
      <c r="C383" t="inlineStr">
        <is>
          <t>sub</t>
        </is>
      </c>
      <c r="D383" t="inlineStr">
        <is>
          <t>2</t>
        </is>
      </c>
      <c r="E383" t="inlineStr">
        <is>
          <t xml:space="preserve">T-Tacos, Pealafel , </t>
        </is>
      </c>
      <c r="F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inlineStr"/>
      <c r="Y383" t="n">
        <v>0</v>
      </c>
      <c r="Z383" t="inlineStr">
        <is>
          <t>5B</t>
        </is>
      </c>
      <c r="AA383" t="n">
        <v>1</v>
      </c>
      <c r="AB383" t="inlineStr">
        <is>
          <t>CA</t>
        </is>
      </c>
    </row>
    <row r="384">
      <c r="A384" t="inlineStr">
        <is>
          <t>Kelly Rowe</t>
        </is>
      </c>
      <c r="C384" t="inlineStr">
        <is>
          <t>sub</t>
        </is>
      </c>
      <c r="D384" t="inlineStr">
        <is>
          <t>2</t>
        </is>
      </c>
      <c r="E384" t="inlineStr">
        <is>
          <t xml:space="preserve">T-Tacos, Pealafel , Chix, </t>
        </is>
      </c>
      <c r="F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inlineStr"/>
      <c r="Y384" t="n">
        <v>1</v>
      </c>
      <c r="Z384" t="inlineStr">
        <is>
          <t>5C</t>
        </is>
      </c>
      <c r="AA384" t="n">
        <v>0</v>
      </c>
      <c r="AB384" t="inlineStr">
        <is>
          <t>AZ</t>
        </is>
      </c>
    </row>
    <row r="385">
      <c r="A385" t="inlineStr">
        <is>
          <t>Amanda Stephens</t>
        </is>
      </c>
      <c r="C385" t="inlineStr">
        <is>
          <t>sub</t>
        </is>
      </c>
      <c r="D385" t="inlineStr">
        <is>
          <t>2</t>
        </is>
      </c>
      <c r="E385" t="inlineStr">
        <is>
          <t xml:space="preserve">T-Tacos, Pealafel , V-Chix, </t>
        </is>
      </c>
      <c r="F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inlineStr"/>
      <c r="Y385" t="n">
        <v>1</v>
      </c>
      <c r="Z385" t="inlineStr">
        <is>
          <t>5D</t>
        </is>
      </c>
      <c r="AA385" t="n">
        <v>0</v>
      </c>
      <c r="AB385" t="inlineStr">
        <is>
          <t>CA</t>
        </is>
      </c>
    </row>
    <row r="386">
      <c r="A386" t="inlineStr">
        <is>
          <t>Courtney Seim</t>
        </is>
      </c>
      <c r="C386" t="inlineStr">
        <is>
          <t>sub</t>
        </is>
      </c>
      <c r="D386" t="inlineStr">
        <is>
          <t>2</t>
        </is>
      </c>
      <c r="E386" t="inlineStr">
        <is>
          <t xml:space="preserve">T-Tacos, Chix, </t>
        </is>
      </c>
      <c r="F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inlineStr">
        <is>
          <t>2 Day</t>
        </is>
      </c>
      <c r="Y386" t="n">
        <v>0</v>
      </c>
      <c r="Z386" t="inlineStr">
        <is>
          <t>5E</t>
        </is>
      </c>
      <c r="AA386" t="n">
        <v>1</v>
      </c>
      <c r="AB386" t="inlineStr">
        <is>
          <t>TX</t>
        </is>
      </c>
    </row>
    <row r="387">
      <c r="A387" t="inlineStr">
        <is>
          <t>Leah Solivan</t>
        </is>
      </c>
      <c r="C387" t="inlineStr">
        <is>
          <t>sub</t>
        </is>
      </c>
      <c r="D387" t="inlineStr">
        <is>
          <t>2</t>
        </is>
      </c>
      <c r="E387" t="inlineStr">
        <is>
          <t xml:space="preserve">T-Tacos, Chix, </t>
        </is>
      </c>
      <c r="F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inlineStr"/>
      <c r="Y387" t="n">
        <v>0</v>
      </c>
      <c r="Z387" t="inlineStr">
        <is>
          <t>5E</t>
        </is>
      </c>
      <c r="AA387" t="n">
        <v>1</v>
      </c>
      <c r="AB387" t="inlineStr">
        <is>
          <t>WA</t>
        </is>
      </c>
    </row>
    <row r="388">
      <c r="A388" t="inlineStr">
        <is>
          <t>Thomas Cronley</t>
        </is>
      </c>
      <c r="C388" t="inlineStr">
        <is>
          <t>sub</t>
        </is>
      </c>
      <c r="D388" t="inlineStr">
        <is>
          <t>2</t>
        </is>
      </c>
      <c r="E388" t="inlineStr">
        <is>
          <t xml:space="preserve">V-Pizza, PotPie, V-Chix, </t>
        </is>
      </c>
      <c r="F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inlineStr"/>
      <c r="Y388" t="n">
        <v>0</v>
      </c>
      <c r="Z388" t="inlineStr">
        <is>
          <t>5F</t>
        </is>
      </c>
      <c r="AA388" t="n">
        <v>1</v>
      </c>
      <c r="AB388" t="inlineStr">
        <is>
          <t>CA</t>
        </is>
      </c>
    </row>
    <row r="389">
      <c r="A389" t="inlineStr">
        <is>
          <t>Jennifer Harber</t>
        </is>
      </c>
      <c r="C389" t="inlineStr">
        <is>
          <t>sub</t>
        </is>
      </c>
      <c r="D389" t="inlineStr">
        <is>
          <t>2</t>
        </is>
      </c>
      <c r="E389" t="inlineStr">
        <is>
          <t xml:space="preserve">V-Pizza, B-Tacos, </t>
        </is>
      </c>
      <c r="F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inlineStr">
        <is>
          <t>2 Day</t>
        </is>
      </c>
      <c r="Y389" t="n">
        <v>0</v>
      </c>
      <c r="Z389" t="inlineStr">
        <is>
          <t>5G</t>
        </is>
      </c>
      <c r="AA389" t="n">
        <v>1</v>
      </c>
      <c r="AB389" t="inlineStr">
        <is>
          <t>TX</t>
        </is>
      </c>
    </row>
    <row r="390">
      <c r="A390" t="inlineStr">
        <is>
          <t>Regan Scovic</t>
        </is>
      </c>
      <c r="C390" t="inlineStr">
        <is>
          <t>sub</t>
        </is>
      </c>
      <c r="D390" t="inlineStr">
        <is>
          <t>2</t>
        </is>
      </c>
      <c r="E390" t="inlineStr">
        <is>
          <t xml:space="preserve">V-Tacos, PotPie, </t>
        </is>
      </c>
      <c r="F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inlineStr"/>
      <c r="Y390" t="n">
        <v>0</v>
      </c>
      <c r="Z390" t="inlineStr">
        <is>
          <t>5H</t>
        </is>
      </c>
      <c r="AA390" t="n">
        <v>1</v>
      </c>
      <c r="AB390" t="inlineStr">
        <is>
          <t>CA</t>
        </is>
      </c>
    </row>
    <row r="391">
      <c r="A391" t="inlineStr">
        <is>
          <t>Neha Narang</t>
        </is>
      </c>
      <c r="C391" t="inlineStr">
        <is>
          <t>sub</t>
        </is>
      </c>
      <c r="D391" t="inlineStr">
        <is>
          <t>2</t>
        </is>
      </c>
      <c r="E391" t="inlineStr">
        <is>
          <t xml:space="preserve">V-Tacos, PotPie, </t>
        </is>
      </c>
      <c r="F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inlineStr"/>
      <c r="Y391" t="n">
        <v>0</v>
      </c>
      <c r="Z391" t="inlineStr">
        <is>
          <t>5H</t>
        </is>
      </c>
      <c r="AA391" t="n">
        <v>1</v>
      </c>
      <c r="AB391" t="inlineStr">
        <is>
          <t>CA</t>
        </is>
      </c>
    </row>
    <row r="392">
      <c r="A392" t="inlineStr">
        <is>
          <t>Lauren Wiley</t>
        </is>
      </c>
      <c r="C392" t="inlineStr">
        <is>
          <t>sub</t>
        </is>
      </c>
      <c r="D392" t="inlineStr">
        <is>
          <t>2</t>
        </is>
      </c>
      <c r="E392" t="inlineStr">
        <is>
          <t xml:space="preserve">V-Tacos, Pealafel , </t>
        </is>
      </c>
      <c r="F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inlineStr">
        <is>
          <t>2 Day</t>
        </is>
      </c>
      <c r="Y392" t="n">
        <v>0</v>
      </c>
      <c r="Z392" t="inlineStr">
        <is>
          <t>5I</t>
        </is>
      </c>
      <c r="AA392" t="n">
        <v>1</v>
      </c>
      <c r="AB392" t="inlineStr">
        <is>
          <t>CA</t>
        </is>
      </c>
    </row>
    <row r="393">
      <c r="A393" t="inlineStr">
        <is>
          <t>Layli Conway</t>
        </is>
      </c>
      <c r="C393" t="inlineStr">
        <is>
          <t>sub</t>
        </is>
      </c>
      <c r="D393" t="inlineStr">
        <is>
          <t>2</t>
        </is>
      </c>
      <c r="E393" t="inlineStr">
        <is>
          <t xml:space="preserve">PotPie, Chix, </t>
        </is>
      </c>
      <c r="F393" t="n">
        <v>3</v>
      </c>
      <c r="G393" t="inlineStr">
        <is>
          <t>Green,Antiox,Vitc</t>
        </is>
      </c>
      <c r="H393" t="n">
        <v>1</v>
      </c>
      <c r="I393" t="n">
        <v>0</v>
      </c>
      <c r="J393" t="n">
        <v>0</v>
      </c>
      <c r="K393" t="n">
        <v>0</v>
      </c>
      <c r="L393" t="n">
        <v>1</v>
      </c>
      <c r="M393" t="n">
        <v>0</v>
      </c>
      <c r="N393" t="n">
        <v>1</v>
      </c>
      <c r="O393" t="n">
        <v>1</v>
      </c>
      <c r="P393" t="inlineStr">
        <is>
          <t>chip</t>
        </is>
      </c>
      <c r="Q393" t="n">
        <v>0</v>
      </c>
      <c r="R393" t="n">
        <v>1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inlineStr">
        <is>
          <t>2 Day</t>
        </is>
      </c>
      <c r="Y393" t="n">
        <v>0</v>
      </c>
      <c r="Z393" t="inlineStr">
        <is>
          <t>S33</t>
        </is>
      </c>
      <c r="AA393" t="n">
        <v>1</v>
      </c>
      <c r="AB393" t="inlineStr">
        <is>
          <t>CA</t>
        </is>
      </c>
    </row>
    <row r="394">
      <c r="A394" t="inlineStr">
        <is>
          <t>Lisa Smelkinson</t>
        </is>
      </c>
      <c r="C394" t="inlineStr">
        <is>
          <t>sub</t>
        </is>
      </c>
      <c r="D394" t="inlineStr">
        <is>
          <t>2</t>
        </is>
      </c>
      <c r="E394" t="inlineStr">
        <is>
          <t xml:space="preserve">B-Burg, Chix, </t>
        </is>
      </c>
      <c r="F394" t="n">
        <v>3</v>
      </c>
      <c r="G394" t="inlineStr">
        <is>
          <t>Green,Boost,Vitc</t>
        </is>
      </c>
      <c r="H394" t="n">
        <v>0</v>
      </c>
      <c r="I394" t="n">
        <v>0</v>
      </c>
      <c r="J394" t="n">
        <v>0</v>
      </c>
      <c r="K394" t="n">
        <v>1</v>
      </c>
      <c r="L394" t="n">
        <v>1</v>
      </c>
      <c r="M394" t="n">
        <v>0</v>
      </c>
      <c r="N394" t="n">
        <v>1</v>
      </c>
      <c r="O394" t="n">
        <v>1</v>
      </c>
      <c r="P394" t="inlineStr">
        <is>
          <t>break_gf</t>
        </is>
      </c>
      <c r="Q394" t="n">
        <v>1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inlineStr"/>
      <c r="Y394" t="n">
        <v>1</v>
      </c>
      <c r="Z394" t="inlineStr">
        <is>
          <t>S34</t>
        </is>
      </c>
      <c r="AA394" t="n">
        <v>0</v>
      </c>
      <c r="AB394" t="inlineStr">
        <is>
          <t>CA</t>
        </is>
      </c>
    </row>
    <row r="395">
      <c r="A395" t="inlineStr">
        <is>
          <t>heidi swaim</t>
        </is>
      </c>
      <c r="C395" t="inlineStr">
        <is>
          <t>sub</t>
        </is>
      </c>
      <c r="D395" t="inlineStr">
        <is>
          <t>2</t>
        </is>
      </c>
      <c r="E395" t="inlineStr">
        <is>
          <t xml:space="preserve">B-Burg, T-Tacos, PotPie, </t>
        </is>
      </c>
      <c r="F395" t="n">
        <v>4</v>
      </c>
      <c r="G395" t="inlineStr">
        <is>
          <t>Green,Blue,Bigred,Vitc</t>
        </is>
      </c>
      <c r="H395" t="n">
        <v>0</v>
      </c>
      <c r="I395" t="n">
        <v>1</v>
      </c>
      <c r="J395" t="n">
        <v>1</v>
      </c>
      <c r="K395" t="n">
        <v>0</v>
      </c>
      <c r="L395" t="n">
        <v>1</v>
      </c>
      <c r="M395" t="n">
        <v>0</v>
      </c>
      <c r="N395" t="n">
        <v>1</v>
      </c>
      <c r="O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inlineStr"/>
      <c r="Y395" t="n">
        <v>1</v>
      </c>
      <c r="Z395" t="inlineStr">
        <is>
          <t>S35</t>
        </is>
      </c>
      <c r="AA395" t="n">
        <v>0</v>
      </c>
      <c r="AB395" t="inlineStr">
        <is>
          <t>TX</t>
        </is>
      </c>
    </row>
    <row r="396">
      <c r="A396" t="inlineStr">
        <is>
          <t>Allie Song</t>
        </is>
      </c>
      <c r="C396" t="inlineStr">
        <is>
          <t>sub</t>
        </is>
      </c>
      <c r="D396" t="inlineStr">
        <is>
          <t>2</t>
        </is>
      </c>
      <c r="E396" t="inlineStr">
        <is>
          <t xml:space="preserve">V-Burg, B-Tacos, Chix, </t>
        </is>
      </c>
      <c r="F396" t="n">
        <v>5</v>
      </c>
      <c r="G396" t="inlineStr">
        <is>
          <t>Green,Green,Green,Vitc,Antiox</t>
        </is>
      </c>
      <c r="H396" t="n">
        <v>1</v>
      </c>
      <c r="I396" t="n">
        <v>0</v>
      </c>
      <c r="J396" t="n">
        <v>0</v>
      </c>
      <c r="K396" t="n">
        <v>0</v>
      </c>
      <c r="L396" t="n">
        <v>3</v>
      </c>
      <c r="M396" t="n">
        <v>0</v>
      </c>
      <c r="N396" t="n">
        <v>1</v>
      </c>
      <c r="O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inlineStr"/>
      <c r="Y396" t="n">
        <v>1</v>
      </c>
      <c r="Z396" t="inlineStr">
        <is>
          <t>S36</t>
        </is>
      </c>
      <c r="AA396" t="n">
        <v>0</v>
      </c>
      <c r="AB396" t="inlineStr">
        <is>
          <t>TX</t>
        </is>
      </c>
    </row>
    <row r="397">
      <c r="A397" t="inlineStr">
        <is>
          <t>Cat Brackey</t>
        </is>
      </c>
      <c r="C397" t="inlineStr">
        <is>
          <t>sub</t>
        </is>
      </c>
      <c r="D397" t="inlineStr">
        <is>
          <t>2</t>
        </is>
      </c>
      <c r="E397" t="inlineStr">
        <is>
          <t xml:space="preserve">Beef, PotPie, </t>
        </is>
      </c>
      <c r="F397" t="n">
        <v>1</v>
      </c>
      <c r="G397" t="inlineStr">
        <is>
          <t>PBJ</t>
        </is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1</v>
      </c>
      <c r="N397" t="n">
        <v>0</v>
      </c>
      <c r="O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inlineStr"/>
      <c r="Y397" t="n">
        <v>1</v>
      </c>
      <c r="Z397" t="inlineStr">
        <is>
          <t>S37</t>
        </is>
      </c>
      <c r="AA397" t="n">
        <v>0</v>
      </c>
      <c r="AB397" t="inlineStr">
        <is>
          <t>OR</t>
        </is>
      </c>
    </row>
    <row r="398">
      <c r="A398" t="inlineStr">
        <is>
          <t>Veronica Abshire</t>
        </is>
      </c>
      <c r="C398" t="inlineStr">
        <is>
          <t>sub</t>
        </is>
      </c>
      <c r="D398" t="inlineStr">
        <is>
          <t>2</t>
        </is>
      </c>
      <c r="E398" t="inlineStr">
        <is>
          <t xml:space="preserve">Beef, PotPie, </t>
        </is>
      </c>
      <c r="F398" t="n">
        <v>1</v>
      </c>
      <c r="G398" t="inlineStr">
        <is>
          <t>Vitc</t>
        </is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1</v>
      </c>
      <c r="O398" t="n">
        <v>1</v>
      </c>
      <c r="P398" t="inlineStr">
        <is>
          <t>break_gf</t>
        </is>
      </c>
      <c r="Q398" t="n">
        <v>1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inlineStr">
        <is>
          <t>2 Day</t>
        </is>
      </c>
      <c r="Y398" t="n">
        <v>0</v>
      </c>
      <c r="Z398" t="inlineStr">
        <is>
          <t>S38</t>
        </is>
      </c>
      <c r="AA398" t="n">
        <v>1</v>
      </c>
      <c r="AB398" t="inlineStr">
        <is>
          <t>CA</t>
        </is>
      </c>
    </row>
    <row r="399">
      <c r="A399" t="inlineStr">
        <is>
          <t>Emily Seifert</t>
        </is>
      </c>
      <c r="C399" t="inlineStr">
        <is>
          <t>sub</t>
        </is>
      </c>
      <c r="D399" t="inlineStr">
        <is>
          <t>2</t>
        </is>
      </c>
      <c r="E399" t="inlineStr">
        <is>
          <t xml:space="preserve">Beef, PotPie, </t>
        </is>
      </c>
      <c r="F399" t="n">
        <v>2</v>
      </c>
      <c r="G399" t="inlineStr">
        <is>
          <t>Green,Vitc</t>
        </is>
      </c>
      <c r="H399" t="n">
        <v>0</v>
      </c>
      <c r="I399" t="n">
        <v>0</v>
      </c>
      <c r="J399" t="n">
        <v>0</v>
      </c>
      <c r="K399" t="n">
        <v>0</v>
      </c>
      <c r="L399" t="n">
        <v>1</v>
      </c>
      <c r="M399" t="n">
        <v>0</v>
      </c>
      <c r="N399" t="n">
        <v>1</v>
      </c>
      <c r="O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inlineStr">
        <is>
          <t>2 Day</t>
        </is>
      </c>
      <c r="Y399" t="n">
        <v>0</v>
      </c>
      <c r="Z399" t="inlineStr">
        <is>
          <t>S39</t>
        </is>
      </c>
      <c r="AA399" t="n">
        <v>1</v>
      </c>
      <c r="AB399" t="inlineStr">
        <is>
          <t>ID</t>
        </is>
      </c>
    </row>
    <row r="400">
      <c r="A400" t="inlineStr">
        <is>
          <t>Raymona Chin</t>
        </is>
      </c>
      <c r="C400" t="inlineStr">
        <is>
          <t>sub</t>
        </is>
      </c>
      <c r="D400" t="inlineStr">
        <is>
          <t>2</t>
        </is>
      </c>
      <c r="E400" t="inlineStr">
        <is>
          <t xml:space="preserve">Beef, PotPie, Chix, </t>
        </is>
      </c>
      <c r="F400" t="n">
        <v>1</v>
      </c>
      <c r="G400" t="inlineStr">
        <is>
          <t>PBJ</t>
        </is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1</v>
      </c>
      <c r="N400" t="n">
        <v>0</v>
      </c>
      <c r="O400" t="n">
        <v>1</v>
      </c>
      <c r="P400" t="inlineStr">
        <is>
          <t>or</t>
        </is>
      </c>
      <c r="Q400" t="n">
        <v>0</v>
      </c>
      <c r="R400" t="n">
        <v>0</v>
      </c>
      <c r="S400" t="n">
        <v>0</v>
      </c>
      <c r="T400" t="n">
        <v>1</v>
      </c>
      <c r="U400" t="n">
        <v>0</v>
      </c>
      <c r="V400" t="n">
        <v>0</v>
      </c>
      <c r="W400" t="n">
        <v>0</v>
      </c>
      <c r="X400" t="inlineStr"/>
      <c r="Y400" t="n">
        <v>1</v>
      </c>
      <c r="Z400" t="inlineStr">
        <is>
          <t>S40</t>
        </is>
      </c>
      <c r="AA400" t="n">
        <v>0</v>
      </c>
      <c r="AB400" t="inlineStr">
        <is>
          <t>TX</t>
        </is>
      </c>
    </row>
    <row r="401">
      <c r="A401" t="inlineStr">
        <is>
          <t>Sahar Ravine</t>
        </is>
      </c>
      <c r="C401" t="inlineStr">
        <is>
          <t>sub</t>
        </is>
      </c>
      <c r="D401" t="inlineStr">
        <is>
          <t>2</t>
        </is>
      </c>
      <c r="E401" t="inlineStr">
        <is>
          <t xml:space="preserve">Beef, PotPie, Chix, </t>
        </is>
      </c>
      <c r="F401" t="n">
        <v>3</v>
      </c>
      <c r="G401" t="inlineStr">
        <is>
          <t>Green,Boost,Vitc</t>
        </is>
      </c>
      <c r="H401" t="n">
        <v>0</v>
      </c>
      <c r="I401" t="n">
        <v>0</v>
      </c>
      <c r="J401" t="n">
        <v>0</v>
      </c>
      <c r="K401" t="n">
        <v>1</v>
      </c>
      <c r="L401" t="n">
        <v>1</v>
      </c>
      <c r="M401" t="n">
        <v>0</v>
      </c>
      <c r="N401" t="n">
        <v>1</v>
      </c>
      <c r="O401" t="n">
        <v>1</v>
      </c>
      <c r="P401" t="inlineStr">
        <is>
          <t>or</t>
        </is>
      </c>
      <c r="Q401" t="n">
        <v>0</v>
      </c>
      <c r="R401" t="n">
        <v>0</v>
      </c>
      <c r="S401" t="n">
        <v>0</v>
      </c>
      <c r="T401" t="n">
        <v>1</v>
      </c>
      <c r="U401" t="n">
        <v>0</v>
      </c>
      <c r="V401" t="n">
        <v>0</v>
      </c>
      <c r="W401" t="n">
        <v>0</v>
      </c>
      <c r="X401" t="inlineStr"/>
      <c r="Y401" t="n">
        <v>1</v>
      </c>
      <c r="Z401" t="inlineStr">
        <is>
          <t>S41</t>
        </is>
      </c>
      <c r="AA401" t="n">
        <v>0</v>
      </c>
      <c r="AB401" t="inlineStr">
        <is>
          <t>CA</t>
        </is>
      </c>
    </row>
    <row r="402">
      <c r="A402" t="inlineStr">
        <is>
          <t>Wendy Prowell</t>
        </is>
      </c>
      <c r="C402" t="inlineStr">
        <is>
          <t>sub</t>
        </is>
      </c>
      <c r="D402" t="inlineStr">
        <is>
          <t>2</t>
        </is>
      </c>
      <c r="E402" t="inlineStr">
        <is>
          <t xml:space="preserve">Beef, PotPie, Chix, </t>
        </is>
      </c>
      <c r="F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2</v>
      </c>
      <c r="P402" t="inlineStr">
        <is>
          <t>chip,chip</t>
        </is>
      </c>
      <c r="Q402" t="n">
        <v>0</v>
      </c>
      <c r="R402" t="n">
        <v>2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inlineStr">
        <is>
          <t>2 Day</t>
        </is>
      </c>
      <c r="Y402" t="n">
        <v>0</v>
      </c>
      <c r="Z402" t="inlineStr">
        <is>
          <t>S42</t>
        </is>
      </c>
      <c r="AA402" t="n">
        <v>1</v>
      </c>
      <c r="AB402" t="inlineStr">
        <is>
          <t>CA</t>
        </is>
      </c>
    </row>
    <row r="403">
      <c r="A403" t="inlineStr">
        <is>
          <t>Stephanie Craig</t>
        </is>
      </c>
      <c r="C403" t="inlineStr">
        <is>
          <t>sub</t>
        </is>
      </c>
      <c r="D403" t="inlineStr">
        <is>
          <t>2</t>
        </is>
      </c>
      <c r="E403" t="inlineStr">
        <is>
          <t xml:space="preserve">Beef, PotPie, Chix, </t>
        </is>
      </c>
      <c r="F403" t="n">
        <v>1</v>
      </c>
      <c r="G403" t="inlineStr">
        <is>
          <t>Blue</t>
        </is>
      </c>
      <c r="H403" t="n">
        <v>0</v>
      </c>
      <c r="I403" t="n">
        <v>0</v>
      </c>
      <c r="J403" t="n">
        <v>1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inlineStr">
        <is>
          <t>2 Day</t>
        </is>
      </c>
      <c r="Y403" t="n">
        <v>0</v>
      </c>
      <c r="Z403" t="inlineStr">
        <is>
          <t>S43</t>
        </is>
      </c>
      <c r="AA403" t="n">
        <v>1</v>
      </c>
      <c r="AB403" t="inlineStr">
        <is>
          <t>WA</t>
        </is>
      </c>
    </row>
    <row r="404">
      <c r="A404" t="inlineStr">
        <is>
          <t>Brittany Walker</t>
        </is>
      </c>
      <c r="C404" t="inlineStr">
        <is>
          <t>sub</t>
        </is>
      </c>
      <c r="D404" t="inlineStr">
        <is>
          <t>2</t>
        </is>
      </c>
      <c r="E404" t="inlineStr">
        <is>
          <t xml:space="preserve">Beef, PotPie, Chix, </t>
        </is>
      </c>
      <c r="F404" t="n">
        <v>5</v>
      </c>
      <c r="G404" t="inlineStr">
        <is>
          <t>Blue,Antiox,Green,Bigred,Vitc</t>
        </is>
      </c>
      <c r="H404" t="n">
        <v>1</v>
      </c>
      <c r="I404" t="n">
        <v>1</v>
      </c>
      <c r="J404" t="n">
        <v>1</v>
      </c>
      <c r="K404" t="n">
        <v>0</v>
      </c>
      <c r="L404" t="n">
        <v>1</v>
      </c>
      <c r="M404" t="n">
        <v>0</v>
      </c>
      <c r="N404" t="n">
        <v>1</v>
      </c>
      <c r="O404" t="n">
        <v>2</v>
      </c>
      <c r="P404" t="inlineStr">
        <is>
          <t>break_gf,break_gf</t>
        </is>
      </c>
      <c r="Q404" t="n">
        <v>2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inlineStr"/>
      <c r="Y404" t="n">
        <v>0</v>
      </c>
      <c r="Z404" t="inlineStr">
        <is>
          <t>S44</t>
        </is>
      </c>
      <c r="AA404" t="n">
        <v>1</v>
      </c>
      <c r="AB404" t="inlineStr">
        <is>
          <t>CA</t>
        </is>
      </c>
    </row>
    <row r="405">
      <c r="A405" t="inlineStr">
        <is>
          <t>Megan Gilbert</t>
        </is>
      </c>
      <c r="C405" t="inlineStr">
        <is>
          <t>sub</t>
        </is>
      </c>
      <c r="D405" t="inlineStr">
        <is>
          <t>2</t>
        </is>
      </c>
      <c r="E405" t="inlineStr">
        <is>
          <t xml:space="preserve">Beef, PotPie, V-Chix, </t>
        </is>
      </c>
      <c r="F405" t="n">
        <v>4</v>
      </c>
      <c r="G405" t="inlineStr">
        <is>
          <t>Green,Green,Blue,Antiox</t>
        </is>
      </c>
      <c r="H405" t="n">
        <v>1</v>
      </c>
      <c r="I405" t="n">
        <v>0</v>
      </c>
      <c r="J405" t="n">
        <v>1</v>
      </c>
      <c r="K405" t="n">
        <v>0</v>
      </c>
      <c r="L405" t="n">
        <v>2</v>
      </c>
      <c r="M405" t="n">
        <v>0</v>
      </c>
      <c r="N405" t="n">
        <v>0</v>
      </c>
      <c r="O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inlineStr"/>
      <c r="Y405" t="n">
        <v>0</v>
      </c>
      <c r="Z405" t="inlineStr">
        <is>
          <t>S45</t>
        </is>
      </c>
      <c r="AA405" t="n">
        <v>1</v>
      </c>
      <c r="AB405" t="inlineStr">
        <is>
          <t>CA</t>
        </is>
      </c>
    </row>
    <row r="406">
      <c r="A406" t="inlineStr">
        <is>
          <t>Jillian Sheppard</t>
        </is>
      </c>
      <c r="C406" t="inlineStr">
        <is>
          <t>sub</t>
        </is>
      </c>
      <c r="D406" t="inlineStr">
        <is>
          <t>2</t>
        </is>
      </c>
      <c r="E406" t="inlineStr">
        <is>
          <t xml:space="preserve">Beef, B-Burg, </t>
        </is>
      </c>
      <c r="F406" t="n">
        <v>6</v>
      </c>
      <c r="G406" t="inlineStr">
        <is>
          <t>PBJ,PBJ,PBJ,Blue,Blue,Blue</t>
        </is>
      </c>
      <c r="H406" t="n">
        <v>0</v>
      </c>
      <c r="I406" t="n">
        <v>0</v>
      </c>
      <c r="J406" t="n">
        <v>3</v>
      </c>
      <c r="K406" t="n">
        <v>0</v>
      </c>
      <c r="L406" t="n">
        <v>0</v>
      </c>
      <c r="M406" t="n">
        <v>3</v>
      </c>
      <c r="N406" t="n">
        <v>0</v>
      </c>
      <c r="O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inlineStr"/>
      <c r="Y406" t="n">
        <v>0</v>
      </c>
      <c r="Z406" t="inlineStr">
        <is>
          <t>S46</t>
        </is>
      </c>
      <c r="AA406" t="n">
        <v>1</v>
      </c>
      <c r="AB406" t="inlineStr">
        <is>
          <t>CA</t>
        </is>
      </c>
    </row>
    <row r="407">
      <c r="A407" t="inlineStr">
        <is>
          <t>Nicole Van Doren</t>
        </is>
      </c>
      <c r="C407" t="inlineStr">
        <is>
          <t>sub</t>
        </is>
      </c>
      <c r="D407" t="inlineStr">
        <is>
          <t>2</t>
        </is>
      </c>
      <c r="E407" t="inlineStr">
        <is>
          <t xml:space="preserve">Beef, B-Burg, PotPie, </t>
        </is>
      </c>
      <c r="F407" t="n">
        <v>3</v>
      </c>
      <c r="G407" t="inlineStr">
        <is>
          <t>Green,Green,Boost</t>
        </is>
      </c>
      <c r="H407" t="n">
        <v>0</v>
      </c>
      <c r="I407" t="n">
        <v>0</v>
      </c>
      <c r="J407" t="n">
        <v>0</v>
      </c>
      <c r="K407" t="n">
        <v>1</v>
      </c>
      <c r="L407" t="n">
        <v>2</v>
      </c>
      <c r="M407" t="n">
        <v>0</v>
      </c>
      <c r="N407" t="n">
        <v>0</v>
      </c>
      <c r="O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inlineStr"/>
      <c r="Y407" t="n">
        <v>0</v>
      </c>
      <c r="Z407" t="inlineStr">
        <is>
          <t>S47</t>
        </is>
      </c>
      <c r="AA407" t="n">
        <v>1</v>
      </c>
      <c r="AB407" t="inlineStr">
        <is>
          <t>OR</t>
        </is>
      </c>
    </row>
    <row r="408">
      <c r="A408" t="inlineStr">
        <is>
          <t>Leslie Goldman</t>
        </is>
      </c>
      <c r="C408" t="inlineStr">
        <is>
          <t>sub</t>
        </is>
      </c>
      <c r="D408" t="inlineStr">
        <is>
          <t>2</t>
        </is>
      </c>
      <c r="E408" t="inlineStr">
        <is>
          <t xml:space="preserve">Beef, B-Burg, Chix, </t>
        </is>
      </c>
      <c r="F408" t="n">
        <v>1</v>
      </c>
      <c r="G408" t="inlineStr">
        <is>
          <t>PBJ</t>
        </is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1</v>
      </c>
      <c r="N408" t="n">
        <v>0</v>
      </c>
      <c r="O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inlineStr">
        <is>
          <t>2 Day</t>
        </is>
      </c>
      <c r="Y408" t="n">
        <v>0</v>
      </c>
      <c r="Z408" t="inlineStr">
        <is>
          <t>S48</t>
        </is>
      </c>
      <c r="AA408" t="n">
        <v>1</v>
      </c>
      <c r="AB408" t="inlineStr">
        <is>
          <t>CA</t>
        </is>
      </c>
    </row>
    <row r="409">
      <c r="A409" t="inlineStr">
        <is>
          <t>Anjannette anjannette@gmail.com</t>
        </is>
      </c>
      <c r="C409" t="inlineStr">
        <is>
          <t>sub</t>
        </is>
      </c>
      <c r="D409" t="inlineStr">
        <is>
          <t>2</t>
        </is>
      </c>
      <c r="E409" t="inlineStr">
        <is>
          <t xml:space="preserve">Beef, T-Burg, T-Tacos, </t>
        </is>
      </c>
      <c r="F409" t="n">
        <v>5</v>
      </c>
      <c r="G409" t="inlineStr">
        <is>
          <t>Green,Green,Boost,Antiox,Antiox</t>
        </is>
      </c>
      <c r="H409" t="n">
        <v>2</v>
      </c>
      <c r="I409" t="n">
        <v>0</v>
      </c>
      <c r="J409" t="n">
        <v>0</v>
      </c>
      <c r="K409" t="n">
        <v>1</v>
      </c>
      <c r="L409" t="n">
        <v>2</v>
      </c>
      <c r="M409" t="n">
        <v>0</v>
      </c>
      <c r="N409" t="n">
        <v>0</v>
      </c>
      <c r="O409" t="n">
        <v>2</v>
      </c>
      <c r="P409" t="inlineStr">
        <is>
          <t>chip_gf,break_gf</t>
        </is>
      </c>
      <c r="Q409" t="n">
        <v>1</v>
      </c>
      <c r="R409" t="n">
        <v>0</v>
      </c>
      <c r="S409" t="n">
        <v>1</v>
      </c>
      <c r="T409" t="n">
        <v>0</v>
      </c>
      <c r="U409" t="n">
        <v>0</v>
      </c>
      <c r="V409" t="n">
        <v>0</v>
      </c>
      <c r="W409" t="n">
        <v>0</v>
      </c>
      <c r="X409" t="inlineStr"/>
      <c r="Y409" t="n">
        <v>1</v>
      </c>
      <c r="Z409" t="inlineStr">
        <is>
          <t>S49</t>
        </is>
      </c>
      <c r="AA409" t="n">
        <v>0</v>
      </c>
      <c r="AB409" t="inlineStr">
        <is>
          <t>CA</t>
        </is>
      </c>
    </row>
    <row r="410">
      <c r="A410" t="inlineStr">
        <is>
          <t>Stacey Lee</t>
        </is>
      </c>
      <c r="C410" t="inlineStr">
        <is>
          <t>sub</t>
        </is>
      </c>
      <c r="D410" t="inlineStr">
        <is>
          <t>2</t>
        </is>
      </c>
      <c r="E410" t="inlineStr">
        <is>
          <t xml:space="preserve">Beef, Pealafel , Chix, </t>
        </is>
      </c>
      <c r="F410" t="n">
        <v>2</v>
      </c>
      <c r="G410" t="inlineStr">
        <is>
          <t>Boost,Green</t>
        </is>
      </c>
      <c r="H410" t="n">
        <v>0</v>
      </c>
      <c r="I410" t="n">
        <v>0</v>
      </c>
      <c r="J410" t="n">
        <v>0</v>
      </c>
      <c r="K410" t="n">
        <v>1</v>
      </c>
      <c r="L410" t="n">
        <v>1</v>
      </c>
      <c r="M410" t="n">
        <v>0</v>
      </c>
      <c r="N410" t="n">
        <v>0</v>
      </c>
      <c r="O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inlineStr"/>
      <c r="Y410" t="n">
        <v>1</v>
      </c>
      <c r="Z410" t="inlineStr">
        <is>
          <t>S50</t>
        </is>
      </c>
      <c r="AA410" t="n">
        <v>0</v>
      </c>
      <c r="AB410" t="inlineStr">
        <is>
          <t>CA</t>
        </is>
      </c>
    </row>
    <row r="411">
      <c r="A411" t="inlineStr">
        <is>
          <t>Sarah Walter</t>
        </is>
      </c>
      <c r="C411" t="inlineStr">
        <is>
          <t>sub</t>
        </is>
      </c>
      <c r="D411" t="inlineStr">
        <is>
          <t>2</t>
        </is>
      </c>
      <c r="E411" t="inlineStr">
        <is>
          <t xml:space="preserve">Beef, Pealafel , Chix, </t>
        </is>
      </c>
      <c r="F411" t="n">
        <v>4</v>
      </c>
      <c r="G411" t="inlineStr">
        <is>
          <t>Blue,Blue,Boost,Boost</t>
        </is>
      </c>
      <c r="H411" t="n">
        <v>0</v>
      </c>
      <c r="I411" t="n">
        <v>0</v>
      </c>
      <c r="J411" t="n">
        <v>2</v>
      </c>
      <c r="K411" t="n">
        <v>2</v>
      </c>
      <c r="L411" t="n">
        <v>0</v>
      </c>
      <c r="M411" t="n">
        <v>0</v>
      </c>
      <c r="N411" t="n">
        <v>0</v>
      </c>
      <c r="O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inlineStr"/>
      <c r="Y411" t="n">
        <v>0</v>
      </c>
      <c r="Z411" t="inlineStr">
        <is>
          <t>S51</t>
        </is>
      </c>
      <c r="AA411" t="n">
        <v>1</v>
      </c>
      <c r="AB411" t="inlineStr">
        <is>
          <t>CA</t>
        </is>
      </c>
    </row>
    <row r="412">
      <c r="A412" t="inlineStr">
        <is>
          <t>Wesley Larmore</t>
        </is>
      </c>
      <c r="C412" t="inlineStr">
        <is>
          <t>omni</t>
        </is>
      </c>
      <c r="D412" t="inlineStr">
        <is>
          <t>2</t>
        </is>
      </c>
      <c r="E412" t="inlineStr">
        <is>
          <t xml:space="preserve">Beef, Chix, </t>
        </is>
      </c>
      <c r="F412" t="n">
        <v>1</v>
      </c>
      <c r="G412" t="inlineStr">
        <is>
          <t>Antiox</t>
        </is>
      </c>
      <c r="H412" t="n">
        <v>1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1</v>
      </c>
      <c r="P412" t="inlineStr">
        <is>
          <t>or</t>
        </is>
      </c>
      <c r="Q412" t="n">
        <v>0</v>
      </c>
      <c r="R412" t="n">
        <v>0</v>
      </c>
      <c r="S412" t="n">
        <v>0</v>
      </c>
      <c r="T412" t="n">
        <v>1</v>
      </c>
      <c r="U412" t="n">
        <v>0</v>
      </c>
      <c r="V412" t="n">
        <v>0</v>
      </c>
      <c r="W412" t="n">
        <v>0</v>
      </c>
      <c r="X412" t="inlineStr"/>
      <c r="Y412" t="n">
        <v>1</v>
      </c>
      <c r="Z412" t="inlineStr">
        <is>
          <t>S52</t>
        </is>
      </c>
      <c r="AA412" t="n">
        <v>0</v>
      </c>
      <c r="AB412" t="inlineStr">
        <is>
          <t>CA</t>
        </is>
      </c>
    </row>
    <row r="413">
      <c r="A413" t="inlineStr">
        <is>
          <t xml:space="preserve">Sarah  Stevenson </t>
        </is>
      </c>
      <c r="C413" t="inlineStr">
        <is>
          <t>omni</t>
        </is>
      </c>
      <c r="D413" t="inlineStr">
        <is>
          <t>2</t>
        </is>
      </c>
      <c r="E413" t="inlineStr">
        <is>
          <t xml:space="preserve">Beef, Chix, </t>
        </is>
      </c>
      <c r="F413" t="n">
        <v>1</v>
      </c>
      <c r="G413" t="inlineStr">
        <is>
          <t>Green</t>
        </is>
      </c>
      <c r="H413" t="n">
        <v>0</v>
      </c>
      <c r="I413" t="n">
        <v>0</v>
      </c>
      <c r="J413" t="n">
        <v>0</v>
      </c>
      <c r="K413" t="n">
        <v>0</v>
      </c>
      <c r="L413" t="n">
        <v>1</v>
      </c>
      <c r="M413" t="n">
        <v>0</v>
      </c>
      <c r="N413" t="n">
        <v>0</v>
      </c>
      <c r="O413" t="n">
        <v>1</v>
      </c>
      <c r="P413" t="inlineStr">
        <is>
          <t>chip</t>
        </is>
      </c>
      <c r="Q413" t="n">
        <v>0</v>
      </c>
      <c r="R413" t="n">
        <v>1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inlineStr">
        <is>
          <t>2 Day</t>
        </is>
      </c>
      <c r="Y413" t="n">
        <v>0</v>
      </c>
      <c r="Z413" t="inlineStr">
        <is>
          <t>S53</t>
        </is>
      </c>
      <c r="AA413" t="n">
        <v>1</v>
      </c>
      <c r="AB413" t="inlineStr">
        <is>
          <t>WA</t>
        </is>
      </c>
    </row>
    <row r="414">
      <c r="A414" t="inlineStr">
        <is>
          <t>Cauley Snoddy</t>
        </is>
      </c>
      <c r="C414" t="inlineStr">
        <is>
          <t>omni</t>
        </is>
      </c>
      <c r="D414" t="inlineStr">
        <is>
          <t>2</t>
        </is>
      </c>
      <c r="E414" t="inlineStr">
        <is>
          <t xml:space="preserve">Beef, Chix, </t>
        </is>
      </c>
      <c r="F414" t="n">
        <v>3</v>
      </c>
      <c r="G414" t="inlineStr">
        <is>
          <t>Green,Antiox,Vitc</t>
        </is>
      </c>
      <c r="H414" t="n">
        <v>1</v>
      </c>
      <c r="I414" t="n">
        <v>0</v>
      </c>
      <c r="J414" t="n">
        <v>0</v>
      </c>
      <c r="K414" t="n">
        <v>0</v>
      </c>
      <c r="L414" t="n">
        <v>1</v>
      </c>
      <c r="M414" t="n">
        <v>0</v>
      </c>
      <c r="N414" t="n">
        <v>1</v>
      </c>
      <c r="O414" t="n">
        <v>2</v>
      </c>
      <c r="P414" t="inlineStr">
        <is>
          <t>or,sugar</t>
        </is>
      </c>
      <c r="Q414" t="n">
        <v>0</v>
      </c>
      <c r="R414" t="n">
        <v>0</v>
      </c>
      <c r="S414" t="n">
        <v>0</v>
      </c>
      <c r="T414" t="n">
        <v>1</v>
      </c>
      <c r="U414" t="n">
        <v>0</v>
      </c>
      <c r="V414" t="n">
        <v>1</v>
      </c>
      <c r="W414" t="n">
        <v>0</v>
      </c>
      <c r="X414" t="inlineStr">
        <is>
          <t>2 Day</t>
        </is>
      </c>
      <c r="Y414" t="n">
        <v>0</v>
      </c>
      <c r="Z414" t="inlineStr">
        <is>
          <t>S54</t>
        </is>
      </c>
      <c r="AA414" t="n">
        <v>1</v>
      </c>
      <c r="AB414" t="inlineStr">
        <is>
          <t>OR</t>
        </is>
      </c>
    </row>
    <row r="415">
      <c r="A415" t="inlineStr">
        <is>
          <t>Audrey Juranek</t>
        </is>
      </c>
      <c r="C415" t="inlineStr">
        <is>
          <t>omni</t>
        </is>
      </c>
      <c r="D415" t="inlineStr">
        <is>
          <t>2</t>
        </is>
      </c>
      <c r="E415" t="inlineStr">
        <is>
          <t xml:space="preserve">Beef, Chix, </t>
        </is>
      </c>
      <c r="F415" t="n">
        <v>1</v>
      </c>
      <c r="G415" t="inlineStr">
        <is>
          <t>Antiox</t>
        </is>
      </c>
      <c r="H415" t="n">
        <v>1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2</v>
      </c>
      <c r="P415" t="inlineStr">
        <is>
          <t>chip_gf,sugar_gf</t>
        </is>
      </c>
      <c r="Q415" t="n">
        <v>0</v>
      </c>
      <c r="R415" t="n">
        <v>0</v>
      </c>
      <c r="S415" t="n">
        <v>1</v>
      </c>
      <c r="T415" t="n">
        <v>0</v>
      </c>
      <c r="U415" t="n">
        <v>0</v>
      </c>
      <c r="V415" t="n">
        <v>0</v>
      </c>
      <c r="W415" t="n">
        <v>1</v>
      </c>
      <c r="X415" t="inlineStr">
        <is>
          <t>2 Day</t>
        </is>
      </c>
      <c r="Y415" t="n">
        <v>0</v>
      </c>
      <c r="Z415" t="inlineStr">
        <is>
          <t>S55</t>
        </is>
      </c>
      <c r="AA415" t="n">
        <v>1</v>
      </c>
      <c r="AB415" t="inlineStr">
        <is>
          <t>CA</t>
        </is>
      </c>
    </row>
    <row r="416">
      <c r="A416" t="inlineStr">
        <is>
          <t>Allison Gebauer</t>
        </is>
      </c>
      <c r="C416" t="inlineStr">
        <is>
          <t>omni</t>
        </is>
      </c>
      <c r="D416" t="inlineStr">
        <is>
          <t>2</t>
        </is>
      </c>
      <c r="E416" t="inlineStr">
        <is>
          <t xml:space="preserve">Beef, Chix, </t>
        </is>
      </c>
      <c r="F416" t="n">
        <v>2</v>
      </c>
      <c r="G416" t="inlineStr">
        <is>
          <t>PBJ,Antiox</t>
        </is>
      </c>
      <c r="H416" t="n">
        <v>1</v>
      </c>
      <c r="I416" t="n">
        <v>0</v>
      </c>
      <c r="J416" t="n">
        <v>0</v>
      </c>
      <c r="K416" t="n">
        <v>0</v>
      </c>
      <c r="L416" t="n">
        <v>0</v>
      </c>
      <c r="M416" t="n">
        <v>1</v>
      </c>
      <c r="N416" t="n">
        <v>0</v>
      </c>
      <c r="O416" t="n">
        <v>1</v>
      </c>
      <c r="P416" t="inlineStr">
        <is>
          <t>chip</t>
        </is>
      </c>
      <c r="Q416" t="n">
        <v>0</v>
      </c>
      <c r="R416" t="n">
        <v>1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inlineStr">
        <is>
          <t>2 Day</t>
        </is>
      </c>
      <c r="Y416" t="n">
        <v>0</v>
      </c>
      <c r="Z416" t="inlineStr">
        <is>
          <t>S56</t>
        </is>
      </c>
      <c r="AA416" t="n">
        <v>1</v>
      </c>
      <c r="AB416" t="inlineStr">
        <is>
          <t>UT</t>
        </is>
      </c>
    </row>
    <row r="417">
      <c r="A417" t="inlineStr">
        <is>
          <t>Elizabeth  Henry</t>
        </is>
      </c>
      <c r="C417" t="inlineStr">
        <is>
          <t>omni</t>
        </is>
      </c>
      <c r="D417" t="inlineStr">
        <is>
          <t>2</t>
        </is>
      </c>
      <c r="E417" t="inlineStr">
        <is>
          <t xml:space="preserve">Beef, Chix, </t>
        </is>
      </c>
      <c r="F417" t="n">
        <v>2</v>
      </c>
      <c r="G417" t="inlineStr">
        <is>
          <t>Green,Boost</t>
        </is>
      </c>
      <c r="H417" t="n">
        <v>0</v>
      </c>
      <c r="I417" t="n">
        <v>0</v>
      </c>
      <c r="J417" t="n">
        <v>0</v>
      </c>
      <c r="K417" t="n">
        <v>1</v>
      </c>
      <c r="L417" t="n">
        <v>1</v>
      </c>
      <c r="M417" t="n">
        <v>0</v>
      </c>
      <c r="N417" t="n">
        <v>0</v>
      </c>
      <c r="O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inlineStr"/>
      <c r="Y417" t="n">
        <v>0</v>
      </c>
      <c r="Z417" t="inlineStr">
        <is>
          <t>S57</t>
        </is>
      </c>
      <c r="AA417" t="n">
        <v>1</v>
      </c>
      <c r="AB417" t="inlineStr">
        <is>
          <t>CA</t>
        </is>
      </c>
    </row>
    <row r="418">
      <c r="A418" t="inlineStr">
        <is>
          <t>Kate Nulty</t>
        </is>
      </c>
      <c r="C418" t="inlineStr">
        <is>
          <t>sub</t>
        </is>
      </c>
      <c r="D418" t="inlineStr">
        <is>
          <t>2</t>
        </is>
      </c>
      <c r="E418" t="inlineStr">
        <is>
          <t xml:space="preserve">Beef, T-Tacos, </t>
        </is>
      </c>
      <c r="F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1</v>
      </c>
      <c r="P418" t="inlineStr">
        <is>
          <t>chip_gf</t>
        </is>
      </c>
      <c r="Q418" t="n">
        <v>0</v>
      </c>
      <c r="R418" t="n">
        <v>0</v>
      </c>
      <c r="S418" t="n">
        <v>1</v>
      </c>
      <c r="T418" t="n">
        <v>0</v>
      </c>
      <c r="U418" t="n">
        <v>0</v>
      </c>
      <c r="V418" t="n">
        <v>0</v>
      </c>
      <c r="W418" t="n">
        <v>0</v>
      </c>
      <c r="X418" t="inlineStr"/>
      <c r="Y418" t="n">
        <v>1</v>
      </c>
      <c r="Z418" t="inlineStr">
        <is>
          <t>S58</t>
        </is>
      </c>
      <c r="AA418" t="n">
        <v>0</v>
      </c>
      <c r="AB418" t="inlineStr">
        <is>
          <t>CA</t>
        </is>
      </c>
    </row>
    <row r="419">
      <c r="A419" t="inlineStr">
        <is>
          <t>Jill Burrows</t>
        </is>
      </c>
      <c r="C419" t="inlineStr">
        <is>
          <t>sub</t>
        </is>
      </c>
      <c r="D419" t="inlineStr">
        <is>
          <t>2</t>
        </is>
      </c>
      <c r="E419" t="inlineStr">
        <is>
          <t xml:space="preserve">Beef, V-Pizza, </t>
        </is>
      </c>
      <c r="F419" t="n">
        <v>4</v>
      </c>
      <c r="G419" t="inlineStr">
        <is>
          <t>Green,Green,Antiox,Antiox</t>
        </is>
      </c>
      <c r="H419" t="n">
        <v>2</v>
      </c>
      <c r="I419" t="n">
        <v>0</v>
      </c>
      <c r="J419" t="n">
        <v>0</v>
      </c>
      <c r="K419" t="n">
        <v>0</v>
      </c>
      <c r="L419" t="n">
        <v>2</v>
      </c>
      <c r="M419" t="n">
        <v>0</v>
      </c>
      <c r="N419" t="n">
        <v>0</v>
      </c>
      <c r="O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inlineStr"/>
      <c r="Y419" t="n">
        <v>1</v>
      </c>
      <c r="Z419" t="inlineStr">
        <is>
          <t>S59</t>
        </is>
      </c>
      <c r="AA419" t="n">
        <v>0</v>
      </c>
      <c r="AB419" t="inlineStr">
        <is>
          <t>CA</t>
        </is>
      </c>
    </row>
    <row r="420">
      <c r="A420" t="inlineStr">
        <is>
          <t>Jennifer Press</t>
        </is>
      </c>
      <c r="C420" t="inlineStr">
        <is>
          <t>sub</t>
        </is>
      </c>
      <c r="D420" t="inlineStr">
        <is>
          <t>2</t>
        </is>
      </c>
      <c r="E420" t="inlineStr">
        <is>
          <t xml:space="preserve">Pealafel , PotPie, </t>
        </is>
      </c>
      <c r="F420" t="n">
        <v>4</v>
      </c>
      <c r="G420" t="inlineStr">
        <is>
          <t>PBJ,PBJ,Vitc,Vitc</t>
        </is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2</v>
      </c>
      <c r="N420" t="n">
        <v>2</v>
      </c>
      <c r="O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inlineStr"/>
      <c r="Y420" t="n">
        <v>0</v>
      </c>
      <c r="Z420" t="inlineStr">
        <is>
          <t>S60</t>
        </is>
      </c>
      <c r="AA420" t="n">
        <v>1</v>
      </c>
      <c r="AB420" t="inlineStr">
        <is>
          <t>CA</t>
        </is>
      </c>
    </row>
    <row r="421">
      <c r="A421" t="inlineStr">
        <is>
          <t xml:space="preserve">Rebecca Raskin </t>
        </is>
      </c>
      <c r="C421" t="inlineStr">
        <is>
          <t>veg</t>
        </is>
      </c>
      <c r="D421" t="inlineStr">
        <is>
          <t>2</t>
        </is>
      </c>
      <c r="E421" t="inlineStr">
        <is>
          <t xml:space="preserve">Pealafel , PotPie, V-Chix, </t>
        </is>
      </c>
      <c r="F421" t="n">
        <v>2</v>
      </c>
      <c r="G421" t="inlineStr">
        <is>
          <t>PBJ,PBJ</t>
        </is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2</v>
      </c>
      <c r="N421" t="n">
        <v>0</v>
      </c>
      <c r="O421" t="n">
        <v>2</v>
      </c>
      <c r="P421" t="inlineStr">
        <is>
          <t>chip,break_gf</t>
        </is>
      </c>
      <c r="Q421" t="n">
        <v>1</v>
      </c>
      <c r="R421" t="n">
        <v>1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inlineStr"/>
      <c r="Y421" t="n">
        <v>1</v>
      </c>
      <c r="Z421" t="inlineStr">
        <is>
          <t>S61</t>
        </is>
      </c>
      <c r="AA421" t="n">
        <v>0</v>
      </c>
      <c r="AB421" t="inlineStr">
        <is>
          <t>WA</t>
        </is>
      </c>
    </row>
    <row r="422">
      <c r="A422" t="inlineStr">
        <is>
          <t>Esther Mizser</t>
        </is>
      </c>
      <c r="C422" t="inlineStr">
        <is>
          <t>veg</t>
        </is>
      </c>
      <c r="D422" t="inlineStr">
        <is>
          <t>2</t>
        </is>
      </c>
      <c r="E422" t="inlineStr">
        <is>
          <t xml:space="preserve">Pealafel , PotPie, V-Chix, </t>
        </is>
      </c>
      <c r="F422" t="n">
        <v>2</v>
      </c>
      <c r="G422" t="inlineStr">
        <is>
          <t>Boost,Vitc</t>
        </is>
      </c>
      <c r="H422" t="n">
        <v>0</v>
      </c>
      <c r="I422" t="n">
        <v>0</v>
      </c>
      <c r="J422" t="n">
        <v>0</v>
      </c>
      <c r="K422" t="n">
        <v>1</v>
      </c>
      <c r="L422" t="n">
        <v>0</v>
      </c>
      <c r="M422" t="n">
        <v>0</v>
      </c>
      <c r="N422" t="n">
        <v>1</v>
      </c>
      <c r="O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inlineStr"/>
      <c r="Y422" t="n">
        <v>1</v>
      </c>
      <c r="Z422" t="inlineStr">
        <is>
          <t>S62</t>
        </is>
      </c>
      <c r="AA422" t="n">
        <v>0</v>
      </c>
      <c r="AB422" t="inlineStr">
        <is>
          <t>TX</t>
        </is>
      </c>
    </row>
    <row r="423">
      <c r="A423" t="inlineStr">
        <is>
          <t>Rebecca Meier</t>
        </is>
      </c>
      <c r="C423" t="inlineStr">
        <is>
          <t>veg</t>
        </is>
      </c>
      <c r="D423" t="inlineStr">
        <is>
          <t>2</t>
        </is>
      </c>
      <c r="E423" t="inlineStr">
        <is>
          <t xml:space="preserve">Pealafel , PotPie, V-Chix, </t>
        </is>
      </c>
      <c r="F423" t="n">
        <v>4</v>
      </c>
      <c r="G423" t="inlineStr">
        <is>
          <t>PBJ,Blue,Bigred,Vitc</t>
        </is>
      </c>
      <c r="H423" t="n">
        <v>0</v>
      </c>
      <c r="I423" t="n">
        <v>1</v>
      </c>
      <c r="J423" t="n">
        <v>1</v>
      </c>
      <c r="K423" t="n">
        <v>0</v>
      </c>
      <c r="L423" t="n">
        <v>0</v>
      </c>
      <c r="M423" t="n">
        <v>1</v>
      </c>
      <c r="N423" t="n">
        <v>1</v>
      </c>
      <c r="O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inlineStr">
        <is>
          <t>2 Day</t>
        </is>
      </c>
      <c r="Y423" t="n">
        <v>0</v>
      </c>
      <c r="Z423" t="inlineStr">
        <is>
          <t>S63</t>
        </is>
      </c>
      <c r="AA423" t="n">
        <v>1</v>
      </c>
      <c r="AB423" t="inlineStr">
        <is>
          <t>CA</t>
        </is>
      </c>
    </row>
    <row r="424">
      <c r="A424" t="inlineStr">
        <is>
          <t>Windus Brinkkord</t>
        </is>
      </c>
      <c r="C424" t="inlineStr">
        <is>
          <t>veg</t>
        </is>
      </c>
      <c r="D424" t="inlineStr">
        <is>
          <t>2</t>
        </is>
      </c>
      <c r="E424" t="inlineStr">
        <is>
          <t xml:space="preserve">Pealafel , PotPie, V-Chix, </t>
        </is>
      </c>
      <c r="F424" t="n">
        <v>2</v>
      </c>
      <c r="G424" t="inlineStr">
        <is>
          <t>Green,Green</t>
        </is>
      </c>
      <c r="H424" t="n">
        <v>0</v>
      </c>
      <c r="I424" t="n">
        <v>0</v>
      </c>
      <c r="J424" t="n">
        <v>0</v>
      </c>
      <c r="K424" t="n">
        <v>0</v>
      </c>
      <c r="L424" t="n">
        <v>2</v>
      </c>
      <c r="M424" t="n">
        <v>0</v>
      </c>
      <c r="N424" t="n">
        <v>0</v>
      </c>
      <c r="O424" t="n">
        <v>1</v>
      </c>
      <c r="P424" t="inlineStr">
        <is>
          <t>break_gf</t>
        </is>
      </c>
      <c r="Q424" t="n">
        <v>1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inlineStr"/>
      <c r="Y424" t="n">
        <v>0</v>
      </c>
      <c r="Z424" t="inlineStr">
        <is>
          <t>S64</t>
        </is>
      </c>
      <c r="AA424" t="n">
        <v>1</v>
      </c>
      <c r="AB424" t="inlineStr">
        <is>
          <t>CA</t>
        </is>
      </c>
    </row>
    <row r="425">
      <c r="A425" t="inlineStr">
        <is>
          <t>May Foote</t>
        </is>
      </c>
      <c r="C425" t="inlineStr">
        <is>
          <t>sub</t>
        </is>
      </c>
      <c r="D425" t="inlineStr">
        <is>
          <t>2</t>
        </is>
      </c>
      <c r="E425" t="inlineStr">
        <is>
          <t xml:space="preserve">Pizza, Beef, Chix, </t>
        </is>
      </c>
      <c r="F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2</v>
      </c>
      <c r="P425" t="inlineStr">
        <is>
          <t>chip,sugar</t>
        </is>
      </c>
      <c r="Q425" t="n">
        <v>0</v>
      </c>
      <c r="R425" t="n">
        <v>1</v>
      </c>
      <c r="S425" t="n">
        <v>0</v>
      </c>
      <c r="T425" t="n">
        <v>0</v>
      </c>
      <c r="U425" t="n">
        <v>0</v>
      </c>
      <c r="V425" t="n">
        <v>1</v>
      </c>
      <c r="W425" t="n">
        <v>0</v>
      </c>
      <c r="X425" t="inlineStr"/>
      <c r="Y425" t="n">
        <v>1</v>
      </c>
      <c r="Z425" t="inlineStr">
        <is>
          <t>S65</t>
        </is>
      </c>
      <c r="AA425" t="n">
        <v>0</v>
      </c>
      <c r="AB425" t="inlineStr">
        <is>
          <t>CA</t>
        </is>
      </c>
    </row>
    <row r="426">
      <c r="A426" t="inlineStr">
        <is>
          <t>Kelly Betz</t>
        </is>
      </c>
      <c r="C426" t="inlineStr">
        <is>
          <t>sub</t>
        </is>
      </c>
      <c r="D426" t="inlineStr">
        <is>
          <t>2</t>
        </is>
      </c>
      <c r="E426" t="inlineStr">
        <is>
          <t xml:space="preserve">Pizza, Pealafel , Chix, </t>
        </is>
      </c>
      <c r="F426" t="n">
        <v>1</v>
      </c>
      <c r="G426" t="inlineStr">
        <is>
          <t>PBJ</t>
        </is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1</v>
      </c>
      <c r="N426" t="n">
        <v>0</v>
      </c>
      <c r="O426" t="n">
        <v>1</v>
      </c>
      <c r="P426" t="inlineStr">
        <is>
          <t>break_gf</t>
        </is>
      </c>
      <c r="Q426" t="n">
        <v>1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inlineStr"/>
      <c r="Y426" t="n">
        <v>1</v>
      </c>
      <c r="Z426" t="inlineStr">
        <is>
          <t>S66</t>
        </is>
      </c>
      <c r="AA426" t="n">
        <v>0</v>
      </c>
      <c r="AB426" t="inlineStr">
        <is>
          <t>TX</t>
        </is>
      </c>
    </row>
    <row r="427">
      <c r="A427" t="inlineStr">
        <is>
          <t>Stacie Stokes</t>
        </is>
      </c>
      <c r="C427" t="inlineStr">
        <is>
          <t>sub</t>
        </is>
      </c>
      <c r="D427" t="inlineStr">
        <is>
          <t>2</t>
        </is>
      </c>
      <c r="E427" t="inlineStr">
        <is>
          <t xml:space="preserve">Pizza, Chix, </t>
        </is>
      </c>
      <c r="F427" t="n">
        <v>1</v>
      </c>
      <c r="G427" t="inlineStr">
        <is>
          <t>Boost</t>
        </is>
      </c>
      <c r="H427" t="n">
        <v>0</v>
      </c>
      <c r="I427" t="n">
        <v>0</v>
      </c>
      <c r="J427" t="n">
        <v>0</v>
      </c>
      <c r="K427" t="n">
        <v>1</v>
      </c>
      <c r="L427" t="n">
        <v>0</v>
      </c>
      <c r="M427" t="n">
        <v>0</v>
      </c>
      <c r="N427" t="n">
        <v>0</v>
      </c>
      <c r="O427" t="n">
        <v>2</v>
      </c>
      <c r="P427" t="inlineStr">
        <is>
          <t>chip,sugar</t>
        </is>
      </c>
      <c r="Q427" t="n">
        <v>0</v>
      </c>
      <c r="R427" t="n">
        <v>1</v>
      </c>
      <c r="S427" t="n">
        <v>0</v>
      </c>
      <c r="T427" t="n">
        <v>0</v>
      </c>
      <c r="U427" t="n">
        <v>0</v>
      </c>
      <c r="V427" t="n">
        <v>1</v>
      </c>
      <c r="W427" t="n">
        <v>0</v>
      </c>
      <c r="X427" t="inlineStr">
        <is>
          <t>2 Day</t>
        </is>
      </c>
      <c r="Y427" t="n">
        <v>0</v>
      </c>
      <c r="Z427" t="inlineStr">
        <is>
          <t>S67</t>
        </is>
      </c>
      <c r="AA427" t="n">
        <v>1</v>
      </c>
      <c r="AB427" t="inlineStr">
        <is>
          <t>WA</t>
        </is>
      </c>
    </row>
    <row r="428">
      <c r="A428" t="inlineStr">
        <is>
          <t>Lindsay Bukata</t>
        </is>
      </c>
      <c r="C428" t="inlineStr">
        <is>
          <t>sub</t>
        </is>
      </c>
      <c r="D428" t="inlineStr">
        <is>
          <t>2</t>
        </is>
      </c>
      <c r="E428" t="inlineStr">
        <is>
          <t xml:space="preserve">Pizza, T-Tacos, PotPie, </t>
        </is>
      </c>
      <c r="F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1</v>
      </c>
      <c r="P428" t="inlineStr">
        <is>
          <t>chip</t>
        </is>
      </c>
      <c r="Q428" t="n">
        <v>0</v>
      </c>
      <c r="R428" t="n">
        <v>1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inlineStr"/>
      <c r="Y428" t="n">
        <v>0</v>
      </c>
      <c r="Z428" t="inlineStr">
        <is>
          <t>S68</t>
        </is>
      </c>
      <c r="AA428" t="n">
        <v>1</v>
      </c>
      <c r="AB428" t="inlineStr">
        <is>
          <t>AZ</t>
        </is>
      </c>
    </row>
    <row r="429">
      <c r="A429" t="inlineStr">
        <is>
          <t>Angela McCoy</t>
        </is>
      </c>
      <c r="C429" t="inlineStr">
        <is>
          <t>sub</t>
        </is>
      </c>
      <c r="D429" t="inlineStr">
        <is>
          <t>2</t>
        </is>
      </c>
      <c r="E429" t="inlineStr">
        <is>
          <t xml:space="preserve">T-Tacos, Chix, </t>
        </is>
      </c>
      <c r="F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1</v>
      </c>
      <c r="P429" t="inlineStr">
        <is>
          <t>chip</t>
        </is>
      </c>
      <c r="Q429" t="n">
        <v>0</v>
      </c>
      <c r="R429" t="n">
        <v>1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inlineStr"/>
      <c r="Y429" t="n">
        <v>0</v>
      </c>
      <c r="Z429" t="inlineStr">
        <is>
          <t>S69</t>
        </is>
      </c>
      <c r="AA429" t="n">
        <v>1</v>
      </c>
      <c r="AB429" t="inlineStr">
        <is>
          <t>CA</t>
        </is>
      </c>
    </row>
    <row r="430">
      <c r="A430" t="inlineStr">
        <is>
          <t>Nancy Larson</t>
        </is>
      </c>
      <c r="C430" t="inlineStr">
        <is>
          <t>sub</t>
        </is>
      </c>
      <c r="D430" t="inlineStr">
        <is>
          <t>2</t>
        </is>
      </c>
      <c r="E430" t="inlineStr">
        <is>
          <t xml:space="preserve">V-Pizza, Pealafel , PotPie, </t>
        </is>
      </c>
      <c r="F430" t="n">
        <v>2</v>
      </c>
      <c r="G430" t="inlineStr">
        <is>
          <t>Green,Boost</t>
        </is>
      </c>
      <c r="H430" t="n">
        <v>0</v>
      </c>
      <c r="I430" t="n">
        <v>0</v>
      </c>
      <c r="J430" t="n">
        <v>0</v>
      </c>
      <c r="K430" t="n">
        <v>1</v>
      </c>
      <c r="L430" t="n">
        <v>1</v>
      </c>
      <c r="M430" t="n">
        <v>0</v>
      </c>
      <c r="N430" t="n">
        <v>0</v>
      </c>
      <c r="O430" t="n">
        <v>1</v>
      </c>
      <c r="P430" t="inlineStr">
        <is>
          <t>chip</t>
        </is>
      </c>
      <c r="Q430" t="n">
        <v>0</v>
      </c>
      <c r="R430" t="n">
        <v>1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inlineStr">
        <is>
          <t>2 Day</t>
        </is>
      </c>
      <c r="Y430" t="n">
        <v>0</v>
      </c>
      <c r="Z430" t="inlineStr">
        <is>
          <t>S70</t>
        </is>
      </c>
      <c r="AA430" t="n">
        <v>1</v>
      </c>
      <c r="AB430" t="inlineStr">
        <is>
          <t>CA</t>
        </is>
      </c>
    </row>
    <row r="431">
      <c r="A431" t="inlineStr">
        <is>
          <t>Lauren Harvey</t>
        </is>
      </c>
      <c r="C431" t="inlineStr">
        <is>
          <t>sub</t>
        </is>
      </c>
      <c r="D431" t="inlineStr">
        <is>
          <t>2</t>
        </is>
      </c>
      <c r="E431" t="inlineStr">
        <is>
          <t xml:space="preserve">V-Tacos, PotPie, </t>
        </is>
      </c>
      <c r="F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2</v>
      </c>
      <c r="P431" t="inlineStr">
        <is>
          <t>chip,sugar</t>
        </is>
      </c>
      <c r="Q431" t="n">
        <v>0</v>
      </c>
      <c r="R431" t="n">
        <v>1</v>
      </c>
      <c r="S431" t="n">
        <v>0</v>
      </c>
      <c r="T431" t="n">
        <v>0</v>
      </c>
      <c r="U431" t="n">
        <v>0</v>
      </c>
      <c r="V431" t="n">
        <v>1</v>
      </c>
      <c r="W431" t="n">
        <v>0</v>
      </c>
      <c r="X431" t="inlineStr">
        <is>
          <t>2 Day</t>
        </is>
      </c>
      <c r="Y431" t="n">
        <v>0</v>
      </c>
      <c r="Z431" t="inlineStr">
        <is>
          <t>S71</t>
        </is>
      </c>
      <c r="AA431" t="n">
        <v>1</v>
      </c>
      <c r="AB431" t="inlineStr">
        <is>
          <t>CA</t>
        </is>
      </c>
    </row>
    <row r="432">
      <c r="A432" t="inlineStr">
        <is>
          <t>Emily Valenzano</t>
        </is>
      </c>
      <c r="C432" t="inlineStr">
        <is>
          <t>sub</t>
        </is>
      </c>
      <c r="D432" t="inlineStr">
        <is>
          <t>2</t>
        </is>
      </c>
      <c r="E432" t="inlineStr">
        <is>
          <t xml:space="preserve">V-Tacos, Pealafel , PotPie, </t>
        </is>
      </c>
      <c r="F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3</v>
      </c>
      <c r="P432" t="inlineStr">
        <is>
          <t>break_gf,break_gf,break_gf</t>
        </is>
      </c>
      <c r="Q432" t="n">
        <v>3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inlineStr"/>
      <c r="Y432" t="n">
        <v>0</v>
      </c>
      <c r="Z432" t="inlineStr">
        <is>
          <t>S72</t>
        </is>
      </c>
      <c r="AA432" t="n">
        <v>1</v>
      </c>
      <c r="AB432" t="inlineStr">
        <is>
          <t>CA</t>
        </is>
      </c>
    </row>
    <row r="433">
      <c r="A433" t="inlineStr">
        <is>
          <t>Jacqui Liss</t>
        </is>
      </c>
      <c r="C433" t="inlineStr">
        <is>
          <t>sub</t>
        </is>
      </c>
      <c r="D433" t="inlineStr">
        <is>
          <t>1</t>
        </is>
      </c>
      <c r="E433" t="inlineStr">
        <is>
          <t>None</t>
        </is>
      </c>
      <c r="F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inlineStr"/>
      <c r="Y433" t="n">
        <v>1</v>
      </c>
      <c r="Z433" t="inlineStr">
        <is>
          <t>5J</t>
        </is>
      </c>
      <c r="AA433" t="n">
        <v>0</v>
      </c>
      <c r="AB433" t="inlineStr">
        <is>
          <t>OR</t>
        </is>
      </c>
    </row>
    <row r="434">
      <c r="A434" t="inlineStr">
        <is>
          <t>Cheryl Price</t>
        </is>
      </c>
      <c r="C434" t="inlineStr">
        <is>
          <t>sub</t>
        </is>
      </c>
      <c r="D434" t="inlineStr">
        <is>
          <t>1</t>
        </is>
      </c>
      <c r="E434" t="inlineStr">
        <is>
          <t xml:space="preserve">PotPie, Chix, </t>
        </is>
      </c>
      <c r="F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inlineStr"/>
      <c r="Y434" t="n">
        <v>1</v>
      </c>
      <c r="Z434" t="inlineStr">
        <is>
          <t>5K</t>
        </is>
      </c>
      <c r="AA434" t="n">
        <v>0</v>
      </c>
      <c r="AB434" t="inlineStr">
        <is>
          <t>AZ</t>
        </is>
      </c>
    </row>
    <row r="435">
      <c r="A435" t="inlineStr">
        <is>
          <t>Kristina Stybel</t>
        </is>
      </c>
      <c r="C435" t="inlineStr">
        <is>
          <t>sub</t>
        </is>
      </c>
      <c r="D435" t="inlineStr">
        <is>
          <t>1</t>
        </is>
      </c>
      <c r="E435" t="inlineStr">
        <is>
          <t xml:space="preserve">PotPie, Chix, </t>
        </is>
      </c>
      <c r="F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inlineStr"/>
      <c r="Y435" t="n">
        <v>1</v>
      </c>
      <c r="Z435" t="inlineStr">
        <is>
          <t>5K</t>
        </is>
      </c>
      <c r="AA435" t="n">
        <v>0</v>
      </c>
      <c r="AB435" t="inlineStr">
        <is>
          <t>OR</t>
        </is>
      </c>
    </row>
    <row r="436">
      <c r="A436" t="inlineStr">
        <is>
          <t>Shelley Burnett</t>
        </is>
      </c>
      <c r="C436" t="inlineStr">
        <is>
          <t>sub</t>
        </is>
      </c>
      <c r="D436" t="inlineStr">
        <is>
          <t>1</t>
        </is>
      </c>
      <c r="E436" t="inlineStr">
        <is>
          <t xml:space="preserve">PotPie, Chix, </t>
        </is>
      </c>
      <c r="F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inlineStr">
        <is>
          <t>2 Day</t>
        </is>
      </c>
      <c r="Y436" t="n">
        <v>0</v>
      </c>
      <c r="Z436" t="inlineStr">
        <is>
          <t>5K</t>
        </is>
      </c>
      <c r="AA436" t="n">
        <v>1</v>
      </c>
      <c r="AB436" t="inlineStr">
        <is>
          <t>CA</t>
        </is>
      </c>
    </row>
    <row r="437">
      <c r="A437" t="inlineStr">
        <is>
          <t>Kristi Haslam</t>
        </is>
      </c>
      <c r="C437" t="inlineStr">
        <is>
          <t>sub</t>
        </is>
      </c>
      <c r="D437" t="inlineStr">
        <is>
          <t>1</t>
        </is>
      </c>
      <c r="E437" t="inlineStr">
        <is>
          <t xml:space="preserve">PotPie, Chix, </t>
        </is>
      </c>
      <c r="F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inlineStr">
        <is>
          <t>2 Day</t>
        </is>
      </c>
      <c r="Y437" t="n">
        <v>0</v>
      </c>
      <c r="Z437" t="inlineStr">
        <is>
          <t>5K</t>
        </is>
      </c>
      <c r="AA437" t="n">
        <v>1</v>
      </c>
      <c r="AB437" t="inlineStr">
        <is>
          <t>CA</t>
        </is>
      </c>
    </row>
    <row r="438">
      <c r="A438" t="inlineStr">
        <is>
          <t>Jennifer Quintanilla</t>
        </is>
      </c>
      <c r="C438" t="inlineStr">
        <is>
          <t>sub</t>
        </is>
      </c>
      <c r="D438" t="inlineStr">
        <is>
          <t>1</t>
        </is>
      </c>
      <c r="E438" t="inlineStr">
        <is>
          <t xml:space="preserve">PotPie, Chix, </t>
        </is>
      </c>
      <c r="F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inlineStr"/>
      <c r="Y438" t="n">
        <v>0</v>
      </c>
      <c r="Z438" t="inlineStr">
        <is>
          <t>5K</t>
        </is>
      </c>
      <c r="AA438" t="n">
        <v>1</v>
      </c>
      <c r="AB438" t="inlineStr">
        <is>
          <t>CA</t>
        </is>
      </c>
    </row>
    <row r="439">
      <c r="A439" t="inlineStr">
        <is>
          <t>Emily Rose</t>
        </is>
      </c>
      <c r="C439" t="inlineStr">
        <is>
          <t>sub</t>
        </is>
      </c>
      <c r="D439" t="inlineStr">
        <is>
          <t>1</t>
        </is>
      </c>
      <c r="E439" t="inlineStr">
        <is>
          <t xml:space="preserve">PotPie, V-Chix, </t>
        </is>
      </c>
      <c r="F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inlineStr"/>
      <c r="Y439" t="n">
        <v>0</v>
      </c>
      <c r="Z439" t="inlineStr">
        <is>
          <t>5L</t>
        </is>
      </c>
      <c r="AA439" t="n">
        <v>1</v>
      </c>
      <c r="AB439" t="inlineStr">
        <is>
          <t>CA</t>
        </is>
      </c>
    </row>
    <row r="440">
      <c r="A440" t="inlineStr">
        <is>
          <t>Sonya Kolowrat</t>
        </is>
      </c>
      <c r="C440" t="inlineStr">
        <is>
          <t>sub</t>
        </is>
      </c>
      <c r="D440" t="inlineStr">
        <is>
          <t>1</t>
        </is>
      </c>
      <c r="E440" t="inlineStr">
        <is>
          <t xml:space="preserve">B-Tacos, PotPie, </t>
        </is>
      </c>
      <c r="F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inlineStr"/>
      <c r="Y440" t="n">
        <v>1</v>
      </c>
      <c r="Z440" t="inlineStr">
        <is>
          <t>5M</t>
        </is>
      </c>
      <c r="AA440" t="n">
        <v>0</v>
      </c>
      <c r="AB440" t="inlineStr">
        <is>
          <t>CA</t>
        </is>
      </c>
    </row>
    <row r="441">
      <c r="A441" t="inlineStr">
        <is>
          <t>Caolionn O'Connell</t>
        </is>
      </c>
      <c r="C441" t="inlineStr">
        <is>
          <t>sub</t>
        </is>
      </c>
      <c r="D441" t="inlineStr">
        <is>
          <t>1</t>
        </is>
      </c>
      <c r="E441" t="inlineStr">
        <is>
          <t xml:space="preserve">B-Burg, PotPie, </t>
        </is>
      </c>
      <c r="F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inlineStr"/>
      <c r="Y441" t="n">
        <v>1</v>
      </c>
      <c r="Z441" t="inlineStr">
        <is>
          <t>5N</t>
        </is>
      </c>
      <c r="AA441" t="n">
        <v>0</v>
      </c>
      <c r="AB441" t="inlineStr">
        <is>
          <t>CO</t>
        </is>
      </c>
    </row>
    <row r="442">
      <c r="A442" t="inlineStr">
        <is>
          <t>Kathryn Bassett</t>
        </is>
      </c>
      <c r="C442" t="inlineStr">
        <is>
          <t>sub</t>
        </is>
      </c>
      <c r="D442" t="inlineStr">
        <is>
          <t>1</t>
        </is>
      </c>
      <c r="E442" t="inlineStr">
        <is>
          <t xml:space="preserve">B-Burg, PotPie, </t>
        </is>
      </c>
      <c r="F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inlineStr"/>
      <c r="Y442" t="n">
        <v>0</v>
      </c>
      <c r="Z442" t="inlineStr">
        <is>
          <t>5N</t>
        </is>
      </c>
      <c r="AA442" t="n">
        <v>1</v>
      </c>
      <c r="AB442" t="inlineStr">
        <is>
          <t>CA</t>
        </is>
      </c>
    </row>
    <row r="443">
      <c r="A443" t="inlineStr">
        <is>
          <t>Tonya Rado</t>
        </is>
      </c>
      <c r="C443" t="inlineStr">
        <is>
          <t>sub</t>
        </is>
      </c>
      <c r="D443" t="inlineStr">
        <is>
          <t>1</t>
        </is>
      </c>
      <c r="E443" t="inlineStr">
        <is>
          <t xml:space="preserve">B-Burg, Pealafel , Chix, </t>
        </is>
      </c>
      <c r="F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inlineStr"/>
      <c r="Y443" t="n">
        <v>0</v>
      </c>
      <c r="Z443" t="inlineStr">
        <is>
          <t>5O</t>
        </is>
      </c>
      <c r="AA443" t="n">
        <v>1</v>
      </c>
      <c r="AB443" t="inlineStr">
        <is>
          <t>AZ</t>
        </is>
      </c>
    </row>
    <row r="444">
      <c r="A444" t="inlineStr">
        <is>
          <t>KATIE SIFFERMAN</t>
        </is>
      </c>
      <c r="C444" t="inlineStr">
        <is>
          <t>sub</t>
        </is>
      </c>
      <c r="D444" t="inlineStr">
        <is>
          <t>1</t>
        </is>
      </c>
      <c r="E444" t="inlineStr">
        <is>
          <t xml:space="preserve">B-Burg, Chix, </t>
        </is>
      </c>
      <c r="F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inlineStr">
        <is>
          <t>2 Day</t>
        </is>
      </c>
      <c r="Y444" t="n">
        <v>0</v>
      </c>
      <c r="Z444" t="inlineStr">
        <is>
          <t>5P</t>
        </is>
      </c>
      <c r="AA444" t="n">
        <v>1</v>
      </c>
      <c r="AB444" t="inlineStr">
        <is>
          <t>CA</t>
        </is>
      </c>
    </row>
    <row r="445">
      <c r="A445" t="inlineStr">
        <is>
          <t>Christine Garcia</t>
        </is>
      </c>
      <c r="C445" t="inlineStr">
        <is>
          <t>sub</t>
        </is>
      </c>
      <c r="D445" t="inlineStr">
        <is>
          <t>1</t>
        </is>
      </c>
      <c r="E445" t="inlineStr">
        <is>
          <t xml:space="preserve">T-Burg, Pealafel , </t>
        </is>
      </c>
      <c r="F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inlineStr"/>
      <c r="Y445" t="n">
        <v>0</v>
      </c>
      <c r="Z445" t="inlineStr">
        <is>
          <t>5Q</t>
        </is>
      </c>
      <c r="AA445" t="n">
        <v>1</v>
      </c>
      <c r="AB445" t="inlineStr">
        <is>
          <t>CA</t>
        </is>
      </c>
    </row>
    <row r="446">
      <c r="A446" t="inlineStr">
        <is>
          <t>Madeline Baer</t>
        </is>
      </c>
      <c r="C446" t="inlineStr">
        <is>
          <t>sub</t>
        </is>
      </c>
      <c r="D446" t="inlineStr">
        <is>
          <t>1</t>
        </is>
      </c>
      <c r="E446" t="inlineStr">
        <is>
          <t xml:space="preserve">V-Burg, PotPie, </t>
        </is>
      </c>
      <c r="F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inlineStr"/>
      <c r="Y446" t="n">
        <v>1</v>
      </c>
      <c r="Z446" t="inlineStr">
        <is>
          <t>5R</t>
        </is>
      </c>
      <c r="AA446" t="n">
        <v>0</v>
      </c>
      <c r="AB446" t="inlineStr">
        <is>
          <t>CA</t>
        </is>
      </c>
    </row>
    <row r="447">
      <c r="A447" t="inlineStr">
        <is>
          <t>Jill Baker</t>
        </is>
      </c>
      <c r="C447" t="inlineStr">
        <is>
          <t>sub</t>
        </is>
      </c>
      <c r="D447" t="inlineStr">
        <is>
          <t>1</t>
        </is>
      </c>
      <c r="E447" t="inlineStr">
        <is>
          <t xml:space="preserve">V-Burg, PotPie, </t>
        </is>
      </c>
      <c r="F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inlineStr"/>
      <c r="Y447" t="n">
        <v>0</v>
      </c>
      <c r="Z447" t="inlineStr">
        <is>
          <t>5R</t>
        </is>
      </c>
      <c r="AA447" t="n">
        <v>1</v>
      </c>
      <c r="AB447" t="inlineStr">
        <is>
          <t>CA</t>
        </is>
      </c>
    </row>
    <row r="448">
      <c r="A448" t="inlineStr">
        <is>
          <t>Leslie Blomquist</t>
        </is>
      </c>
      <c r="C448" t="inlineStr">
        <is>
          <t>sub</t>
        </is>
      </c>
      <c r="D448" t="inlineStr">
        <is>
          <t>1</t>
        </is>
      </c>
      <c r="E448" t="inlineStr">
        <is>
          <t xml:space="preserve">V-Burg, PotPie, V-Chix, </t>
        </is>
      </c>
      <c r="F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inlineStr"/>
      <c r="Y448" t="n">
        <v>0</v>
      </c>
      <c r="Z448" t="inlineStr">
        <is>
          <t>5S</t>
        </is>
      </c>
      <c r="AA448" t="n">
        <v>1</v>
      </c>
      <c r="AB448" t="inlineStr">
        <is>
          <t>CA</t>
        </is>
      </c>
    </row>
    <row r="449">
      <c r="A449" t="inlineStr">
        <is>
          <t>Erika Stephens</t>
        </is>
      </c>
      <c r="C449" t="inlineStr">
        <is>
          <t>sub</t>
        </is>
      </c>
      <c r="D449" t="inlineStr">
        <is>
          <t>1</t>
        </is>
      </c>
      <c r="E449" t="inlineStr">
        <is>
          <t xml:space="preserve">V-Burg, B-Tacos, </t>
        </is>
      </c>
      <c r="F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inlineStr">
        <is>
          <t>2 Day</t>
        </is>
      </c>
      <c r="Y449" t="n">
        <v>0</v>
      </c>
      <c r="Z449" t="inlineStr">
        <is>
          <t>5T</t>
        </is>
      </c>
      <c r="AA449" t="n">
        <v>1</v>
      </c>
      <c r="AB449" t="inlineStr">
        <is>
          <t>CA</t>
        </is>
      </c>
    </row>
    <row r="450">
      <c r="A450" t="inlineStr">
        <is>
          <t>Sachi Price</t>
        </is>
      </c>
      <c r="C450" t="inlineStr">
        <is>
          <t>sub</t>
        </is>
      </c>
      <c r="D450" t="inlineStr">
        <is>
          <t>1</t>
        </is>
      </c>
      <c r="E450" t="inlineStr">
        <is>
          <t xml:space="preserve">V-Burg, V-Pizza, PotPie, </t>
        </is>
      </c>
      <c r="F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inlineStr"/>
      <c r="Y450" t="n">
        <v>0</v>
      </c>
      <c r="Z450" t="inlineStr">
        <is>
          <t>5U</t>
        </is>
      </c>
      <c r="AA450" t="n">
        <v>1</v>
      </c>
      <c r="AB450" t="inlineStr">
        <is>
          <t>AZ</t>
        </is>
      </c>
    </row>
    <row r="451">
      <c r="A451" t="inlineStr">
        <is>
          <t>Riddhi Shah</t>
        </is>
      </c>
      <c r="C451" t="inlineStr">
        <is>
          <t>sub</t>
        </is>
      </c>
      <c r="D451" t="inlineStr">
        <is>
          <t>1</t>
        </is>
      </c>
      <c r="E451" t="inlineStr">
        <is>
          <t xml:space="preserve">V-Burg, V-Chix, </t>
        </is>
      </c>
      <c r="F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inlineStr"/>
      <c r="Y451" t="n">
        <v>0</v>
      </c>
      <c r="Z451" t="inlineStr">
        <is>
          <t>5V</t>
        </is>
      </c>
      <c r="AA451" t="n">
        <v>1</v>
      </c>
      <c r="AB451" t="inlineStr">
        <is>
          <t>CA</t>
        </is>
      </c>
    </row>
    <row r="452">
      <c r="A452" t="inlineStr">
        <is>
          <t>rose jung</t>
        </is>
      </c>
      <c r="C452" t="inlineStr">
        <is>
          <t>sub</t>
        </is>
      </c>
      <c r="D452" t="inlineStr">
        <is>
          <t>1</t>
        </is>
      </c>
      <c r="E452" t="inlineStr">
        <is>
          <t xml:space="preserve">Beef, PotPie, </t>
        </is>
      </c>
      <c r="F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inlineStr"/>
      <c r="Y452" t="n">
        <v>1</v>
      </c>
      <c r="Z452" t="inlineStr">
        <is>
          <t>5W</t>
        </is>
      </c>
      <c r="AA452" t="n">
        <v>0</v>
      </c>
      <c r="AB452" t="inlineStr">
        <is>
          <t>CA</t>
        </is>
      </c>
    </row>
    <row r="453">
      <c r="A453" t="inlineStr">
        <is>
          <t>Angela Doniger</t>
        </is>
      </c>
      <c r="C453" t="inlineStr">
        <is>
          <t>sub</t>
        </is>
      </c>
      <c r="D453" t="inlineStr">
        <is>
          <t>1</t>
        </is>
      </c>
      <c r="E453" t="inlineStr">
        <is>
          <t xml:space="preserve">Beef, PotPie, </t>
        </is>
      </c>
      <c r="F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inlineStr"/>
      <c r="Y453" t="n">
        <v>1</v>
      </c>
      <c r="Z453" t="inlineStr">
        <is>
          <t>5W</t>
        </is>
      </c>
      <c r="AA453" t="n">
        <v>0</v>
      </c>
      <c r="AB453" t="inlineStr">
        <is>
          <t>CA</t>
        </is>
      </c>
    </row>
    <row r="454">
      <c r="A454" t="inlineStr">
        <is>
          <t>Annie Lefton</t>
        </is>
      </c>
      <c r="C454" t="inlineStr">
        <is>
          <t>sub</t>
        </is>
      </c>
      <c r="D454" t="inlineStr">
        <is>
          <t>1</t>
        </is>
      </c>
      <c r="E454" t="inlineStr">
        <is>
          <t xml:space="preserve">Beef, PotPie, </t>
        </is>
      </c>
      <c r="F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inlineStr"/>
      <c r="Y454" t="n">
        <v>1</v>
      </c>
      <c r="Z454" t="inlineStr">
        <is>
          <t>5W</t>
        </is>
      </c>
      <c r="AA454" t="n">
        <v>0</v>
      </c>
      <c r="AB454" t="inlineStr">
        <is>
          <t>CA</t>
        </is>
      </c>
    </row>
    <row r="455">
      <c r="A455" t="inlineStr">
        <is>
          <t>Lindsey Schiff-Abrams</t>
        </is>
      </c>
      <c r="C455" t="inlineStr">
        <is>
          <t>sub</t>
        </is>
      </c>
      <c r="D455" t="inlineStr">
        <is>
          <t>1</t>
        </is>
      </c>
      <c r="E455" t="inlineStr">
        <is>
          <t xml:space="preserve">Beef, PotPie, </t>
        </is>
      </c>
      <c r="F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inlineStr"/>
      <c r="Y455" t="n">
        <v>1</v>
      </c>
      <c r="Z455" t="inlineStr">
        <is>
          <t>5W</t>
        </is>
      </c>
      <c r="AA455" t="n">
        <v>0</v>
      </c>
      <c r="AB455" t="inlineStr">
        <is>
          <t>CA</t>
        </is>
      </c>
    </row>
    <row r="456">
      <c r="A456" t="inlineStr">
        <is>
          <t>Rebecca Jensen</t>
        </is>
      </c>
      <c r="C456" t="inlineStr">
        <is>
          <t>sub</t>
        </is>
      </c>
      <c r="D456" t="inlineStr">
        <is>
          <t>1</t>
        </is>
      </c>
      <c r="E456" t="inlineStr">
        <is>
          <t xml:space="preserve">Beef, PotPie, </t>
        </is>
      </c>
      <c r="F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inlineStr"/>
      <c r="Y456" t="n">
        <v>1</v>
      </c>
      <c r="Z456" t="inlineStr">
        <is>
          <t>5W</t>
        </is>
      </c>
      <c r="AA456" t="n">
        <v>0</v>
      </c>
      <c r="AB456" t="inlineStr">
        <is>
          <t>CA</t>
        </is>
      </c>
    </row>
    <row r="457">
      <c r="A457" t="inlineStr">
        <is>
          <t>Liz Carmichael</t>
        </is>
      </c>
      <c r="C457" t="inlineStr">
        <is>
          <t>sub</t>
        </is>
      </c>
      <c r="D457" t="inlineStr">
        <is>
          <t>1</t>
        </is>
      </c>
      <c r="E457" t="inlineStr">
        <is>
          <t xml:space="preserve">Beef, PotPie, </t>
        </is>
      </c>
      <c r="F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inlineStr">
        <is>
          <t>2 Day</t>
        </is>
      </c>
      <c r="Y457" t="n">
        <v>0</v>
      </c>
      <c r="Z457" t="inlineStr">
        <is>
          <t>5W</t>
        </is>
      </c>
      <c r="AA457" t="n">
        <v>1</v>
      </c>
      <c r="AB457" t="inlineStr">
        <is>
          <t>CA</t>
        </is>
      </c>
    </row>
    <row r="458">
      <c r="A458" t="inlineStr">
        <is>
          <t>Heather Papp</t>
        </is>
      </c>
      <c r="C458" t="inlineStr">
        <is>
          <t>sub</t>
        </is>
      </c>
      <c r="D458" t="inlineStr">
        <is>
          <t>1</t>
        </is>
      </c>
      <c r="E458" t="inlineStr">
        <is>
          <t xml:space="preserve">Beef, PotPie, </t>
        </is>
      </c>
      <c r="F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inlineStr">
        <is>
          <t>2 Day</t>
        </is>
      </c>
      <c r="Y458" t="n">
        <v>0</v>
      </c>
      <c r="Z458" t="inlineStr">
        <is>
          <t>5W</t>
        </is>
      </c>
      <c r="AA458" t="n">
        <v>1</v>
      </c>
      <c r="AB458" t="inlineStr">
        <is>
          <t>CA</t>
        </is>
      </c>
    </row>
    <row r="459">
      <c r="A459" t="inlineStr">
        <is>
          <t>Becky Bodonyi</t>
        </is>
      </c>
      <c r="C459" t="inlineStr">
        <is>
          <t>sub</t>
        </is>
      </c>
      <c r="D459" t="inlineStr">
        <is>
          <t>1</t>
        </is>
      </c>
      <c r="E459" t="inlineStr">
        <is>
          <t xml:space="preserve">Beef, PotPie, </t>
        </is>
      </c>
      <c r="F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inlineStr">
        <is>
          <t>2 Day</t>
        </is>
      </c>
      <c r="Y459" t="n">
        <v>0</v>
      </c>
      <c r="Z459" t="inlineStr">
        <is>
          <t>5W</t>
        </is>
      </c>
      <c r="AA459" t="n">
        <v>1</v>
      </c>
      <c r="AB459" t="inlineStr">
        <is>
          <t>CO</t>
        </is>
      </c>
    </row>
    <row r="460">
      <c r="A460" t="inlineStr">
        <is>
          <t>Ally Watson</t>
        </is>
      </c>
      <c r="C460" t="inlineStr">
        <is>
          <t>sub</t>
        </is>
      </c>
      <c r="D460" t="inlineStr">
        <is>
          <t>1</t>
        </is>
      </c>
      <c r="E460" t="inlineStr">
        <is>
          <t xml:space="preserve">Beef, PotPie, </t>
        </is>
      </c>
      <c r="F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inlineStr">
        <is>
          <t>2 Day</t>
        </is>
      </c>
      <c r="Y460" t="n">
        <v>0</v>
      </c>
      <c r="Z460" t="inlineStr">
        <is>
          <t>5W</t>
        </is>
      </c>
      <c r="AA460" t="n">
        <v>1</v>
      </c>
      <c r="AB460" t="inlineStr">
        <is>
          <t>CO</t>
        </is>
      </c>
    </row>
    <row r="461">
      <c r="A461" t="inlineStr">
        <is>
          <t>Shannon Gerardin</t>
        </is>
      </c>
      <c r="C461" t="inlineStr">
        <is>
          <t>sub</t>
        </is>
      </c>
      <c r="D461" t="inlineStr">
        <is>
          <t>1</t>
        </is>
      </c>
      <c r="E461" t="inlineStr">
        <is>
          <t xml:space="preserve">Beef, PotPie, </t>
        </is>
      </c>
      <c r="F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inlineStr"/>
      <c r="Y461" t="n">
        <v>0</v>
      </c>
      <c r="Z461" t="inlineStr">
        <is>
          <t>5W</t>
        </is>
      </c>
      <c r="AA461" t="n">
        <v>1</v>
      </c>
      <c r="AB461" t="inlineStr">
        <is>
          <t>OR</t>
        </is>
      </c>
    </row>
    <row r="462">
      <c r="A462" t="inlineStr">
        <is>
          <t>Mindy Iwanaka</t>
        </is>
      </c>
      <c r="C462" t="inlineStr">
        <is>
          <t>sub</t>
        </is>
      </c>
      <c r="D462" t="inlineStr">
        <is>
          <t>1</t>
        </is>
      </c>
      <c r="E462" t="inlineStr">
        <is>
          <t xml:space="preserve">Beef, PotPie, </t>
        </is>
      </c>
      <c r="F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inlineStr"/>
      <c r="Y462" t="n">
        <v>0</v>
      </c>
      <c r="Z462" t="inlineStr">
        <is>
          <t>5W</t>
        </is>
      </c>
      <c r="AA462" t="n">
        <v>1</v>
      </c>
      <c r="AB462" t="inlineStr">
        <is>
          <t>WA</t>
        </is>
      </c>
    </row>
    <row r="463">
      <c r="A463" t="inlineStr">
        <is>
          <t>Melanie Derynck</t>
        </is>
      </c>
      <c r="C463" t="inlineStr">
        <is>
          <t>sub</t>
        </is>
      </c>
      <c r="D463" t="inlineStr">
        <is>
          <t>1</t>
        </is>
      </c>
      <c r="E463" t="inlineStr">
        <is>
          <t xml:space="preserve">Beef, PotPie, </t>
        </is>
      </c>
      <c r="F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inlineStr"/>
      <c r="Y463" t="n">
        <v>0</v>
      </c>
      <c r="Z463" t="inlineStr">
        <is>
          <t>5W</t>
        </is>
      </c>
      <c r="AA463" t="n">
        <v>1</v>
      </c>
      <c r="AB463" t="inlineStr">
        <is>
          <t>CA</t>
        </is>
      </c>
    </row>
    <row r="464">
      <c r="A464" t="inlineStr">
        <is>
          <t>KATE WALTERS</t>
        </is>
      </c>
      <c r="C464" t="inlineStr">
        <is>
          <t>sub</t>
        </is>
      </c>
      <c r="D464" t="inlineStr">
        <is>
          <t>1</t>
        </is>
      </c>
      <c r="E464" t="inlineStr">
        <is>
          <t xml:space="preserve">Beef, PotPie, </t>
        </is>
      </c>
      <c r="F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inlineStr"/>
      <c r="Y464" t="n">
        <v>0</v>
      </c>
      <c r="Z464" t="inlineStr">
        <is>
          <t>5W</t>
        </is>
      </c>
      <c r="AA464" t="n">
        <v>1</v>
      </c>
      <c r="AB464" t="inlineStr">
        <is>
          <t>CA</t>
        </is>
      </c>
    </row>
    <row r="465">
      <c r="A465" t="inlineStr">
        <is>
          <t>Jen Pena</t>
        </is>
      </c>
      <c r="C465" t="inlineStr">
        <is>
          <t>sub</t>
        </is>
      </c>
      <c r="D465" t="inlineStr">
        <is>
          <t>1</t>
        </is>
      </c>
      <c r="E465" t="inlineStr">
        <is>
          <t xml:space="preserve">Beef, PotPie, </t>
        </is>
      </c>
      <c r="F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inlineStr"/>
      <c r="Y465" t="n">
        <v>0</v>
      </c>
      <c r="Z465" t="inlineStr">
        <is>
          <t>5W</t>
        </is>
      </c>
      <c r="AA465" t="n">
        <v>1</v>
      </c>
      <c r="AB465" t="inlineStr">
        <is>
          <t>CA</t>
        </is>
      </c>
    </row>
    <row r="466">
      <c r="A466" t="inlineStr">
        <is>
          <t>Melissa Ruwhiu</t>
        </is>
      </c>
      <c r="C466" t="inlineStr">
        <is>
          <t>sub</t>
        </is>
      </c>
      <c r="D466" t="inlineStr">
        <is>
          <t>1</t>
        </is>
      </c>
      <c r="E466" t="inlineStr">
        <is>
          <t xml:space="preserve">Beef, PotPie, Chix, </t>
        </is>
      </c>
      <c r="F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inlineStr"/>
      <c r="Y466" t="n">
        <v>1</v>
      </c>
      <c r="Z466" t="inlineStr">
        <is>
          <t>5X</t>
        </is>
      </c>
      <c r="AA466" t="n">
        <v>0</v>
      </c>
      <c r="AB466" t="inlineStr">
        <is>
          <t>CA</t>
        </is>
      </c>
    </row>
    <row r="467">
      <c r="A467" t="inlineStr">
        <is>
          <t>Nirosha Ruwan</t>
        </is>
      </c>
      <c r="C467" t="inlineStr">
        <is>
          <t>sub</t>
        </is>
      </c>
      <c r="D467" t="inlineStr">
        <is>
          <t>1</t>
        </is>
      </c>
      <c r="E467" t="inlineStr">
        <is>
          <t xml:space="preserve">Beef, PotPie, Chix, </t>
        </is>
      </c>
      <c r="F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inlineStr"/>
      <c r="Y467" t="n">
        <v>1</v>
      </c>
      <c r="Z467" t="inlineStr">
        <is>
          <t>5X</t>
        </is>
      </c>
      <c r="AA467" t="n">
        <v>0</v>
      </c>
      <c r="AB467" t="inlineStr">
        <is>
          <t>CA</t>
        </is>
      </c>
    </row>
    <row r="468">
      <c r="A468" t="inlineStr">
        <is>
          <t xml:space="preserve">Gwen Cracknell </t>
        </is>
      </c>
      <c r="C468" t="inlineStr">
        <is>
          <t>sub</t>
        </is>
      </c>
      <c r="D468" t="inlineStr">
        <is>
          <t>1</t>
        </is>
      </c>
      <c r="E468" t="inlineStr">
        <is>
          <t xml:space="preserve">Beef, PotPie, Chix, </t>
        </is>
      </c>
      <c r="F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inlineStr"/>
      <c r="Y468" t="n">
        <v>1</v>
      </c>
      <c r="Z468" t="inlineStr">
        <is>
          <t>5X</t>
        </is>
      </c>
      <c r="AA468" t="n">
        <v>0</v>
      </c>
      <c r="AB468" t="inlineStr">
        <is>
          <t>CO</t>
        </is>
      </c>
    </row>
    <row r="469">
      <c r="A469" t="inlineStr">
        <is>
          <t>Cher Aguilar</t>
        </is>
      </c>
      <c r="C469" t="inlineStr">
        <is>
          <t>sub</t>
        </is>
      </c>
      <c r="D469" t="inlineStr">
        <is>
          <t>1</t>
        </is>
      </c>
      <c r="E469" t="inlineStr">
        <is>
          <t xml:space="preserve">Beef, PotPie, Chix, </t>
        </is>
      </c>
      <c r="F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inlineStr"/>
      <c r="Y469" t="n">
        <v>1</v>
      </c>
      <c r="Z469" t="inlineStr">
        <is>
          <t>5X</t>
        </is>
      </c>
      <c r="AA469" t="n">
        <v>0</v>
      </c>
      <c r="AB469" t="inlineStr">
        <is>
          <t>CA</t>
        </is>
      </c>
    </row>
    <row r="470">
      <c r="A470" t="inlineStr">
        <is>
          <t>Sara Moll</t>
        </is>
      </c>
      <c r="C470" t="inlineStr">
        <is>
          <t>sub</t>
        </is>
      </c>
      <c r="D470" t="inlineStr">
        <is>
          <t>1</t>
        </is>
      </c>
      <c r="E470" t="inlineStr">
        <is>
          <t xml:space="preserve">Beef, PotPie, Chix, </t>
        </is>
      </c>
      <c r="F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inlineStr">
        <is>
          <t>2 Day</t>
        </is>
      </c>
      <c r="Y470" t="n">
        <v>0</v>
      </c>
      <c r="Z470" t="inlineStr">
        <is>
          <t>5X</t>
        </is>
      </c>
      <c r="AA470" t="n">
        <v>1</v>
      </c>
      <c r="AB470" t="inlineStr">
        <is>
          <t>CA</t>
        </is>
      </c>
    </row>
    <row r="471">
      <c r="A471" t="inlineStr">
        <is>
          <t>Raquel Cruz</t>
        </is>
      </c>
      <c r="C471" t="inlineStr">
        <is>
          <t>sub</t>
        </is>
      </c>
      <c r="D471" t="inlineStr">
        <is>
          <t>1</t>
        </is>
      </c>
      <c r="E471" t="inlineStr">
        <is>
          <t xml:space="preserve">Beef, PotPie, Chix, </t>
        </is>
      </c>
      <c r="F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inlineStr">
        <is>
          <t>2 Day</t>
        </is>
      </c>
      <c r="Y471" t="n">
        <v>0</v>
      </c>
      <c r="Z471" t="inlineStr">
        <is>
          <t>5X</t>
        </is>
      </c>
      <c r="AA471" t="n">
        <v>1</v>
      </c>
      <c r="AB471" t="inlineStr">
        <is>
          <t>CA</t>
        </is>
      </c>
    </row>
    <row r="472">
      <c r="A472" t="inlineStr">
        <is>
          <t>Denise Ritzmann</t>
        </is>
      </c>
      <c r="C472" t="inlineStr">
        <is>
          <t>sub</t>
        </is>
      </c>
      <c r="D472" t="inlineStr">
        <is>
          <t>1</t>
        </is>
      </c>
      <c r="E472" t="inlineStr">
        <is>
          <t xml:space="preserve">Beef, PotPie, Chix, </t>
        </is>
      </c>
      <c r="F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inlineStr">
        <is>
          <t>2 Day</t>
        </is>
      </c>
      <c r="Y472" t="n">
        <v>0</v>
      </c>
      <c r="Z472" t="inlineStr">
        <is>
          <t>5X</t>
        </is>
      </c>
      <c r="AA472" t="n">
        <v>1</v>
      </c>
      <c r="AB472" t="inlineStr">
        <is>
          <t>CA</t>
        </is>
      </c>
    </row>
    <row r="473">
      <c r="A473" t="inlineStr">
        <is>
          <t>Dominique Enriquez</t>
        </is>
      </c>
      <c r="C473" t="inlineStr">
        <is>
          <t>sub</t>
        </is>
      </c>
      <c r="D473" t="inlineStr">
        <is>
          <t>1</t>
        </is>
      </c>
      <c r="E473" t="inlineStr">
        <is>
          <t xml:space="preserve">Beef, PotPie, Chix, </t>
        </is>
      </c>
      <c r="F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inlineStr"/>
      <c r="Y473" t="n">
        <v>0</v>
      </c>
      <c r="Z473" t="inlineStr">
        <is>
          <t>5X</t>
        </is>
      </c>
      <c r="AA473" t="n">
        <v>1</v>
      </c>
      <c r="AB473" t="inlineStr">
        <is>
          <t>WA</t>
        </is>
      </c>
    </row>
    <row r="474">
      <c r="A474" t="inlineStr">
        <is>
          <t xml:space="preserve">Cara  Goldsworthy </t>
        </is>
      </c>
      <c r="C474" t="inlineStr">
        <is>
          <t>sub</t>
        </is>
      </c>
      <c r="D474" t="inlineStr">
        <is>
          <t>1</t>
        </is>
      </c>
      <c r="E474" t="inlineStr">
        <is>
          <t xml:space="preserve">Beef, PotPie, Chix, </t>
        </is>
      </c>
      <c r="F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inlineStr"/>
      <c r="Y474" t="n">
        <v>0</v>
      </c>
      <c r="Z474" t="inlineStr">
        <is>
          <t>5X</t>
        </is>
      </c>
      <c r="AA474" t="n">
        <v>1</v>
      </c>
      <c r="AB474" t="inlineStr">
        <is>
          <t>CA</t>
        </is>
      </c>
    </row>
    <row r="475">
      <c r="A475" t="inlineStr">
        <is>
          <t>April Moses</t>
        </is>
      </c>
      <c r="C475" t="inlineStr">
        <is>
          <t>sub</t>
        </is>
      </c>
      <c r="D475" t="inlineStr">
        <is>
          <t>1</t>
        </is>
      </c>
      <c r="E475" t="inlineStr">
        <is>
          <t xml:space="preserve">Beef, PotPie, Chix, </t>
        </is>
      </c>
      <c r="F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inlineStr"/>
      <c r="Y475" t="n">
        <v>0</v>
      </c>
      <c r="Z475" t="inlineStr">
        <is>
          <t>5X</t>
        </is>
      </c>
      <c r="AA475" t="n">
        <v>1</v>
      </c>
      <c r="AB475" t="inlineStr">
        <is>
          <t>NV</t>
        </is>
      </c>
    </row>
    <row r="476">
      <c r="A476" t="inlineStr">
        <is>
          <t>Anna Stein</t>
        </is>
      </c>
      <c r="C476" t="inlineStr">
        <is>
          <t>sub</t>
        </is>
      </c>
      <c r="D476" t="inlineStr">
        <is>
          <t>1</t>
        </is>
      </c>
      <c r="E476" t="inlineStr">
        <is>
          <t xml:space="preserve">Beef, B-Tacos, </t>
        </is>
      </c>
      <c r="F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inlineStr"/>
      <c r="Y476" t="n">
        <v>1</v>
      </c>
      <c r="Z476" t="inlineStr">
        <is>
          <t>5Y</t>
        </is>
      </c>
      <c r="AA476" t="n">
        <v>0</v>
      </c>
      <c r="AB476" t="inlineStr">
        <is>
          <t>CA</t>
        </is>
      </c>
    </row>
    <row r="477">
      <c r="A477" t="inlineStr">
        <is>
          <t>Lisa Shafrin</t>
        </is>
      </c>
      <c r="C477" t="inlineStr">
        <is>
          <t>sub</t>
        </is>
      </c>
      <c r="D477" t="inlineStr">
        <is>
          <t>1</t>
        </is>
      </c>
      <c r="E477" t="inlineStr">
        <is>
          <t xml:space="preserve">Beef, B-Tacos, </t>
        </is>
      </c>
      <c r="F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inlineStr"/>
      <c r="Y477" t="n">
        <v>1</v>
      </c>
      <c r="Z477" t="inlineStr">
        <is>
          <t>5Y</t>
        </is>
      </c>
      <c r="AA477" t="n">
        <v>0</v>
      </c>
      <c r="AB477" t="inlineStr">
        <is>
          <t>CA</t>
        </is>
      </c>
    </row>
    <row r="478">
      <c r="A478" t="inlineStr">
        <is>
          <t xml:space="preserve">Joyce  Chen </t>
        </is>
      </c>
      <c r="C478" t="inlineStr">
        <is>
          <t>sub</t>
        </is>
      </c>
      <c r="D478" t="inlineStr">
        <is>
          <t>1</t>
        </is>
      </c>
      <c r="E478" t="inlineStr">
        <is>
          <t xml:space="preserve">Beef, B-Tacos, </t>
        </is>
      </c>
      <c r="F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inlineStr">
        <is>
          <t>2 Day</t>
        </is>
      </c>
      <c r="Y478" t="n">
        <v>0</v>
      </c>
      <c r="Z478" t="inlineStr">
        <is>
          <t>5Y</t>
        </is>
      </c>
      <c r="AA478" t="n">
        <v>1</v>
      </c>
      <c r="AB478" t="inlineStr">
        <is>
          <t>CA</t>
        </is>
      </c>
    </row>
    <row r="479">
      <c r="A479" t="inlineStr">
        <is>
          <t>Catherine Owen</t>
        </is>
      </c>
      <c r="C479" t="inlineStr">
        <is>
          <t>sub</t>
        </is>
      </c>
      <c r="D479" t="inlineStr">
        <is>
          <t>1</t>
        </is>
      </c>
      <c r="E479" t="inlineStr">
        <is>
          <t xml:space="preserve">Beef, B-Tacos, </t>
        </is>
      </c>
      <c r="F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inlineStr"/>
      <c r="Y479" t="n">
        <v>0</v>
      </c>
      <c r="Z479" t="inlineStr">
        <is>
          <t>5Y</t>
        </is>
      </c>
      <c r="AA479" t="n">
        <v>1</v>
      </c>
      <c r="AB479" t="inlineStr">
        <is>
          <t>CA</t>
        </is>
      </c>
    </row>
    <row r="480">
      <c r="A480" t="inlineStr">
        <is>
          <t>Sari Will</t>
        </is>
      </c>
      <c r="C480" t="inlineStr">
        <is>
          <t>sub</t>
        </is>
      </c>
      <c r="D480" t="inlineStr">
        <is>
          <t>1</t>
        </is>
      </c>
      <c r="E480" t="inlineStr">
        <is>
          <t xml:space="preserve">Beef, B-Tacos, Chix, </t>
        </is>
      </c>
      <c r="F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inlineStr"/>
      <c r="Y480" t="n">
        <v>0</v>
      </c>
      <c r="Z480" t="inlineStr">
        <is>
          <t>5Z</t>
        </is>
      </c>
      <c r="AA480" t="n">
        <v>1</v>
      </c>
      <c r="AB480" t="inlineStr">
        <is>
          <t>CA</t>
        </is>
      </c>
    </row>
    <row r="481">
      <c r="A481" t="inlineStr">
        <is>
          <t>Courtney Massie</t>
        </is>
      </c>
      <c r="C481" t="inlineStr">
        <is>
          <t>sub</t>
        </is>
      </c>
      <c r="D481" t="inlineStr">
        <is>
          <t>1</t>
        </is>
      </c>
      <c r="E481" t="inlineStr">
        <is>
          <t xml:space="preserve">Beef, B-Burg, </t>
        </is>
      </c>
      <c r="F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inlineStr"/>
      <c r="Y481" t="n">
        <v>1</v>
      </c>
      <c r="Z481" t="inlineStr">
        <is>
          <t>6A</t>
        </is>
      </c>
      <c r="AA481" t="n">
        <v>0</v>
      </c>
      <c r="AB481" t="inlineStr">
        <is>
          <t>CA</t>
        </is>
      </c>
    </row>
    <row r="482">
      <c r="A482" t="inlineStr">
        <is>
          <t>Amy Tappen</t>
        </is>
      </c>
      <c r="C482" t="inlineStr">
        <is>
          <t>sub</t>
        </is>
      </c>
      <c r="D482" t="inlineStr">
        <is>
          <t>1</t>
        </is>
      </c>
      <c r="E482" t="inlineStr">
        <is>
          <t xml:space="preserve">Beef, B-Burg, </t>
        </is>
      </c>
      <c r="F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inlineStr">
        <is>
          <t>2 Day</t>
        </is>
      </c>
      <c r="Y482" t="n">
        <v>0</v>
      </c>
      <c r="Z482" t="inlineStr">
        <is>
          <t>6A</t>
        </is>
      </c>
      <c r="AA482" t="n">
        <v>1</v>
      </c>
      <c r="AB482" t="inlineStr">
        <is>
          <t>CA</t>
        </is>
      </c>
    </row>
    <row r="483">
      <c r="A483" t="inlineStr">
        <is>
          <t>Allison Jones</t>
        </is>
      </c>
      <c r="C483" t="inlineStr">
        <is>
          <t>sub</t>
        </is>
      </c>
      <c r="D483" t="inlineStr">
        <is>
          <t>1</t>
        </is>
      </c>
      <c r="E483" t="inlineStr">
        <is>
          <t xml:space="preserve">Beef, B-Burg, </t>
        </is>
      </c>
      <c r="F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inlineStr">
        <is>
          <t>2 Day</t>
        </is>
      </c>
      <c r="Y483" t="n">
        <v>0</v>
      </c>
      <c r="Z483" t="inlineStr">
        <is>
          <t>6A</t>
        </is>
      </c>
      <c r="AA483" t="n">
        <v>1</v>
      </c>
      <c r="AB483" t="inlineStr">
        <is>
          <t>CA</t>
        </is>
      </c>
    </row>
    <row r="484">
      <c r="A484" t="inlineStr">
        <is>
          <t>Alissa Mafrice</t>
        </is>
      </c>
      <c r="C484" t="inlineStr">
        <is>
          <t>sub</t>
        </is>
      </c>
      <c r="D484" t="inlineStr">
        <is>
          <t>1</t>
        </is>
      </c>
      <c r="E484" t="inlineStr">
        <is>
          <t xml:space="preserve">Beef, B-Burg, Pealafel , </t>
        </is>
      </c>
      <c r="F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inlineStr"/>
      <c r="Y484" t="n">
        <v>1</v>
      </c>
      <c r="Z484" t="inlineStr">
        <is>
          <t>6B</t>
        </is>
      </c>
      <c r="AA484" t="n">
        <v>0</v>
      </c>
      <c r="AB484" t="inlineStr">
        <is>
          <t>CA</t>
        </is>
      </c>
    </row>
    <row r="485">
      <c r="A485" t="inlineStr">
        <is>
          <t>Victoria Marsee</t>
        </is>
      </c>
      <c r="C485" t="inlineStr">
        <is>
          <t>sub</t>
        </is>
      </c>
      <c r="D485" t="inlineStr">
        <is>
          <t>1</t>
        </is>
      </c>
      <c r="E485" t="inlineStr">
        <is>
          <t xml:space="preserve">Beef, B-Burg, Chix, </t>
        </is>
      </c>
      <c r="F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inlineStr"/>
      <c r="Y485" t="n">
        <v>1</v>
      </c>
      <c r="Z485" t="inlineStr">
        <is>
          <t>6C</t>
        </is>
      </c>
      <c r="AA485" t="n">
        <v>0</v>
      </c>
      <c r="AB485" t="inlineStr">
        <is>
          <t>CA</t>
        </is>
      </c>
    </row>
    <row r="486">
      <c r="A486" t="inlineStr">
        <is>
          <t>Stacey Said</t>
        </is>
      </c>
      <c r="C486" t="inlineStr">
        <is>
          <t>sub</t>
        </is>
      </c>
      <c r="D486" t="inlineStr">
        <is>
          <t>1</t>
        </is>
      </c>
      <c r="E486" t="inlineStr">
        <is>
          <t xml:space="preserve">Beef, B-Burg, Chix, </t>
        </is>
      </c>
      <c r="F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inlineStr">
        <is>
          <t>2 Day</t>
        </is>
      </c>
      <c r="Y486" t="n">
        <v>0</v>
      </c>
      <c r="Z486" t="inlineStr">
        <is>
          <t>6C</t>
        </is>
      </c>
      <c r="AA486" t="n">
        <v>1</v>
      </c>
      <c r="AB486" t="inlineStr">
        <is>
          <t>CA</t>
        </is>
      </c>
    </row>
    <row r="487">
      <c r="A487" t="inlineStr">
        <is>
          <t>Nicole DeCando</t>
        </is>
      </c>
      <c r="C487" t="inlineStr">
        <is>
          <t>sub</t>
        </is>
      </c>
      <c r="D487" t="inlineStr">
        <is>
          <t>1</t>
        </is>
      </c>
      <c r="E487" t="inlineStr">
        <is>
          <t xml:space="preserve">Beef, B-Burg, Chix, </t>
        </is>
      </c>
      <c r="F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inlineStr">
        <is>
          <t>2 Day</t>
        </is>
      </c>
      <c r="Y487" t="n">
        <v>0</v>
      </c>
      <c r="Z487" t="inlineStr">
        <is>
          <t>6C</t>
        </is>
      </c>
      <c r="AA487" t="n">
        <v>1</v>
      </c>
      <c r="AB487" t="inlineStr">
        <is>
          <t>WA</t>
        </is>
      </c>
    </row>
    <row r="488">
      <c r="A488" t="inlineStr">
        <is>
          <t>Jason Lowe</t>
        </is>
      </c>
      <c r="C488" t="inlineStr">
        <is>
          <t>sub</t>
        </is>
      </c>
      <c r="D488" t="inlineStr">
        <is>
          <t>1</t>
        </is>
      </c>
      <c r="E488" t="inlineStr">
        <is>
          <t xml:space="preserve">Beef, B-Burg, Chix, </t>
        </is>
      </c>
      <c r="F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inlineStr">
        <is>
          <t>2 Day</t>
        </is>
      </c>
      <c r="Y488" t="n">
        <v>0</v>
      </c>
      <c r="Z488" t="inlineStr">
        <is>
          <t>6C</t>
        </is>
      </c>
      <c r="AA488" t="n">
        <v>1</v>
      </c>
      <c r="AB488" t="inlineStr">
        <is>
          <t>WA</t>
        </is>
      </c>
    </row>
    <row r="489">
      <c r="A489" t="inlineStr">
        <is>
          <t xml:space="preserve">Camille Bartolomei </t>
        </is>
      </c>
      <c r="C489" t="inlineStr">
        <is>
          <t>sub</t>
        </is>
      </c>
      <c r="D489" t="inlineStr">
        <is>
          <t>1</t>
        </is>
      </c>
      <c r="E489" t="inlineStr">
        <is>
          <t xml:space="preserve">Beef, B-Burg, Chix, </t>
        </is>
      </c>
      <c r="F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inlineStr"/>
      <c r="Y489" t="n">
        <v>0</v>
      </c>
      <c r="Z489" t="inlineStr">
        <is>
          <t>6C</t>
        </is>
      </c>
      <c r="AA489" t="n">
        <v>1</v>
      </c>
      <c r="AB489" t="inlineStr">
        <is>
          <t>WA</t>
        </is>
      </c>
    </row>
    <row r="490">
      <c r="A490" t="inlineStr">
        <is>
          <t>Amy Pley</t>
        </is>
      </c>
      <c r="C490" t="inlineStr">
        <is>
          <t>sub</t>
        </is>
      </c>
      <c r="D490" t="inlineStr">
        <is>
          <t>1</t>
        </is>
      </c>
      <c r="E490" t="inlineStr">
        <is>
          <t xml:space="preserve">Beef, T-Burg, </t>
        </is>
      </c>
      <c r="F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inlineStr"/>
      <c r="Y490" t="n">
        <v>0</v>
      </c>
      <c r="Z490" t="inlineStr">
        <is>
          <t>6D</t>
        </is>
      </c>
      <c r="AA490" t="n">
        <v>1</v>
      </c>
      <c r="AB490" t="inlineStr">
        <is>
          <t>WA</t>
        </is>
      </c>
    </row>
    <row r="491">
      <c r="A491" t="inlineStr">
        <is>
          <t>Christina White</t>
        </is>
      </c>
      <c r="C491" t="inlineStr">
        <is>
          <t>sub</t>
        </is>
      </c>
      <c r="D491" t="inlineStr">
        <is>
          <t>1</t>
        </is>
      </c>
      <c r="E491" t="inlineStr">
        <is>
          <t xml:space="preserve">Beef, T-Burg, PotPie, </t>
        </is>
      </c>
      <c r="F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inlineStr"/>
      <c r="Y491" t="n">
        <v>1</v>
      </c>
      <c r="Z491" t="inlineStr">
        <is>
          <t>6E</t>
        </is>
      </c>
      <c r="AA491" t="n">
        <v>0</v>
      </c>
      <c r="AB491" t="inlineStr">
        <is>
          <t>CO</t>
        </is>
      </c>
    </row>
    <row r="492">
      <c r="A492" t="inlineStr">
        <is>
          <t>Katie Pincus</t>
        </is>
      </c>
      <c r="C492" t="inlineStr">
        <is>
          <t>sub</t>
        </is>
      </c>
      <c r="D492" t="inlineStr">
        <is>
          <t>1</t>
        </is>
      </c>
      <c r="E492" t="inlineStr">
        <is>
          <t xml:space="preserve">Beef, T-Burg, Pealafel , </t>
        </is>
      </c>
      <c r="F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inlineStr"/>
      <c r="Y492" t="n">
        <v>1</v>
      </c>
      <c r="Z492" t="inlineStr">
        <is>
          <t>6F</t>
        </is>
      </c>
      <c r="AA492" t="n">
        <v>0</v>
      </c>
      <c r="AB492" t="inlineStr">
        <is>
          <t>CA</t>
        </is>
      </c>
    </row>
    <row r="493">
      <c r="A493" t="inlineStr">
        <is>
          <t>JACOB RICHARD</t>
        </is>
      </c>
      <c r="C493" t="inlineStr">
        <is>
          <t>sub</t>
        </is>
      </c>
      <c r="D493" t="inlineStr">
        <is>
          <t>1</t>
        </is>
      </c>
      <c r="E493" t="inlineStr">
        <is>
          <t xml:space="preserve">Beef, T-Burg, Pealafel , </t>
        </is>
      </c>
      <c r="F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inlineStr">
        <is>
          <t>2 Day</t>
        </is>
      </c>
      <c r="Y493" t="n">
        <v>0</v>
      </c>
      <c r="Z493" t="inlineStr">
        <is>
          <t>6F</t>
        </is>
      </c>
      <c r="AA493" t="n">
        <v>1</v>
      </c>
      <c r="AB493" t="inlineStr">
        <is>
          <t>CA</t>
        </is>
      </c>
    </row>
    <row r="494">
      <c r="A494" t="inlineStr">
        <is>
          <t>Devon Dentler</t>
        </is>
      </c>
      <c r="C494" t="inlineStr">
        <is>
          <t>sub</t>
        </is>
      </c>
      <c r="D494" t="inlineStr">
        <is>
          <t>1</t>
        </is>
      </c>
      <c r="E494" t="inlineStr">
        <is>
          <t xml:space="preserve">Beef, T-Burg, Chix, </t>
        </is>
      </c>
      <c r="F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inlineStr"/>
      <c r="Y494" t="n">
        <v>1</v>
      </c>
      <c r="Z494" t="inlineStr">
        <is>
          <t>6G</t>
        </is>
      </c>
      <c r="AA494" t="n">
        <v>0</v>
      </c>
      <c r="AB494" t="inlineStr">
        <is>
          <t>CA</t>
        </is>
      </c>
    </row>
    <row r="495">
      <c r="A495" t="inlineStr">
        <is>
          <t>Kristen Perry</t>
        </is>
      </c>
      <c r="C495" t="inlineStr">
        <is>
          <t>sub</t>
        </is>
      </c>
      <c r="D495" t="inlineStr">
        <is>
          <t>1</t>
        </is>
      </c>
      <c r="E495" t="inlineStr">
        <is>
          <t xml:space="preserve">Beef, T-Burg, Chix, </t>
        </is>
      </c>
      <c r="F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inlineStr"/>
      <c r="Y495" t="n">
        <v>0</v>
      </c>
      <c r="Z495" t="inlineStr">
        <is>
          <t>6G</t>
        </is>
      </c>
      <c r="AA495" t="n">
        <v>1</v>
      </c>
      <c r="AB495" t="inlineStr">
        <is>
          <t>CA</t>
        </is>
      </c>
    </row>
    <row r="496">
      <c r="A496" t="inlineStr">
        <is>
          <t>Angela Young</t>
        </is>
      </c>
      <c r="C496" t="inlineStr">
        <is>
          <t>sub</t>
        </is>
      </c>
      <c r="D496" t="inlineStr">
        <is>
          <t>1</t>
        </is>
      </c>
      <c r="E496" t="inlineStr">
        <is>
          <t xml:space="preserve">Beef, V-Burg, PotPie, </t>
        </is>
      </c>
      <c r="F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inlineStr"/>
      <c r="Y496" t="n">
        <v>0</v>
      </c>
      <c r="Z496" t="inlineStr">
        <is>
          <t>6H</t>
        </is>
      </c>
      <c r="AA496" t="n">
        <v>1</v>
      </c>
      <c r="AB496" t="inlineStr">
        <is>
          <t>CA</t>
        </is>
      </c>
    </row>
    <row r="497">
      <c r="A497" t="inlineStr">
        <is>
          <t>Nacisse Demeksa</t>
        </is>
      </c>
      <c r="C497" t="inlineStr">
        <is>
          <t>sub</t>
        </is>
      </c>
      <c r="D497" t="inlineStr">
        <is>
          <t>1</t>
        </is>
      </c>
      <c r="E497" t="inlineStr">
        <is>
          <t xml:space="preserve">Beef, Pealafel , </t>
        </is>
      </c>
      <c r="F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inlineStr"/>
      <c r="Y497" t="n">
        <v>1</v>
      </c>
      <c r="Z497" t="inlineStr">
        <is>
          <t>6I</t>
        </is>
      </c>
      <c r="AA497" t="n">
        <v>0</v>
      </c>
      <c r="AB497" t="inlineStr">
        <is>
          <t>CA</t>
        </is>
      </c>
    </row>
    <row r="498">
      <c r="A498" t="inlineStr">
        <is>
          <t>KRISTEN RILLING</t>
        </is>
      </c>
      <c r="C498" t="inlineStr">
        <is>
          <t>sub</t>
        </is>
      </c>
      <c r="D498" t="inlineStr">
        <is>
          <t>1</t>
        </is>
      </c>
      <c r="E498" t="inlineStr">
        <is>
          <t xml:space="preserve">Beef, Pealafel , </t>
        </is>
      </c>
      <c r="F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inlineStr">
        <is>
          <t>2 Day</t>
        </is>
      </c>
      <c r="Y498" t="n">
        <v>0</v>
      </c>
      <c r="Z498" t="inlineStr">
        <is>
          <t>6I</t>
        </is>
      </c>
      <c r="AA498" t="n">
        <v>1</v>
      </c>
      <c r="AB498" t="inlineStr">
        <is>
          <t>CA</t>
        </is>
      </c>
    </row>
    <row r="499">
      <c r="A499" t="inlineStr">
        <is>
          <t>Lindsey Caillier</t>
        </is>
      </c>
      <c r="C499" t="inlineStr">
        <is>
          <t>sub</t>
        </is>
      </c>
      <c r="D499" t="inlineStr">
        <is>
          <t>1</t>
        </is>
      </c>
      <c r="E499" t="inlineStr">
        <is>
          <t xml:space="preserve">Beef, Pealafel , </t>
        </is>
      </c>
      <c r="F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inlineStr"/>
      <c r="Y499" t="n">
        <v>0</v>
      </c>
      <c r="Z499" t="inlineStr">
        <is>
          <t>6I</t>
        </is>
      </c>
      <c r="AA499" t="n">
        <v>1</v>
      </c>
      <c r="AB499" t="inlineStr">
        <is>
          <t>CA</t>
        </is>
      </c>
    </row>
    <row r="500">
      <c r="A500" t="inlineStr">
        <is>
          <t>Kerry Mason</t>
        </is>
      </c>
      <c r="C500" t="inlineStr">
        <is>
          <t>sub</t>
        </is>
      </c>
      <c r="D500" t="inlineStr">
        <is>
          <t>1</t>
        </is>
      </c>
      <c r="E500" t="inlineStr">
        <is>
          <t xml:space="preserve">Beef, Pealafel , </t>
        </is>
      </c>
      <c r="F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inlineStr"/>
      <c r="Y500" t="n">
        <v>0</v>
      </c>
      <c r="Z500" t="inlineStr">
        <is>
          <t>6I</t>
        </is>
      </c>
      <c r="AA500" t="n">
        <v>1</v>
      </c>
      <c r="AB500" t="inlineStr">
        <is>
          <t>AZ</t>
        </is>
      </c>
    </row>
    <row r="501">
      <c r="A501" t="inlineStr">
        <is>
          <t>Katharina Probst</t>
        </is>
      </c>
      <c r="C501" t="inlineStr">
        <is>
          <t>sub</t>
        </is>
      </c>
      <c r="D501" t="inlineStr">
        <is>
          <t>1</t>
        </is>
      </c>
      <c r="E501" t="inlineStr">
        <is>
          <t xml:space="preserve">Beef, Pealafel , </t>
        </is>
      </c>
      <c r="F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inlineStr"/>
      <c r="Y501" t="n">
        <v>0</v>
      </c>
      <c r="Z501" t="inlineStr">
        <is>
          <t>6I</t>
        </is>
      </c>
      <c r="AA501" t="n">
        <v>1</v>
      </c>
      <c r="AB501" t="inlineStr">
        <is>
          <t>CA</t>
        </is>
      </c>
    </row>
    <row r="502">
      <c r="A502" t="inlineStr">
        <is>
          <t xml:space="preserve">Heidi  Miller </t>
        </is>
      </c>
      <c r="C502" t="inlineStr">
        <is>
          <t>sub</t>
        </is>
      </c>
      <c r="D502" t="inlineStr">
        <is>
          <t>1</t>
        </is>
      </c>
      <c r="E502" t="inlineStr">
        <is>
          <t xml:space="preserve">Beef, Pealafel , PotPie, </t>
        </is>
      </c>
      <c r="F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inlineStr"/>
      <c r="Y502" t="n">
        <v>1</v>
      </c>
      <c r="Z502" t="inlineStr">
        <is>
          <t>6J</t>
        </is>
      </c>
      <c r="AA502" t="n">
        <v>0</v>
      </c>
      <c r="AB502" t="inlineStr">
        <is>
          <t>CA</t>
        </is>
      </c>
    </row>
    <row r="503">
      <c r="A503" t="inlineStr">
        <is>
          <t>Rachel Mancuso</t>
        </is>
      </c>
      <c r="C503" t="inlineStr">
        <is>
          <t>sub</t>
        </is>
      </c>
      <c r="D503" t="inlineStr">
        <is>
          <t>1</t>
        </is>
      </c>
      <c r="E503" t="inlineStr">
        <is>
          <t xml:space="preserve">Beef, Pealafel , PotPie, </t>
        </is>
      </c>
      <c r="F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inlineStr"/>
      <c r="Y503" t="n">
        <v>1</v>
      </c>
      <c r="Z503" t="inlineStr">
        <is>
          <t>6J</t>
        </is>
      </c>
      <c r="AA503" t="n">
        <v>0</v>
      </c>
      <c r="AB503" t="inlineStr">
        <is>
          <t>CA</t>
        </is>
      </c>
    </row>
    <row r="504">
      <c r="A504" t="inlineStr">
        <is>
          <t>Suzy McLaughlin</t>
        </is>
      </c>
      <c r="C504" t="inlineStr">
        <is>
          <t>sub</t>
        </is>
      </c>
      <c r="D504" t="inlineStr">
        <is>
          <t>1</t>
        </is>
      </c>
      <c r="E504" t="inlineStr">
        <is>
          <t xml:space="preserve">Beef, Pealafel , PotPie, </t>
        </is>
      </c>
      <c r="F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inlineStr"/>
      <c r="Y504" t="n">
        <v>0</v>
      </c>
      <c r="Z504" t="inlineStr">
        <is>
          <t>6J</t>
        </is>
      </c>
      <c r="AA504" t="n">
        <v>1</v>
      </c>
      <c r="AB504" t="inlineStr">
        <is>
          <t>TX</t>
        </is>
      </c>
    </row>
    <row r="505">
      <c r="A505" t="inlineStr">
        <is>
          <t>Liz Sweet</t>
        </is>
      </c>
      <c r="C505" t="inlineStr">
        <is>
          <t>sub</t>
        </is>
      </c>
      <c r="D505" t="inlineStr">
        <is>
          <t>1</t>
        </is>
      </c>
      <c r="E505" t="inlineStr">
        <is>
          <t xml:space="preserve">Beef, Pealafel , PotPie, </t>
        </is>
      </c>
      <c r="F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inlineStr"/>
      <c r="Y505" t="n">
        <v>0</v>
      </c>
      <c r="Z505" t="inlineStr">
        <is>
          <t>6J</t>
        </is>
      </c>
      <c r="AA505" t="n">
        <v>1</v>
      </c>
      <c r="AB505" t="inlineStr">
        <is>
          <t>CA</t>
        </is>
      </c>
    </row>
    <row r="506">
      <c r="A506" t="inlineStr">
        <is>
          <t>John Cade</t>
        </is>
      </c>
      <c r="C506" t="inlineStr">
        <is>
          <t>sub</t>
        </is>
      </c>
      <c r="D506" t="inlineStr">
        <is>
          <t>1</t>
        </is>
      </c>
      <c r="E506" t="inlineStr">
        <is>
          <t xml:space="preserve">Beef, Pealafel , PotPie, </t>
        </is>
      </c>
      <c r="F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inlineStr"/>
      <c r="Y506" t="n">
        <v>0</v>
      </c>
      <c r="Z506" t="inlineStr">
        <is>
          <t>6J</t>
        </is>
      </c>
      <c r="AA506" t="n">
        <v>1</v>
      </c>
      <c r="AB506" t="inlineStr">
        <is>
          <t>CA</t>
        </is>
      </c>
    </row>
    <row r="507">
      <c r="A507" t="inlineStr">
        <is>
          <t>Cynthia Dunetz</t>
        </is>
      </c>
      <c r="C507" t="inlineStr">
        <is>
          <t>sub</t>
        </is>
      </c>
      <c r="D507" t="inlineStr">
        <is>
          <t>1</t>
        </is>
      </c>
      <c r="E507" t="inlineStr">
        <is>
          <t xml:space="preserve">Beef, Pealafel , PotPie, </t>
        </is>
      </c>
      <c r="F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inlineStr"/>
      <c r="Y507" t="n">
        <v>0</v>
      </c>
      <c r="Z507" t="inlineStr">
        <is>
          <t>6J</t>
        </is>
      </c>
      <c r="AA507" t="n">
        <v>1</v>
      </c>
      <c r="AB507" t="inlineStr">
        <is>
          <t>CA</t>
        </is>
      </c>
    </row>
    <row r="508">
      <c r="A508" t="inlineStr">
        <is>
          <t>Brandy Wilson</t>
        </is>
      </c>
      <c r="C508" t="inlineStr">
        <is>
          <t>sub</t>
        </is>
      </c>
      <c r="D508" t="inlineStr">
        <is>
          <t>1</t>
        </is>
      </c>
      <c r="E508" t="inlineStr">
        <is>
          <t xml:space="preserve">Beef, Pealafel , PotPie, </t>
        </is>
      </c>
      <c r="F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inlineStr"/>
      <c r="Y508" t="n">
        <v>0</v>
      </c>
      <c r="Z508" t="inlineStr">
        <is>
          <t>6J</t>
        </is>
      </c>
      <c r="AA508" t="n">
        <v>1</v>
      </c>
      <c r="AB508" t="inlineStr">
        <is>
          <t>CA</t>
        </is>
      </c>
    </row>
    <row r="509">
      <c r="A509" t="inlineStr">
        <is>
          <t>Yun Lingner</t>
        </is>
      </c>
      <c r="C509" t="inlineStr">
        <is>
          <t>sub</t>
        </is>
      </c>
      <c r="D509" t="inlineStr">
        <is>
          <t>1</t>
        </is>
      </c>
      <c r="E509" t="inlineStr">
        <is>
          <t xml:space="preserve">Beef, Pealafel , Chix, </t>
        </is>
      </c>
      <c r="F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inlineStr"/>
      <c r="Y509" t="n">
        <v>1</v>
      </c>
      <c r="Z509" t="inlineStr">
        <is>
          <t>6K</t>
        </is>
      </c>
      <c r="AA509" t="n">
        <v>0</v>
      </c>
      <c r="AB509" t="inlineStr">
        <is>
          <t>CA</t>
        </is>
      </c>
    </row>
    <row r="510">
      <c r="A510" t="inlineStr">
        <is>
          <t>Sabrina Gaudreau</t>
        </is>
      </c>
      <c r="C510" t="inlineStr">
        <is>
          <t>sub</t>
        </is>
      </c>
      <c r="D510" t="inlineStr">
        <is>
          <t>1</t>
        </is>
      </c>
      <c r="E510" t="inlineStr">
        <is>
          <t xml:space="preserve">Beef, Pealafel , Chix, </t>
        </is>
      </c>
      <c r="F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inlineStr"/>
      <c r="Y510" t="n">
        <v>1</v>
      </c>
      <c r="Z510" t="inlineStr">
        <is>
          <t>6K</t>
        </is>
      </c>
      <c r="AA510" t="n">
        <v>0</v>
      </c>
      <c r="AB510" t="inlineStr">
        <is>
          <t>CA</t>
        </is>
      </c>
    </row>
    <row r="511">
      <c r="A511" t="inlineStr">
        <is>
          <t>Alexis Griffin</t>
        </is>
      </c>
      <c r="C511" t="inlineStr">
        <is>
          <t>sub</t>
        </is>
      </c>
      <c r="D511" t="inlineStr">
        <is>
          <t>1</t>
        </is>
      </c>
      <c r="E511" t="inlineStr">
        <is>
          <t xml:space="preserve">Beef, Pealafel , Chix, </t>
        </is>
      </c>
      <c r="F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inlineStr"/>
      <c r="Y511" t="n">
        <v>1</v>
      </c>
      <c r="Z511" t="inlineStr">
        <is>
          <t>6K</t>
        </is>
      </c>
      <c r="AA511" t="n">
        <v>0</v>
      </c>
      <c r="AB511" t="inlineStr">
        <is>
          <t>CA</t>
        </is>
      </c>
    </row>
    <row r="512">
      <c r="A512" t="inlineStr">
        <is>
          <t>Morgan Gilman</t>
        </is>
      </c>
      <c r="C512" t="inlineStr">
        <is>
          <t>sub</t>
        </is>
      </c>
      <c r="D512" t="inlineStr">
        <is>
          <t>1</t>
        </is>
      </c>
      <c r="E512" t="inlineStr">
        <is>
          <t xml:space="preserve">Beef, Pealafel , Chix, </t>
        </is>
      </c>
      <c r="F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inlineStr"/>
      <c r="Y512" t="n">
        <v>1</v>
      </c>
      <c r="Z512" t="inlineStr">
        <is>
          <t>6K</t>
        </is>
      </c>
      <c r="AA512" t="n">
        <v>0</v>
      </c>
      <c r="AB512" t="inlineStr">
        <is>
          <t>CA</t>
        </is>
      </c>
    </row>
    <row r="513">
      <c r="A513" t="inlineStr">
        <is>
          <t>Alexa Amin</t>
        </is>
      </c>
      <c r="C513" t="inlineStr">
        <is>
          <t>sub</t>
        </is>
      </c>
      <c r="D513" t="inlineStr">
        <is>
          <t>1</t>
        </is>
      </c>
      <c r="E513" t="inlineStr">
        <is>
          <t xml:space="preserve">Beef, Pealafel , Chix, </t>
        </is>
      </c>
      <c r="F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inlineStr"/>
      <c r="Y513" t="n">
        <v>1</v>
      </c>
      <c r="Z513" t="inlineStr">
        <is>
          <t>6K</t>
        </is>
      </c>
      <c r="AA513" t="n">
        <v>0</v>
      </c>
      <c r="AB513" t="inlineStr">
        <is>
          <t>CA</t>
        </is>
      </c>
    </row>
    <row r="514">
      <c r="A514" t="inlineStr">
        <is>
          <t>Alison Morgan</t>
        </is>
      </c>
      <c r="C514" t="inlineStr">
        <is>
          <t>sub</t>
        </is>
      </c>
      <c r="D514" t="inlineStr">
        <is>
          <t>1</t>
        </is>
      </c>
      <c r="E514" t="inlineStr">
        <is>
          <t xml:space="preserve">Beef, Pealafel , Chix, </t>
        </is>
      </c>
      <c r="F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inlineStr"/>
      <c r="Y514" t="n">
        <v>1</v>
      </c>
      <c r="Z514" t="inlineStr">
        <is>
          <t>6K</t>
        </is>
      </c>
      <c r="AA514" t="n">
        <v>0</v>
      </c>
      <c r="AB514" t="inlineStr">
        <is>
          <t>TX</t>
        </is>
      </c>
    </row>
    <row r="515">
      <c r="A515" t="inlineStr">
        <is>
          <t>Katy Owens Hubler</t>
        </is>
      </c>
      <c r="C515" t="inlineStr">
        <is>
          <t>sub</t>
        </is>
      </c>
      <c r="D515" t="inlineStr">
        <is>
          <t>1</t>
        </is>
      </c>
      <c r="E515" t="inlineStr">
        <is>
          <t xml:space="preserve">Beef, Pealafel , Chix, </t>
        </is>
      </c>
      <c r="F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inlineStr">
        <is>
          <t>2 Day</t>
        </is>
      </c>
      <c r="Y515" t="n">
        <v>0</v>
      </c>
      <c r="Z515" t="inlineStr">
        <is>
          <t>6K</t>
        </is>
      </c>
      <c r="AA515" t="n">
        <v>1</v>
      </c>
      <c r="AB515" t="inlineStr">
        <is>
          <t>UT</t>
        </is>
      </c>
    </row>
    <row r="516">
      <c r="A516" t="inlineStr">
        <is>
          <t>Leah Smith</t>
        </is>
      </c>
      <c r="C516" t="inlineStr">
        <is>
          <t>sub</t>
        </is>
      </c>
      <c r="D516" t="inlineStr">
        <is>
          <t>1</t>
        </is>
      </c>
      <c r="E516" t="inlineStr">
        <is>
          <t xml:space="preserve">Beef, Pealafel , Chix, </t>
        </is>
      </c>
      <c r="F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inlineStr"/>
      <c r="Y516" t="n">
        <v>0</v>
      </c>
      <c r="Z516" t="inlineStr">
        <is>
          <t>6K</t>
        </is>
      </c>
      <c r="AA516" t="n">
        <v>1</v>
      </c>
      <c r="AB516" t="inlineStr">
        <is>
          <t>OR</t>
        </is>
      </c>
    </row>
    <row r="517">
      <c r="A517" t="inlineStr">
        <is>
          <t>Kristen Little</t>
        </is>
      </c>
      <c r="C517" t="inlineStr">
        <is>
          <t>sub</t>
        </is>
      </c>
      <c r="D517" t="inlineStr">
        <is>
          <t>1</t>
        </is>
      </c>
      <c r="E517" t="inlineStr">
        <is>
          <t xml:space="preserve">Beef, Pealafel , Chix, </t>
        </is>
      </c>
      <c r="F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inlineStr"/>
      <c r="Y517" t="n">
        <v>0</v>
      </c>
      <c r="Z517" t="inlineStr">
        <is>
          <t>6K</t>
        </is>
      </c>
      <c r="AA517" t="n">
        <v>1</v>
      </c>
      <c r="AB517" t="inlineStr">
        <is>
          <t>TX</t>
        </is>
      </c>
    </row>
    <row r="518">
      <c r="A518" t="inlineStr">
        <is>
          <t>Kris Garrett</t>
        </is>
      </c>
      <c r="C518" t="inlineStr">
        <is>
          <t>sub</t>
        </is>
      </c>
      <c r="D518" t="inlineStr">
        <is>
          <t>1</t>
        </is>
      </c>
      <c r="E518" t="inlineStr">
        <is>
          <t xml:space="preserve">Beef, Pealafel , Chix, </t>
        </is>
      </c>
      <c r="F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inlineStr"/>
      <c r="Y518" t="n">
        <v>0</v>
      </c>
      <c r="Z518" t="inlineStr">
        <is>
          <t>6K</t>
        </is>
      </c>
      <c r="AA518" t="n">
        <v>1</v>
      </c>
      <c r="AB518" t="inlineStr">
        <is>
          <t>CA</t>
        </is>
      </c>
    </row>
    <row r="519">
      <c r="A519" t="inlineStr">
        <is>
          <t>chris thurman</t>
        </is>
      </c>
      <c r="C519" t="inlineStr">
        <is>
          <t>sub</t>
        </is>
      </c>
      <c r="D519" t="inlineStr">
        <is>
          <t>1</t>
        </is>
      </c>
      <c r="E519" t="inlineStr">
        <is>
          <t xml:space="preserve">Beef, Pealafel , Chix, </t>
        </is>
      </c>
      <c r="F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inlineStr"/>
      <c r="Y519" t="n">
        <v>0</v>
      </c>
      <c r="Z519" t="inlineStr">
        <is>
          <t>6K</t>
        </is>
      </c>
      <c r="AA519" t="n">
        <v>1</v>
      </c>
      <c r="AB519" t="inlineStr">
        <is>
          <t>CA</t>
        </is>
      </c>
    </row>
    <row r="520">
      <c r="A520" t="inlineStr">
        <is>
          <t>Chawntelle  Mock</t>
        </is>
      </c>
      <c r="C520" t="inlineStr">
        <is>
          <t>sub</t>
        </is>
      </c>
      <c r="D520" t="inlineStr">
        <is>
          <t>1</t>
        </is>
      </c>
      <c r="E520" t="inlineStr">
        <is>
          <t xml:space="preserve">Beef, Pealafel , Chix, </t>
        </is>
      </c>
      <c r="F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inlineStr"/>
      <c r="Y520" t="n">
        <v>0</v>
      </c>
      <c r="Z520" t="inlineStr">
        <is>
          <t>6K</t>
        </is>
      </c>
      <c r="AA520" t="n">
        <v>1</v>
      </c>
      <c r="AB520" t="inlineStr">
        <is>
          <t>CA</t>
        </is>
      </c>
    </row>
    <row r="521">
      <c r="A521" t="inlineStr">
        <is>
          <t>Tanya Newbould-Del Pozzo</t>
        </is>
      </c>
      <c r="C521" t="inlineStr">
        <is>
          <t>omni</t>
        </is>
      </c>
      <c r="D521" t="inlineStr">
        <is>
          <t>1</t>
        </is>
      </c>
      <c r="E521" t="inlineStr">
        <is>
          <t xml:space="preserve">Beef, Chix, </t>
        </is>
      </c>
      <c r="F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inlineStr"/>
      <c r="Y521" t="n">
        <v>1</v>
      </c>
      <c r="Z521" t="inlineStr">
        <is>
          <t>6L</t>
        </is>
      </c>
      <c r="AA521" t="n">
        <v>0</v>
      </c>
      <c r="AB521" t="inlineStr">
        <is>
          <t>CA</t>
        </is>
      </c>
    </row>
    <row r="522">
      <c r="A522" t="inlineStr">
        <is>
          <t>Linda Graybill</t>
        </is>
      </c>
      <c r="C522" t="inlineStr">
        <is>
          <t>omni</t>
        </is>
      </c>
      <c r="D522" t="inlineStr">
        <is>
          <t>1</t>
        </is>
      </c>
      <c r="E522" t="inlineStr">
        <is>
          <t xml:space="preserve">Beef, Chix, </t>
        </is>
      </c>
      <c r="F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inlineStr"/>
      <c r="Y522" t="n">
        <v>1</v>
      </c>
      <c r="Z522" t="inlineStr">
        <is>
          <t>6L</t>
        </is>
      </c>
      <c r="AA522" t="n">
        <v>0</v>
      </c>
      <c r="AB522" t="inlineStr">
        <is>
          <t>CA</t>
        </is>
      </c>
    </row>
    <row r="523">
      <c r="A523" t="inlineStr">
        <is>
          <t>Dana Mahony</t>
        </is>
      </c>
      <c r="C523" t="inlineStr">
        <is>
          <t>omni</t>
        </is>
      </c>
      <c r="D523" t="inlineStr">
        <is>
          <t>1</t>
        </is>
      </c>
      <c r="E523" t="inlineStr">
        <is>
          <t xml:space="preserve">Beef, Chix, </t>
        </is>
      </c>
      <c r="F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inlineStr"/>
      <c r="Y523" t="n">
        <v>1</v>
      </c>
      <c r="Z523" t="inlineStr">
        <is>
          <t>6L</t>
        </is>
      </c>
      <c r="AA523" t="n">
        <v>0</v>
      </c>
      <c r="AB523" t="inlineStr">
        <is>
          <t>CA</t>
        </is>
      </c>
    </row>
    <row r="524">
      <c r="A524" t="inlineStr">
        <is>
          <t>Caroline Chiles</t>
        </is>
      </c>
      <c r="C524" t="inlineStr">
        <is>
          <t>omni</t>
        </is>
      </c>
      <c r="D524" t="inlineStr">
        <is>
          <t>1</t>
        </is>
      </c>
      <c r="E524" t="inlineStr">
        <is>
          <t xml:space="preserve">Beef, Chix, </t>
        </is>
      </c>
      <c r="F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inlineStr"/>
      <c r="Y524" t="n">
        <v>1</v>
      </c>
      <c r="Z524" t="inlineStr">
        <is>
          <t>6L</t>
        </is>
      </c>
      <c r="AA524" t="n">
        <v>0</v>
      </c>
      <c r="AB524" t="inlineStr">
        <is>
          <t>CA</t>
        </is>
      </c>
    </row>
    <row r="525">
      <c r="A525" t="inlineStr">
        <is>
          <t>Jordan Monsanto</t>
        </is>
      </c>
      <c r="C525" t="inlineStr">
        <is>
          <t>omni</t>
        </is>
      </c>
      <c r="D525" t="inlineStr">
        <is>
          <t>1</t>
        </is>
      </c>
      <c r="E525" t="inlineStr">
        <is>
          <t xml:space="preserve">Beef, Chix, </t>
        </is>
      </c>
      <c r="F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inlineStr"/>
      <c r="Y525" t="n">
        <v>1</v>
      </c>
      <c r="Z525" t="inlineStr">
        <is>
          <t>6L</t>
        </is>
      </c>
      <c r="AA525" t="n">
        <v>0</v>
      </c>
      <c r="AB525" t="inlineStr">
        <is>
          <t>CA</t>
        </is>
      </c>
    </row>
    <row r="526">
      <c r="A526" t="inlineStr">
        <is>
          <t>Ann Rohlin</t>
        </is>
      </c>
      <c r="C526" t="inlineStr">
        <is>
          <t>omni</t>
        </is>
      </c>
      <c r="D526" t="inlineStr">
        <is>
          <t>1</t>
        </is>
      </c>
      <c r="E526" t="inlineStr">
        <is>
          <t xml:space="preserve">Beef, Chix, </t>
        </is>
      </c>
      <c r="F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inlineStr"/>
      <c r="Y526" t="n">
        <v>1</v>
      </c>
      <c r="Z526" t="inlineStr">
        <is>
          <t>6L</t>
        </is>
      </c>
      <c r="AA526" t="n">
        <v>0</v>
      </c>
      <c r="AB526" t="inlineStr">
        <is>
          <t>OR</t>
        </is>
      </c>
    </row>
    <row r="527">
      <c r="A527" t="inlineStr">
        <is>
          <t>Summer Redmon</t>
        </is>
      </c>
      <c r="C527" t="inlineStr">
        <is>
          <t>omni</t>
        </is>
      </c>
      <c r="D527" t="inlineStr">
        <is>
          <t>1</t>
        </is>
      </c>
      <c r="E527" t="inlineStr">
        <is>
          <t xml:space="preserve">Beef, Chix, </t>
        </is>
      </c>
      <c r="F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inlineStr">
        <is>
          <t>2 Day</t>
        </is>
      </c>
      <c r="Y527" t="n">
        <v>0</v>
      </c>
      <c r="Z527" t="inlineStr">
        <is>
          <t>6L</t>
        </is>
      </c>
      <c r="AA527" t="n">
        <v>1</v>
      </c>
      <c r="AB527" t="inlineStr">
        <is>
          <t>CA</t>
        </is>
      </c>
    </row>
    <row r="528">
      <c r="A528" t="inlineStr">
        <is>
          <t>Andrea Wong</t>
        </is>
      </c>
      <c r="C528" t="inlineStr">
        <is>
          <t>omni</t>
        </is>
      </c>
      <c r="D528" t="inlineStr">
        <is>
          <t>1</t>
        </is>
      </c>
      <c r="E528" t="inlineStr">
        <is>
          <t xml:space="preserve">Beef, Chix, </t>
        </is>
      </c>
      <c r="F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inlineStr">
        <is>
          <t>2 Day</t>
        </is>
      </c>
      <c r="Y528" t="n">
        <v>0</v>
      </c>
      <c r="Z528" t="inlineStr">
        <is>
          <t>6L</t>
        </is>
      </c>
      <c r="AA528" t="n">
        <v>1</v>
      </c>
      <c r="AB528" t="inlineStr">
        <is>
          <t>CA</t>
        </is>
      </c>
    </row>
    <row r="529">
      <c r="A529" t="inlineStr">
        <is>
          <t>Stephanie Nicholson</t>
        </is>
      </c>
      <c r="C529" t="inlineStr">
        <is>
          <t>omni</t>
        </is>
      </c>
      <c r="D529" t="inlineStr">
        <is>
          <t>1</t>
        </is>
      </c>
      <c r="E529" t="inlineStr">
        <is>
          <t xml:space="preserve">Beef, Chix, </t>
        </is>
      </c>
      <c r="F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inlineStr"/>
      <c r="Y529" t="n">
        <v>0</v>
      </c>
      <c r="Z529" t="inlineStr">
        <is>
          <t>6L</t>
        </is>
      </c>
      <c r="AA529" t="n">
        <v>1</v>
      </c>
      <c r="AB529" t="inlineStr">
        <is>
          <t>CA</t>
        </is>
      </c>
    </row>
    <row r="530">
      <c r="A530" t="inlineStr">
        <is>
          <t>Paul Nilsson</t>
        </is>
      </c>
      <c r="C530" t="inlineStr">
        <is>
          <t>omni</t>
        </is>
      </c>
      <c r="D530" t="inlineStr">
        <is>
          <t>1</t>
        </is>
      </c>
      <c r="E530" t="inlineStr">
        <is>
          <t xml:space="preserve">Beef, Chix, </t>
        </is>
      </c>
      <c r="F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inlineStr"/>
      <c r="Y530" t="n">
        <v>0</v>
      </c>
      <c r="Z530" t="inlineStr">
        <is>
          <t>6L</t>
        </is>
      </c>
      <c r="AA530" t="n">
        <v>1</v>
      </c>
      <c r="AB530" t="inlineStr">
        <is>
          <t>CA</t>
        </is>
      </c>
    </row>
    <row r="531">
      <c r="A531" t="inlineStr">
        <is>
          <t>Nicole Ramos</t>
        </is>
      </c>
      <c r="C531" t="inlineStr">
        <is>
          <t>omni</t>
        </is>
      </c>
      <c r="D531" t="inlineStr">
        <is>
          <t>1</t>
        </is>
      </c>
      <c r="E531" t="inlineStr">
        <is>
          <t xml:space="preserve">Beef, Chix, </t>
        </is>
      </c>
      <c r="F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inlineStr"/>
      <c r="Y531" t="n">
        <v>0</v>
      </c>
      <c r="Z531" t="inlineStr">
        <is>
          <t>6L</t>
        </is>
      </c>
      <c r="AA531" t="n">
        <v>1</v>
      </c>
      <c r="AB531" t="inlineStr">
        <is>
          <t>CA</t>
        </is>
      </c>
    </row>
    <row r="532">
      <c r="A532" t="inlineStr">
        <is>
          <t>Kimberly Velo</t>
        </is>
      </c>
      <c r="C532" t="inlineStr">
        <is>
          <t>omni</t>
        </is>
      </c>
      <c r="D532" t="inlineStr">
        <is>
          <t>1</t>
        </is>
      </c>
      <c r="E532" t="inlineStr">
        <is>
          <t xml:space="preserve">Beef, Chix, </t>
        </is>
      </c>
      <c r="F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inlineStr"/>
      <c r="Y532" t="n">
        <v>0</v>
      </c>
      <c r="Z532" t="inlineStr">
        <is>
          <t>6L</t>
        </is>
      </c>
      <c r="AA532" t="n">
        <v>1</v>
      </c>
      <c r="AB532" t="inlineStr">
        <is>
          <t>CA</t>
        </is>
      </c>
    </row>
    <row r="533">
      <c r="A533" t="inlineStr">
        <is>
          <t>Kika Castro</t>
        </is>
      </c>
      <c r="C533" t="inlineStr">
        <is>
          <t>omni</t>
        </is>
      </c>
      <c r="D533" t="inlineStr">
        <is>
          <t>1</t>
        </is>
      </c>
      <c r="E533" t="inlineStr">
        <is>
          <t xml:space="preserve">Beef, Chix, </t>
        </is>
      </c>
      <c r="F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inlineStr"/>
      <c r="Y533" t="n">
        <v>0</v>
      </c>
      <c r="Z533" t="inlineStr">
        <is>
          <t>6L</t>
        </is>
      </c>
      <c r="AA533" t="n">
        <v>1</v>
      </c>
      <c r="AB533" t="inlineStr">
        <is>
          <t>CA</t>
        </is>
      </c>
    </row>
    <row r="534">
      <c r="A534" t="inlineStr">
        <is>
          <t>Jennifer Donohue</t>
        </is>
      </c>
      <c r="C534" t="inlineStr">
        <is>
          <t>omni</t>
        </is>
      </c>
      <c r="D534" t="inlineStr">
        <is>
          <t>1</t>
        </is>
      </c>
      <c r="E534" t="inlineStr">
        <is>
          <t xml:space="preserve">Beef, Chix, </t>
        </is>
      </c>
      <c r="F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inlineStr"/>
      <c r="Y534" t="n">
        <v>0</v>
      </c>
      <c r="Z534" t="inlineStr">
        <is>
          <t>6L</t>
        </is>
      </c>
      <c r="AA534" t="n">
        <v>1</v>
      </c>
      <c r="AB534" t="inlineStr">
        <is>
          <t>CA</t>
        </is>
      </c>
    </row>
    <row r="535">
      <c r="A535" t="inlineStr">
        <is>
          <t>Jeff Bowman</t>
        </is>
      </c>
      <c r="C535" t="inlineStr">
        <is>
          <t>omni</t>
        </is>
      </c>
      <c r="D535" t="inlineStr">
        <is>
          <t>1</t>
        </is>
      </c>
      <c r="E535" t="inlineStr">
        <is>
          <t xml:space="preserve">Beef, Chix, </t>
        </is>
      </c>
      <c r="F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inlineStr"/>
      <c r="Y535" t="n">
        <v>0</v>
      </c>
      <c r="Z535" t="inlineStr">
        <is>
          <t>6L</t>
        </is>
      </c>
      <c r="AA535" t="n">
        <v>1</v>
      </c>
      <c r="AB535" t="inlineStr">
        <is>
          <t>CA</t>
        </is>
      </c>
    </row>
    <row r="536">
      <c r="A536" t="inlineStr">
        <is>
          <t>Dawn Boyce</t>
        </is>
      </c>
      <c r="C536" t="inlineStr">
        <is>
          <t>omni</t>
        </is>
      </c>
      <c r="D536" t="inlineStr">
        <is>
          <t>1</t>
        </is>
      </c>
      <c r="E536" t="inlineStr">
        <is>
          <t xml:space="preserve">Beef, Chix, </t>
        </is>
      </c>
      <c r="F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inlineStr"/>
      <c r="Y536" t="n">
        <v>0</v>
      </c>
      <c r="Z536" t="inlineStr">
        <is>
          <t>6L</t>
        </is>
      </c>
      <c r="AA536" t="n">
        <v>1</v>
      </c>
      <c r="AB536" t="inlineStr">
        <is>
          <t>CO</t>
        </is>
      </c>
    </row>
    <row r="537">
      <c r="A537" t="inlineStr">
        <is>
          <t>Heather Schafnitz</t>
        </is>
      </c>
      <c r="C537" t="inlineStr">
        <is>
          <t>sub</t>
        </is>
      </c>
      <c r="D537" t="inlineStr">
        <is>
          <t>1</t>
        </is>
      </c>
      <c r="E537" t="inlineStr">
        <is>
          <t xml:space="preserve">Beef, T-Tacos, PotPie, </t>
        </is>
      </c>
      <c r="F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inlineStr"/>
      <c r="Y537" t="n">
        <v>1</v>
      </c>
      <c r="Z537" t="inlineStr">
        <is>
          <t>6M</t>
        </is>
      </c>
      <c r="AA537" t="n">
        <v>0</v>
      </c>
      <c r="AB537" t="inlineStr">
        <is>
          <t>UT</t>
        </is>
      </c>
    </row>
    <row r="538">
      <c r="A538" t="inlineStr">
        <is>
          <t>Kazia Cumbler</t>
        </is>
      </c>
      <c r="C538" t="inlineStr">
        <is>
          <t>sub</t>
        </is>
      </c>
      <c r="D538" t="inlineStr">
        <is>
          <t>1</t>
        </is>
      </c>
      <c r="E538" t="inlineStr">
        <is>
          <t xml:space="preserve">Beef, T-Tacos, PotPie, </t>
        </is>
      </c>
      <c r="F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inlineStr"/>
      <c r="Y538" t="n">
        <v>1</v>
      </c>
      <c r="Z538" t="inlineStr">
        <is>
          <t>6M</t>
        </is>
      </c>
      <c r="AA538" t="n">
        <v>0</v>
      </c>
      <c r="AB538" t="inlineStr">
        <is>
          <t>AZ</t>
        </is>
      </c>
    </row>
    <row r="539">
      <c r="A539" t="inlineStr">
        <is>
          <t>Lara Paronyan</t>
        </is>
      </c>
      <c r="C539" t="inlineStr">
        <is>
          <t>sub</t>
        </is>
      </c>
      <c r="D539" t="inlineStr">
        <is>
          <t>1</t>
        </is>
      </c>
      <c r="E539" t="inlineStr">
        <is>
          <t xml:space="preserve">Beef, T-Tacos, Chix, </t>
        </is>
      </c>
      <c r="F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inlineStr"/>
      <c r="Y539" t="n">
        <v>1</v>
      </c>
      <c r="Z539" t="inlineStr">
        <is>
          <t>6N</t>
        </is>
      </c>
      <c r="AA539" t="n">
        <v>0</v>
      </c>
      <c r="AB539" t="inlineStr">
        <is>
          <t>WA</t>
        </is>
      </c>
    </row>
    <row r="540">
      <c r="A540" t="inlineStr">
        <is>
          <t>ANDREA AZUMA</t>
        </is>
      </c>
      <c r="C540" t="inlineStr">
        <is>
          <t>sub</t>
        </is>
      </c>
      <c r="D540" t="inlineStr">
        <is>
          <t>1</t>
        </is>
      </c>
      <c r="E540" t="inlineStr">
        <is>
          <t xml:space="preserve">Pealafel , PotPie, </t>
        </is>
      </c>
      <c r="F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inlineStr"/>
      <c r="Y540" t="n">
        <v>1</v>
      </c>
      <c r="Z540" t="inlineStr">
        <is>
          <t>6O</t>
        </is>
      </c>
      <c r="AA540" t="n">
        <v>0</v>
      </c>
      <c r="AB540" t="inlineStr">
        <is>
          <t>OR</t>
        </is>
      </c>
    </row>
    <row r="541">
      <c r="A541" t="inlineStr">
        <is>
          <t>Asli Bali</t>
        </is>
      </c>
      <c r="C541" t="inlineStr">
        <is>
          <t>sub</t>
        </is>
      </c>
      <c r="D541" t="inlineStr">
        <is>
          <t>1</t>
        </is>
      </c>
      <c r="E541" t="inlineStr">
        <is>
          <t xml:space="preserve">Pealafel , PotPie, </t>
        </is>
      </c>
      <c r="F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inlineStr"/>
      <c r="Y541" t="n">
        <v>1</v>
      </c>
      <c r="Z541" t="inlineStr">
        <is>
          <t>6O</t>
        </is>
      </c>
      <c r="AA541" t="n">
        <v>0</v>
      </c>
      <c r="AB541" t="inlineStr">
        <is>
          <t>CA</t>
        </is>
      </c>
    </row>
    <row r="542">
      <c r="A542" t="inlineStr">
        <is>
          <t>Noe Steadly</t>
        </is>
      </c>
      <c r="C542" t="inlineStr">
        <is>
          <t>sub</t>
        </is>
      </c>
      <c r="D542" t="inlineStr">
        <is>
          <t>1</t>
        </is>
      </c>
      <c r="E542" t="inlineStr">
        <is>
          <t xml:space="preserve">Pealafel , PotPie, </t>
        </is>
      </c>
      <c r="F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inlineStr"/>
      <c r="Y542" t="n">
        <v>1</v>
      </c>
      <c r="Z542" t="inlineStr">
        <is>
          <t>6O</t>
        </is>
      </c>
      <c r="AA542" t="n">
        <v>0</v>
      </c>
      <c r="AB542" t="inlineStr">
        <is>
          <t>CA</t>
        </is>
      </c>
    </row>
    <row r="543">
      <c r="A543" t="inlineStr">
        <is>
          <t>Kelly Hinojosa</t>
        </is>
      </c>
      <c r="C543" t="inlineStr">
        <is>
          <t>sub</t>
        </is>
      </c>
      <c r="D543" t="inlineStr">
        <is>
          <t>1</t>
        </is>
      </c>
      <c r="E543" t="inlineStr">
        <is>
          <t xml:space="preserve">Pealafel , PotPie, </t>
        </is>
      </c>
      <c r="F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inlineStr"/>
      <c r="Y543" t="n">
        <v>1</v>
      </c>
      <c r="Z543" t="inlineStr">
        <is>
          <t>6O</t>
        </is>
      </c>
      <c r="AA543" t="n">
        <v>0</v>
      </c>
      <c r="AB543" t="inlineStr">
        <is>
          <t>CA</t>
        </is>
      </c>
    </row>
    <row r="544">
      <c r="A544" t="inlineStr">
        <is>
          <t>Nichole Vidheecharoen</t>
        </is>
      </c>
      <c r="C544" t="inlineStr">
        <is>
          <t>sub</t>
        </is>
      </c>
      <c r="D544" t="inlineStr">
        <is>
          <t>1</t>
        </is>
      </c>
      <c r="E544" t="inlineStr">
        <is>
          <t xml:space="preserve">Pealafel , PotPie, </t>
        </is>
      </c>
      <c r="F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inlineStr">
        <is>
          <t>2 Day</t>
        </is>
      </c>
      <c r="Y544" t="n">
        <v>0</v>
      </c>
      <c r="Z544" t="inlineStr">
        <is>
          <t>6O</t>
        </is>
      </c>
      <c r="AA544" t="n">
        <v>1</v>
      </c>
      <c r="AB544" t="inlineStr">
        <is>
          <t>CA</t>
        </is>
      </c>
    </row>
    <row r="545">
      <c r="A545" t="inlineStr">
        <is>
          <t>Carolyn Parker</t>
        </is>
      </c>
      <c r="C545" t="inlineStr">
        <is>
          <t>sub</t>
        </is>
      </c>
      <c r="D545" t="inlineStr">
        <is>
          <t>1</t>
        </is>
      </c>
      <c r="E545" t="inlineStr">
        <is>
          <t xml:space="preserve">Pealafel , PotPie, </t>
        </is>
      </c>
      <c r="F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inlineStr">
        <is>
          <t>2 Day</t>
        </is>
      </c>
      <c r="Y545" t="n">
        <v>0</v>
      </c>
      <c r="Z545" t="inlineStr">
        <is>
          <t>6O</t>
        </is>
      </c>
      <c r="AA545" t="n">
        <v>1</v>
      </c>
      <c r="AB545" t="inlineStr">
        <is>
          <t>CA</t>
        </is>
      </c>
    </row>
    <row r="546">
      <c r="A546" t="inlineStr">
        <is>
          <t>Camilla Beste</t>
        </is>
      </c>
      <c r="C546" t="inlineStr">
        <is>
          <t>sub</t>
        </is>
      </c>
      <c r="D546" t="inlineStr">
        <is>
          <t>1</t>
        </is>
      </c>
      <c r="E546" t="inlineStr">
        <is>
          <t xml:space="preserve">Pealafel , PotPie, </t>
        </is>
      </c>
      <c r="F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inlineStr">
        <is>
          <t>2 Day</t>
        </is>
      </c>
      <c r="Y546" t="n">
        <v>0</v>
      </c>
      <c r="Z546" t="inlineStr">
        <is>
          <t>6O</t>
        </is>
      </c>
      <c r="AA546" t="n">
        <v>1</v>
      </c>
      <c r="AB546" t="inlineStr">
        <is>
          <t>CA</t>
        </is>
      </c>
    </row>
    <row r="547">
      <c r="A547" t="inlineStr">
        <is>
          <t>Angie Kahler</t>
        </is>
      </c>
      <c r="C547" t="inlineStr">
        <is>
          <t>sub</t>
        </is>
      </c>
      <c r="D547" t="inlineStr">
        <is>
          <t>1</t>
        </is>
      </c>
      <c r="E547" t="inlineStr">
        <is>
          <t xml:space="preserve">Pealafel , PotPie, </t>
        </is>
      </c>
      <c r="F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inlineStr">
        <is>
          <t>2 Day</t>
        </is>
      </c>
      <c r="Y547" t="n">
        <v>0</v>
      </c>
      <c r="Z547" t="inlineStr">
        <is>
          <t>6O</t>
        </is>
      </c>
      <c r="AA547" t="n">
        <v>1</v>
      </c>
      <c r="AB547" t="inlineStr">
        <is>
          <t>CA</t>
        </is>
      </c>
    </row>
    <row r="548">
      <c r="A548" t="inlineStr">
        <is>
          <t>Amy Stookey</t>
        </is>
      </c>
      <c r="C548" t="inlineStr">
        <is>
          <t>sub</t>
        </is>
      </c>
      <c r="D548" t="inlineStr">
        <is>
          <t>1</t>
        </is>
      </c>
      <c r="E548" t="inlineStr">
        <is>
          <t xml:space="preserve">Pealafel , PotPie, </t>
        </is>
      </c>
      <c r="F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inlineStr">
        <is>
          <t>2 Day</t>
        </is>
      </c>
      <c r="Y548" t="n">
        <v>0</v>
      </c>
      <c r="Z548" t="inlineStr">
        <is>
          <t>6O</t>
        </is>
      </c>
      <c r="AA548" t="n">
        <v>1</v>
      </c>
      <c r="AB548" t="inlineStr">
        <is>
          <t>CA</t>
        </is>
      </c>
    </row>
    <row r="549">
      <c r="A549" t="inlineStr">
        <is>
          <t>Meredith Isordia</t>
        </is>
      </c>
      <c r="C549" t="inlineStr">
        <is>
          <t>sub</t>
        </is>
      </c>
      <c r="D549" t="inlineStr">
        <is>
          <t>1</t>
        </is>
      </c>
      <c r="E549" t="inlineStr">
        <is>
          <t xml:space="preserve">Pealafel , PotPie, </t>
        </is>
      </c>
      <c r="F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inlineStr"/>
      <c r="Y549" t="n">
        <v>0</v>
      </c>
      <c r="Z549" t="inlineStr">
        <is>
          <t>6O</t>
        </is>
      </c>
      <c r="AA549" t="n">
        <v>1</v>
      </c>
      <c r="AB549" t="inlineStr">
        <is>
          <t>TX</t>
        </is>
      </c>
    </row>
    <row r="550">
      <c r="A550" t="inlineStr">
        <is>
          <t>Aruna Krishnamachari</t>
        </is>
      </c>
      <c r="C550" t="inlineStr">
        <is>
          <t>sub</t>
        </is>
      </c>
      <c r="D550" t="inlineStr">
        <is>
          <t>1</t>
        </is>
      </c>
      <c r="E550" t="inlineStr">
        <is>
          <t xml:space="preserve">Pealafel , PotPie, </t>
        </is>
      </c>
      <c r="F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inlineStr"/>
      <c r="Y550" t="n">
        <v>0</v>
      </c>
      <c r="Z550" t="inlineStr">
        <is>
          <t>6O</t>
        </is>
      </c>
      <c r="AA550" t="n">
        <v>1</v>
      </c>
      <c r="AB550" t="inlineStr">
        <is>
          <t>CA</t>
        </is>
      </c>
    </row>
    <row r="551">
      <c r="A551" t="inlineStr">
        <is>
          <t>Allyn Fernandez</t>
        </is>
      </c>
      <c r="C551" t="inlineStr">
        <is>
          <t>sub</t>
        </is>
      </c>
      <c r="D551" t="inlineStr">
        <is>
          <t>1</t>
        </is>
      </c>
      <c r="E551" t="inlineStr">
        <is>
          <t xml:space="preserve">Pealafel , PotPie, </t>
        </is>
      </c>
      <c r="F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inlineStr"/>
      <c r="Y551" t="n">
        <v>0</v>
      </c>
      <c r="Z551" t="inlineStr">
        <is>
          <t>6O</t>
        </is>
      </c>
      <c r="AA551" t="n">
        <v>1</v>
      </c>
      <c r="AB551" t="inlineStr">
        <is>
          <t>CA</t>
        </is>
      </c>
    </row>
    <row r="552">
      <c r="A552" t="inlineStr">
        <is>
          <t>Jessica Berlin</t>
        </is>
      </c>
      <c r="C552" t="inlineStr">
        <is>
          <t>sub</t>
        </is>
      </c>
      <c r="D552" t="inlineStr">
        <is>
          <t>1</t>
        </is>
      </c>
      <c r="E552" t="inlineStr">
        <is>
          <t xml:space="preserve">Pealafel , PotPie, Chix, </t>
        </is>
      </c>
      <c r="F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inlineStr"/>
      <c r="Y552" t="n">
        <v>1</v>
      </c>
      <c r="Z552" t="inlineStr">
        <is>
          <t>6P</t>
        </is>
      </c>
      <c r="AA552" t="n">
        <v>0</v>
      </c>
      <c r="AB552" t="inlineStr">
        <is>
          <t>CA</t>
        </is>
      </c>
    </row>
    <row r="553">
      <c r="A553" t="inlineStr">
        <is>
          <t>Eric Schwartz</t>
        </is>
      </c>
      <c r="C553" t="inlineStr">
        <is>
          <t>sub</t>
        </is>
      </c>
      <c r="D553" t="inlineStr">
        <is>
          <t>1</t>
        </is>
      </c>
      <c r="E553" t="inlineStr">
        <is>
          <t xml:space="preserve">Pealafel , PotPie, Chix, </t>
        </is>
      </c>
      <c r="F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inlineStr"/>
      <c r="Y553" t="n">
        <v>1</v>
      </c>
      <c r="Z553" t="inlineStr">
        <is>
          <t>6P</t>
        </is>
      </c>
      <c r="AA553" t="n">
        <v>0</v>
      </c>
      <c r="AB553" t="inlineStr">
        <is>
          <t>CA</t>
        </is>
      </c>
    </row>
    <row r="554">
      <c r="A554" t="inlineStr">
        <is>
          <t>Amanda Wainwright</t>
        </is>
      </c>
      <c r="C554" t="inlineStr">
        <is>
          <t>sub</t>
        </is>
      </c>
      <c r="D554" t="inlineStr">
        <is>
          <t>1</t>
        </is>
      </c>
      <c r="E554" t="inlineStr">
        <is>
          <t xml:space="preserve">Pealafel , PotPie, Chix, </t>
        </is>
      </c>
      <c r="F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inlineStr"/>
      <c r="Y554" t="n">
        <v>1</v>
      </c>
      <c r="Z554" t="inlineStr">
        <is>
          <t>6P</t>
        </is>
      </c>
      <c r="AA554" t="n">
        <v>0</v>
      </c>
      <c r="AB554" t="inlineStr">
        <is>
          <t>CA</t>
        </is>
      </c>
    </row>
    <row r="555">
      <c r="A555" t="inlineStr">
        <is>
          <t>Jamie Mayer</t>
        </is>
      </c>
      <c r="C555" t="inlineStr">
        <is>
          <t>sub</t>
        </is>
      </c>
      <c r="D555" t="inlineStr">
        <is>
          <t>1</t>
        </is>
      </c>
      <c r="E555" t="inlineStr">
        <is>
          <t xml:space="preserve">Pealafel , PotPie, Chix, </t>
        </is>
      </c>
      <c r="F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inlineStr"/>
      <c r="Y555" t="n">
        <v>1</v>
      </c>
      <c r="Z555" t="inlineStr">
        <is>
          <t>6P</t>
        </is>
      </c>
      <c r="AA555" t="n">
        <v>0</v>
      </c>
      <c r="AB555" t="inlineStr">
        <is>
          <t>CA</t>
        </is>
      </c>
    </row>
    <row r="556">
      <c r="A556" t="inlineStr">
        <is>
          <t>Pat  Asher</t>
        </is>
      </c>
      <c r="C556" t="inlineStr">
        <is>
          <t>sub</t>
        </is>
      </c>
      <c r="D556" t="inlineStr">
        <is>
          <t>1</t>
        </is>
      </c>
      <c r="E556" t="inlineStr">
        <is>
          <t xml:space="preserve">Pealafel , PotPie, Chix, </t>
        </is>
      </c>
      <c r="F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inlineStr"/>
      <c r="Y556" t="n">
        <v>1</v>
      </c>
      <c r="Z556" t="inlineStr">
        <is>
          <t>6P</t>
        </is>
      </c>
      <c r="AA556" t="n">
        <v>0</v>
      </c>
      <c r="AB556" t="inlineStr">
        <is>
          <t>CA</t>
        </is>
      </c>
    </row>
    <row r="557">
      <c r="A557" t="inlineStr">
        <is>
          <t>Cara Putman</t>
        </is>
      </c>
      <c r="C557" t="inlineStr">
        <is>
          <t>sub</t>
        </is>
      </c>
      <c r="D557" t="inlineStr">
        <is>
          <t>1</t>
        </is>
      </c>
      <c r="E557" t="inlineStr">
        <is>
          <t xml:space="preserve">Pealafel , PotPie, Chix, </t>
        </is>
      </c>
      <c r="F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inlineStr"/>
      <c r="Y557" t="n">
        <v>1</v>
      </c>
      <c r="Z557" t="inlineStr">
        <is>
          <t>6P</t>
        </is>
      </c>
      <c r="AA557" t="n">
        <v>0</v>
      </c>
      <c r="AB557" t="inlineStr">
        <is>
          <t>CA</t>
        </is>
      </c>
    </row>
    <row r="558">
      <c r="A558" t="inlineStr">
        <is>
          <t xml:space="preserve">Hilary  Gallwey </t>
        </is>
      </c>
      <c r="C558" t="inlineStr">
        <is>
          <t>sub</t>
        </is>
      </c>
      <c r="D558" t="inlineStr">
        <is>
          <t>1</t>
        </is>
      </c>
      <c r="E558" t="inlineStr">
        <is>
          <t xml:space="preserve">Pealafel , PotPie, Chix, </t>
        </is>
      </c>
      <c r="F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inlineStr">
        <is>
          <t>2 Day</t>
        </is>
      </c>
      <c r="Y558" t="n">
        <v>0</v>
      </c>
      <c r="Z558" t="inlineStr">
        <is>
          <t>6P</t>
        </is>
      </c>
      <c r="AA558" t="n">
        <v>1</v>
      </c>
      <c r="AB558" t="inlineStr">
        <is>
          <t>CA</t>
        </is>
      </c>
    </row>
    <row r="559">
      <c r="A559" t="inlineStr">
        <is>
          <t>Gail Cornelius</t>
        </is>
      </c>
      <c r="C559" t="inlineStr">
        <is>
          <t>sub</t>
        </is>
      </c>
      <c r="D559" t="inlineStr">
        <is>
          <t>1</t>
        </is>
      </c>
      <c r="E559" t="inlineStr">
        <is>
          <t xml:space="preserve">Pealafel , PotPie, Chix, </t>
        </is>
      </c>
      <c r="F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inlineStr">
        <is>
          <t>2 Day</t>
        </is>
      </c>
      <c r="Y559" t="n">
        <v>0</v>
      </c>
      <c r="Z559" t="inlineStr">
        <is>
          <t>6P</t>
        </is>
      </c>
      <c r="AA559" t="n">
        <v>1</v>
      </c>
      <c r="AB559" t="inlineStr">
        <is>
          <t>CA</t>
        </is>
      </c>
    </row>
    <row r="560">
      <c r="A560" t="inlineStr">
        <is>
          <t>Kelly French</t>
        </is>
      </c>
      <c r="C560" t="inlineStr">
        <is>
          <t>veg</t>
        </is>
      </c>
      <c r="D560" t="inlineStr">
        <is>
          <t>1</t>
        </is>
      </c>
      <c r="E560" t="inlineStr">
        <is>
          <t xml:space="preserve">Pealafel , PotPie, V-Chix, </t>
        </is>
      </c>
      <c r="F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inlineStr"/>
      <c r="Y560" t="n">
        <v>1</v>
      </c>
      <c r="Z560" t="inlineStr">
        <is>
          <t>6Q</t>
        </is>
      </c>
      <c r="AA560" t="n">
        <v>0</v>
      </c>
      <c r="AB560" t="inlineStr">
        <is>
          <t>CA</t>
        </is>
      </c>
    </row>
    <row r="561">
      <c r="A561" t="inlineStr">
        <is>
          <t>Eileen Vlasak</t>
        </is>
      </c>
      <c r="C561" t="inlineStr">
        <is>
          <t>veg</t>
        </is>
      </c>
      <c r="D561" t="inlineStr">
        <is>
          <t>1</t>
        </is>
      </c>
      <c r="E561" t="inlineStr">
        <is>
          <t xml:space="preserve">Pealafel , PotPie, V-Chix, </t>
        </is>
      </c>
      <c r="F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inlineStr">
        <is>
          <t>2 Day</t>
        </is>
      </c>
      <c r="Y561" t="n">
        <v>0</v>
      </c>
      <c r="Z561" t="inlineStr">
        <is>
          <t>6Q</t>
        </is>
      </c>
      <c r="AA561" t="n">
        <v>1</v>
      </c>
      <c r="AB561" t="inlineStr">
        <is>
          <t>CA</t>
        </is>
      </c>
    </row>
    <row r="562">
      <c r="A562" t="inlineStr">
        <is>
          <t>Anand Parthasarathy</t>
        </is>
      </c>
      <c r="C562" t="inlineStr">
        <is>
          <t>veg</t>
        </is>
      </c>
      <c r="D562" t="inlineStr">
        <is>
          <t>1</t>
        </is>
      </c>
      <c r="E562" t="inlineStr">
        <is>
          <t xml:space="preserve">Pealafel , PotPie, V-Chix, </t>
        </is>
      </c>
      <c r="F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inlineStr"/>
      <c r="Y562" t="n">
        <v>0</v>
      </c>
      <c r="Z562" t="inlineStr">
        <is>
          <t>6Q</t>
        </is>
      </c>
      <c r="AA562" t="n">
        <v>1</v>
      </c>
      <c r="AB562" t="inlineStr">
        <is>
          <t>CA</t>
        </is>
      </c>
    </row>
    <row r="563">
      <c r="A563" t="inlineStr">
        <is>
          <t>Laura Giuliani</t>
        </is>
      </c>
      <c r="C563" t="inlineStr">
        <is>
          <t>sub</t>
        </is>
      </c>
      <c r="D563" t="inlineStr">
        <is>
          <t>1</t>
        </is>
      </c>
      <c r="E563" t="inlineStr">
        <is>
          <t xml:space="preserve">Pealafel , Chix, </t>
        </is>
      </c>
      <c r="F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inlineStr"/>
      <c r="Y563" t="n">
        <v>1</v>
      </c>
      <c r="Z563" t="inlineStr">
        <is>
          <t>6R</t>
        </is>
      </c>
      <c r="AA563" t="n">
        <v>0</v>
      </c>
      <c r="AB563" t="inlineStr">
        <is>
          <t>CA</t>
        </is>
      </c>
    </row>
    <row r="564">
      <c r="A564" t="inlineStr">
        <is>
          <t>Christopher Meindl</t>
        </is>
      </c>
      <c r="C564" t="inlineStr">
        <is>
          <t>sub</t>
        </is>
      </c>
      <c r="D564" t="inlineStr">
        <is>
          <t>1</t>
        </is>
      </c>
      <c r="E564" t="inlineStr">
        <is>
          <t xml:space="preserve">Pealafel , Chix, </t>
        </is>
      </c>
      <c r="F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inlineStr"/>
      <c r="Y564" t="n">
        <v>1</v>
      </c>
      <c r="Z564" t="inlineStr">
        <is>
          <t>6R</t>
        </is>
      </c>
      <c r="AA564" t="n">
        <v>0</v>
      </c>
      <c r="AB564" t="inlineStr">
        <is>
          <t>NV</t>
        </is>
      </c>
    </row>
    <row r="565">
      <c r="A565" t="inlineStr">
        <is>
          <t>amanda smith</t>
        </is>
      </c>
      <c r="C565" t="inlineStr">
        <is>
          <t>sub</t>
        </is>
      </c>
      <c r="D565" t="inlineStr">
        <is>
          <t>1</t>
        </is>
      </c>
      <c r="E565" t="inlineStr">
        <is>
          <t xml:space="preserve">Pealafel , Chix, </t>
        </is>
      </c>
      <c r="F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inlineStr"/>
      <c r="Y565" t="n">
        <v>1</v>
      </c>
      <c r="Z565" t="inlineStr">
        <is>
          <t>6R</t>
        </is>
      </c>
      <c r="AA565" t="n">
        <v>0</v>
      </c>
      <c r="AB565" t="inlineStr">
        <is>
          <t>CA</t>
        </is>
      </c>
    </row>
    <row r="566">
      <c r="A566" t="inlineStr">
        <is>
          <t>Kara Bethea</t>
        </is>
      </c>
      <c r="C566" t="inlineStr">
        <is>
          <t>sub</t>
        </is>
      </c>
      <c r="D566" t="inlineStr">
        <is>
          <t>1</t>
        </is>
      </c>
      <c r="E566" t="inlineStr">
        <is>
          <t xml:space="preserve">Pealafel , Chix, </t>
        </is>
      </c>
      <c r="F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inlineStr">
        <is>
          <t>2 Day</t>
        </is>
      </c>
      <c r="Y566" t="n">
        <v>0</v>
      </c>
      <c r="Z566" t="inlineStr">
        <is>
          <t>6R</t>
        </is>
      </c>
      <c r="AA566" t="n">
        <v>1</v>
      </c>
      <c r="AB566" t="inlineStr">
        <is>
          <t>CA</t>
        </is>
      </c>
    </row>
    <row r="567">
      <c r="A567" t="inlineStr">
        <is>
          <t>Jessica  Duthie</t>
        </is>
      </c>
      <c r="C567" t="inlineStr">
        <is>
          <t>sub</t>
        </is>
      </c>
      <c r="D567" t="inlineStr">
        <is>
          <t>1</t>
        </is>
      </c>
      <c r="E567" t="inlineStr">
        <is>
          <t xml:space="preserve">Pealafel , Chix, </t>
        </is>
      </c>
      <c r="F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inlineStr">
        <is>
          <t>2 Day</t>
        </is>
      </c>
      <c r="Y567" t="n">
        <v>0</v>
      </c>
      <c r="Z567" t="inlineStr">
        <is>
          <t>6R</t>
        </is>
      </c>
      <c r="AA567" t="n">
        <v>1</v>
      </c>
      <c r="AB567" t="inlineStr">
        <is>
          <t>CA</t>
        </is>
      </c>
    </row>
    <row r="568">
      <c r="A568" t="inlineStr">
        <is>
          <t>Julia Dugan</t>
        </is>
      </c>
      <c r="C568" t="inlineStr">
        <is>
          <t>sub</t>
        </is>
      </c>
      <c r="D568" t="inlineStr">
        <is>
          <t>1</t>
        </is>
      </c>
      <c r="E568" t="inlineStr">
        <is>
          <t xml:space="preserve">Pealafel , Chix, </t>
        </is>
      </c>
      <c r="F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inlineStr"/>
      <c r="Y568" t="n">
        <v>0</v>
      </c>
      <c r="Z568" t="inlineStr">
        <is>
          <t>6R</t>
        </is>
      </c>
      <c r="AA568" t="n">
        <v>1</v>
      </c>
      <c r="AB568" t="inlineStr">
        <is>
          <t>CA</t>
        </is>
      </c>
    </row>
    <row r="569">
      <c r="A569" t="inlineStr">
        <is>
          <t>Elizabeth  Bangs</t>
        </is>
      </c>
      <c r="C569" t="inlineStr">
        <is>
          <t>sub</t>
        </is>
      </c>
      <c r="D569" t="inlineStr">
        <is>
          <t>1</t>
        </is>
      </c>
      <c r="E569" t="inlineStr">
        <is>
          <t xml:space="preserve">Pealafel , V-Chix, </t>
        </is>
      </c>
      <c r="F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inlineStr"/>
      <c r="Y569" t="n">
        <v>1</v>
      </c>
      <c r="Z569" t="inlineStr">
        <is>
          <t>6S</t>
        </is>
      </c>
      <c r="AA569" t="n">
        <v>0</v>
      </c>
      <c r="AB569" t="inlineStr">
        <is>
          <t>CA</t>
        </is>
      </c>
    </row>
    <row r="570">
      <c r="A570" t="inlineStr">
        <is>
          <t>Tish Kelly-Mick</t>
        </is>
      </c>
      <c r="C570" t="inlineStr">
        <is>
          <t>sub</t>
        </is>
      </c>
      <c r="D570" t="inlineStr">
        <is>
          <t>1</t>
        </is>
      </c>
      <c r="E570" t="inlineStr">
        <is>
          <t xml:space="preserve">Pizza, PotPie, Chix, </t>
        </is>
      </c>
      <c r="F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inlineStr">
        <is>
          <t>2 Day</t>
        </is>
      </c>
      <c r="Y570" t="n">
        <v>0</v>
      </c>
      <c r="Z570" t="inlineStr">
        <is>
          <t>6T</t>
        </is>
      </c>
      <c r="AA570" t="n">
        <v>1</v>
      </c>
      <c r="AB570" t="inlineStr">
        <is>
          <t>TX</t>
        </is>
      </c>
    </row>
    <row r="571">
      <c r="A571" t="inlineStr">
        <is>
          <t>Tracey Bielefeld</t>
        </is>
      </c>
      <c r="C571" t="inlineStr">
        <is>
          <t>sub</t>
        </is>
      </c>
      <c r="D571" t="inlineStr">
        <is>
          <t>1</t>
        </is>
      </c>
      <c r="E571" t="inlineStr">
        <is>
          <t xml:space="preserve">Pizza, B-Tacos, </t>
        </is>
      </c>
      <c r="F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inlineStr">
        <is>
          <t>2 Day</t>
        </is>
      </c>
      <c r="Y571" t="n">
        <v>0</v>
      </c>
      <c r="Z571" t="inlineStr">
        <is>
          <t>6U</t>
        </is>
      </c>
      <c r="AA571" t="n">
        <v>1</v>
      </c>
      <c r="AB571" t="inlineStr">
        <is>
          <t>TX</t>
        </is>
      </c>
    </row>
    <row r="572">
      <c r="A572" t="inlineStr">
        <is>
          <t>Sara Gray</t>
        </is>
      </c>
      <c r="C572" t="inlineStr">
        <is>
          <t>sub</t>
        </is>
      </c>
      <c r="D572" t="inlineStr">
        <is>
          <t>1</t>
        </is>
      </c>
      <c r="E572" t="inlineStr">
        <is>
          <t xml:space="preserve">Pizza, B-Tacos, </t>
        </is>
      </c>
      <c r="F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inlineStr"/>
      <c r="Y572" t="n">
        <v>0</v>
      </c>
      <c r="Z572" t="inlineStr">
        <is>
          <t>6U</t>
        </is>
      </c>
      <c r="AA572" t="n">
        <v>1</v>
      </c>
      <c r="AB572" t="inlineStr">
        <is>
          <t>CA</t>
        </is>
      </c>
    </row>
    <row r="573">
      <c r="A573" t="inlineStr">
        <is>
          <t>Hadia Ahmed</t>
        </is>
      </c>
      <c r="C573" t="inlineStr">
        <is>
          <t>sub</t>
        </is>
      </c>
      <c r="D573" t="inlineStr">
        <is>
          <t>1</t>
        </is>
      </c>
      <c r="E573" t="inlineStr">
        <is>
          <t xml:space="preserve">Pizza, B-Tacos, Chix, </t>
        </is>
      </c>
      <c r="F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inlineStr"/>
      <c r="Y573" t="n">
        <v>0</v>
      </c>
      <c r="Z573" t="inlineStr">
        <is>
          <t>6V</t>
        </is>
      </c>
      <c r="AA573" t="n">
        <v>1</v>
      </c>
      <c r="AB573" t="inlineStr">
        <is>
          <t>CA</t>
        </is>
      </c>
    </row>
    <row r="574">
      <c r="A574" t="inlineStr">
        <is>
          <t>Alison Young</t>
        </is>
      </c>
      <c r="C574" t="inlineStr">
        <is>
          <t>sub</t>
        </is>
      </c>
      <c r="D574" t="inlineStr">
        <is>
          <t>1</t>
        </is>
      </c>
      <c r="E574" t="inlineStr">
        <is>
          <t xml:space="preserve">Pizza, T-Burg, </t>
        </is>
      </c>
      <c r="F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inlineStr"/>
      <c r="Y574" t="n">
        <v>0</v>
      </c>
      <c r="Z574" t="inlineStr">
        <is>
          <t>6W</t>
        </is>
      </c>
      <c r="AA574" t="n">
        <v>1</v>
      </c>
      <c r="AB574" t="inlineStr">
        <is>
          <t>CA</t>
        </is>
      </c>
    </row>
    <row r="575">
      <c r="A575" t="inlineStr">
        <is>
          <t>Marnie Schwartz</t>
        </is>
      </c>
      <c r="C575" t="inlineStr">
        <is>
          <t>sub</t>
        </is>
      </c>
      <c r="D575" t="inlineStr">
        <is>
          <t>1</t>
        </is>
      </c>
      <c r="E575" t="inlineStr">
        <is>
          <t xml:space="preserve">Pizza, Beef, </t>
        </is>
      </c>
      <c r="F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inlineStr"/>
      <c r="Y575" t="n">
        <v>0</v>
      </c>
      <c r="Z575" t="inlineStr">
        <is>
          <t>6X</t>
        </is>
      </c>
      <c r="AA575" t="n">
        <v>1</v>
      </c>
      <c r="AB575" t="inlineStr">
        <is>
          <t>TX</t>
        </is>
      </c>
    </row>
    <row r="576">
      <c r="A576" t="inlineStr">
        <is>
          <t>Alison Woods</t>
        </is>
      </c>
      <c r="C576" t="inlineStr">
        <is>
          <t>sub</t>
        </is>
      </c>
      <c r="D576" t="inlineStr">
        <is>
          <t>1</t>
        </is>
      </c>
      <c r="E576" t="inlineStr">
        <is>
          <t xml:space="preserve">Pizza, Beef, </t>
        </is>
      </c>
      <c r="F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inlineStr"/>
      <c r="Y576" t="n">
        <v>0</v>
      </c>
      <c r="Z576" t="inlineStr">
        <is>
          <t>6X</t>
        </is>
      </c>
      <c r="AA576" t="n">
        <v>1</v>
      </c>
      <c r="AB576" t="inlineStr">
        <is>
          <t>CA</t>
        </is>
      </c>
    </row>
    <row r="577">
      <c r="A577" t="inlineStr">
        <is>
          <t>Briana  Stone</t>
        </is>
      </c>
      <c r="C577" t="inlineStr">
        <is>
          <t>sub</t>
        </is>
      </c>
      <c r="D577" t="inlineStr">
        <is>
          <t>1</t>
        </is>
      </c>
      <c r="E577" t="inlineStr">
        <is>
          <t xml:space="preserve">Pizza, Beef, PotPie, </t>
        </is>
      </c>
      <c r="F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inlineStr"/>
      <c r="Y577" t="n">
        <v>1</v>
      </c>
      <c r="Z577" t="inlineStr">
        <is>
          <t>6Y</t>
        </is>
      </c>
      <c r="AA577" t="n">
        <v>0</v>
      </c>
      <c r="AB577" t="inlineStr">
        <is>
          <t>CA</t>
        </is>
      </c>
    </row>
    <row r="578">
      <c r="A578" t="inlineStr">
        <is>
          <t>Gulten Karaoglan-Bebek</t>
        </is>
      </c>
      <c r="C578" t="inlineStr">
        <is>
          <t>sub</t>
        </is>
      </c>
      <c r="D578" t="inlineStr">
        <is>
          <t>1</t>
        </is>
      </c>
      <c r="E578" t="inlineStr">
        <is>
          <t xml:space="preserve">Pizza, Beef, Pealafel , </t>
        </is>
      </c>
      <c r="F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inlineStr">
        <is>
          <t>2 Day</t>
        </is>
      </c>
      <c r="Y578" t="n">
        <v>0</v>
      </c>
      <c r="Z578" t="inlineStr">
        <is>
          <t>6Z</t>
        </is>
      </c>
      <c r="AA578" t="n">
        <v>1</v>
      </c>
      <c r="AB578" t="inlineStr">
        <is>
          <t>CA</t>
        </is>
      </c>
    </row>
    <row r="579">
      <c r="A579" t="inlineStr">
        <is>
          <t>Megan Lynn</t>
        </is>
      </c>
      <c r="C579" t="inlineStr">
        <is>
          <t>sub</t>
        </is>
      </c>
      <c r="D579" t="inlineStr">
        <is>
          <t>1</t>
        </is>
      </c>
      <c r="E579" t="inlineStr">
        <is>
          <t xml:space="preserve">Pizza, Pealafel , </t>
        </is>
      </c>
      <c r="F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inlineStr"/>
      <c r="Y579" t="n">
        <v>1</v>
      </c>
      <c r="Z579" t="inlineStr">
        <is>
          <t>7A</t>
        </is>
      </c>
      <c r="AA579" t="n">
        <v>0</v>
      </c>
      <c r="AB579" t="inlineStr">
        <is>
          <t>CA</t>
        </is>
      </c>
    </row>
    <row r="580">
      <c r="A580" t="inlineStr">
        <is>
          <t>Michelle Humphrey</t>
        </is>
      </c>
      <c r="C580" t="inlineStr">
        <is>
          <t>sub</t>
        </is>
      </c>
      <c r="D580" t="inlineStr">
        <is>
          <t>1</t>
        </is>
      </c>
      <c r="E580" t="inlineStr">
        <is>
          <t xml:space="preserve">Pizza, Pealafel , PotPie, </t>
        </is>
      </c>
      <c r="F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inlineStr"/>
      <c r="Y580" t="n">
        <v>0</v>
      </c>
      <c r="Z580" t="inlineStr">
        <is>
          <t>7B</t>
        </is>
      </c>
      <c r="AA580" t="n">
        <v>1</v>
      </c>
      <c r="AB580" t="inlineStr">
        <is>
          <t>CA</t>
        </is>
      </c>
    </row>
    <row r="581">
      <c r="A581" t="inlineStr">
        <is>
          <t xml:space="preserve">Michelle  Nathan </t>
        </is>
      </c>
      <c r="C581" t="inlineStr">
        <is>
          <t>sub</t>
        </is>
      </c>
      <c r="D581" t="inlineStr">
        <is>
          <t>1</t>
        </is>
      </c>
      <c r="E581" t="inlineStr">
        <is>
          <t xml:space="preserve">Pizza, Pealafel , Chix, </t>
        </is>
      </c>
      <c r="F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inlineStr"/>
      <c r="Y581" t="n">
        <v>1</v>
      </c>
      <c r="Z581" t="inlineStr">
        <is>
          <t>7C</t>
        </is>
      </c>
      <c r="AA581" t="n">
        <v>0</v>
      </c>
      <c r="AB581" t="inlineStr">
        <is>
          <t>CA</t>
        </is>
      </c>
    </row>
    <row r="582">
      <c r="A582" t="inlineStr">
        <is>
          <t>Kari Worthington</t>
        </is>
      </c>
      <c r="C582" t="inlineStr">
        <is>
          <t>sub</t>
        </is>
      </c>
      <c r="D582" t="inlineStr">
        <is>
          <t>1</t>
        </is>
      </c>
      <c r="E582" t="inlineStr">
        <is>
          <t xml:space="preserve">Pizza, Chix, </t>
        </is>
      </c>
      <c r="F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inlineStr"/>
      <c r="Y582" t="n">
        <v>1</v>
      </c>
      <c r="Z582" t="inlineStr">
        <is>
          <t>7D</t>
        </is>
      </c>
      <c r="AA582" t="n">
        <v>0</v>
      </c>
      <c r="AB582" t="inlineStr">
        <is>
          <t>CA</t>
        </is>
      </c>
    </row>
    <row r="583">
      <c r="A583" t="inlineStr">
        <is>
          <t>Cecily Rhett</t>
        </is>
      </c>
      <c r="C583" t="inlineStr">
        <is>
          <t>sub</t>
        </is>
      </c>
      <c r="D583" t="inlineStr">
        <is>
          <t>1</t>
        </is>
      </c>
      <c r="E583" t="inlineStr">
        <is>
          <t xml:space="preserve">Pizza, Chix, </t>
        </is>
      </c>
      <c r="F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inlineStr"/>
      <c r="Y583" t="n">
        <v>1</v>
      </c>
      <c r="Z583" t="inlineStr">
        <is>
          <t>7D</t>
        </is>
      </c>
      <c r="AA583" t="n">
        <v>0</v>
      </c>
      <c r="AB583" t="inlineStr">
        <is>
          <t>CA</t>
        </is>
      </c>
    </row>
    <row r="584">
      <c r="A584" t="inlineStr">
        <is>
          <t>Maggie Blades</t>
        </is>
      </c>
      <c r="C584" t="inlineStr">
        <is>
          <t>sub</t>
        </is>
      </c>
      <c r="D584" t="inlineStr">
        <is>
          <t>1</t>
        </is>
      </c>
      <c r="E584" t="inlineStr">
        <is>
          <t xml:space="preserve">Pizza, Chix, </t>
        </is>
      </c>
      <c r="F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inlineStr"/>
      <c r="Y584" t="n">
        <v>0</v>
      </c>
      <c r="Z584" t="inlineStr">
        <is>
          <t>7D</t>
        </is>
      </c>
      <c r="AA584" t="n">
        <v>1</v>
      </c>
      <c r="AB584" t="inlineStr">
        <is>
          <t>CA</t>
        </is>
      </c>
    </row>
    <row r="585">
      <c r="A585" t="inlineStr">
        <is>
          <t>Debbie Haslem</t>
        </is>
      </c>
      <c r="C585" t="inlineStr">
        <is>
          <t>sub</t>
        </is>
      </c>
      <c r="D585" t="inlineStr">
        <is>
          <t>1</t>
        </is>
      </c>
      <c r="E585" t="inlineStr">
        <is>
          <t xml:space="preserve">T-Tacos, PotPie, </t>
        </is>
      </c>
      <c r="F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inlineStr">
        <is>
          <t>2 Day</t>
        </is>
      </c>
      <c r="Y585" t="n">
        <v>0</v>
      </c>
      <c r="Z585" t="inlineStr">
        <is>
          <t>7E</t>
        </is>
      </c>
      <c r="AA585" t="n">
        <v>1</v>
      </c>
      <c r="AB585" t="inlineStr">
        <is>
          <t>CA</t>
        </is>
      </c>
    </row>
    <row r="586">
      <c r="A586" t="inlineStr">
        <is>
          <t>Colleen Kanownik</t>
        </is>
      </c>
      <c r="C586" t="inlineStr">
        <is>
          <t>sub</t>
        </is>
      </c>
      <c r="D586" t="inlineStr">
        <is>
          <t>1</t>
        </is>
      </c>
      <c r="E586" t="inlineStr">
        <is>
          <t xml:space="preserve">T-Tacos, PotPie, Chix, </t>
        </is>
      </c>
      <c r="F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inlineStr"/>
      <c r="Y586" t="n">
        <v>1</v>
      </c>
      <c r="Z586" t="inlineStr">
        <is>
          <t>7F</t>
        </is>
      </c>
      <c r="AA586" t="n">
        <v>0</v>
      </c>
      <c r="AB586" t="inlineStr">
        <is>
          <t>CA</t>
        </is>
      </c>
    </row>
    <row r="587">
      <c r="A587" t="inlineStr">
        <is>
          <t>Candice Watson</t>
        </is>
      </c>
      <c r="C587" t="inlineStr">
        <is>
          <t>sub</t>
        </is>
      </c>
      <c r="D587" t="inlineStr">
        <is>
          <t>1</t>
        </is>
      </c>
      <c r="E587" t="inlineStr">
        <is>
          <t xml:space="preserve">T-Tacos, Pealafel , PotPie, </t>
        </is>
      </c>
      <c r="F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inlineStr"/>
      <c r="Y587" t="n">
        <v>1</v>
      </c>
      <c r="Z587" t="inlineStr">
        <is>
          <t>7G</t>
        </is>
      </c>
      <c r="AA587" t="n">
        <v>0</v>
      </c>
      <c r="AB587" t="inlineStr">
        <is>
          <t>CA</t>
        </is>
      </c>
    </row>
    <row r="588">
      <c r="A588" t="inlineStr">
        <is>
          <t>Audrey Schena</t>
        </is>
      </c>
      <c r="C588" t="inlineStr">
        <is>
          <t>sub</t>
        </is>
      </c>
      <c r="D588" t="inlineStr">
        <is>
          <t>1</t>
        </is>
      </c>
      <c r="E588" t="inlineStr">
        <is>
          <t xml:space="preserve">T-Tacos, Pealafel , PotPie, </t>
        </is>
      </c>
      <c r="F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inlineStr">
        <is>
          <t>2 Day</t>
        </is>
      </c>
      <c r="Y588" t="n">
        <v>0</v>
      </c>
      <c r="Z588" t="inlineStr">
        <is>
          <t>7G</t>
        </is>
      </c>
      <c r="AA588" t="n">
        <v>1</v>
      </c>
      <c r="AB588" t="inlineStr">
        <is>
          <t>TX</t>
        </is>
      </c>
    </row>
    <row r="589">
      <c r="A589" t="inlineStr">
        <is>
          <t>Elissa Windisch</t>
        </is>
      </c>
      <c r="C589" t="inlineStr">
        <is>
          <t>sub</t>
        </is>
      </c>
      <c r="D589" t="inlineStr">
        <is>
          <t>1</t>
        </is>
      </c>
      <c r="E589" t="inlineStr">
        <is>
          <t xml:space="preserve">T-Tacos, Chix, </t>
        </is>
      </c>
      <c r="F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inlineStr"/>
      <c r="Y589" t="n">
        <v>1</v>
      </c>
      <c r="Z589" t="inlineStr">
        <is>
          <t>7H</t>
        </is>
      </c>
      <c r="AA589" t="n">
        <v>0</v>
      </c>
      <c r="AB589" t="inlineStr">
        <is>
          <t>CA</t>
        </is>
      </c>
    </row>
    <row r="590">
      <c r="A590" t="inlineStr">
        <is>
          <t xml:space="preserve">Gabrielle  Zybelman </t>
        </is>
      </c>
      <c r="C590" t="inlineStr">
        <is>
          <t>sub</t>
        </is>
      </c>
      <c r="D590" t="inlineStr">
        <is>
          <t>1</t>
        </is>
      </c>
      <c r="E590" t="inlineStr">
        <is>
          <t xml:space="preserve">V-Pizza, Pealafel , </t>
        </is>
      </c>
      <c r="F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inlineStr"/>
      <c r="Y590" t="n">
        <v>0</v>
      </c>
      <c r="Z590" t="inlineStr">
        <is>
          <t>7I</t>
        </is>
      </c>
      <c r="AA590" t="n">
        <v>1</v>
      </c>
      <c r="AB590" t="inlineStr">
        <is>
          <t>OR</t>
        </is>
      </c>
    </row>
    <row r="591">
      <c r="A591" t="inlineStr">
        <is>
          <t>Lynn Cole</t>
        </is>
      </c>
      <c r="C591" t="inlineStr">
        <is>
          <t>sub</t>
        </is>
      </c>
      <c r="D591" t="inlineStr">
        <is>
          <t>1</t>
        </is>
      </c>
      <c r="E591" t="inlineStr">
        <is>
          <t xml:space="preserve">V-Pizza, Chix, </t>
        </is>
      </c>
      <c r="F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inlineStr"/>
      <c r="Y591" t="n">
        <v>0</v>
      </c>
      <c r="Z591" t="inlineStr">
        <is>
          <t>7J</t>
        </is>
      </c>
      <c r="AA591" t="n">
        <v>1</v>
      </c>
      <c r="AB591" t="inlineStr">
        <is>
          <t>CA</t>
        </is>
      </c>
    </row>
    <row r="592">
      <c r="A592" t="inlineStr">
        <is>
          <t>Mia Hays</t>
        </is>
      </c>
      <c r="C592" t="inlineStr">
        <is>
          <t>sub</t>
        </is>
      </c>
      <c r="D592" t="inlineStr">
        <is>
          <t>1</t>
        </is>
      </c>
      <c r="E592" t="inlineStr">
        <is>
          <t xml:space="preserve">V-Pizza, T-Tacos, </t>
        </is>
      </c>
      <c r="F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inlineStr"/>
      <c r="Y592" t="n">
        <v>1</v>
      </c>
      <c r="Z592" t="inlineStr">
        <is>
          <t>7K</t>
        </is>
      </c>
      <c r="AA592" t="n">
        <v>0</v>
      </c>
      <c r="AB592" t="inlineStr">
        <is>
          <t>CA</t>
        </is>
      </c>
    </row>
    <row r="593">
      <c r="A593" t="inlineStr">
        <is>
          <t>Darcy Kaushagen</t>
        </is>
      </c>
      <c r="C593" t="inlineStr">
        <is>
          <t>sub</t>
        </is>
      </c>
      <c r="D593" t="inlineStr">
        <is>
          <t>1</t>
        </is>
      </c>
      <c r="E593" t="inlineStr">
        <is>
          <t xml:space="preserve">PotPie, Chix, </t>
        </is>
      </c>
      <c r="F593" t="n">
        <v>2</v>
      </c>
      <c r="G593" t="inlineStr">
        <is>
          <t>Antiox,Vitc</t>
        </is>
      </c>
      <c r="H593" t="n">
        <v>1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1</v>
      </c>
      <c r="O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inlineStr"/>
      <c r="Y593" t="n">
        <v>0</v>
      </c>
      <c r="Z593" t="inlineStr">
        <is>
          <t>S73</t>
        </is>
      </c>
      <c r="AA593" t="n">
        <v>1</v>
      </c>
      <c r="AB593" t="inlineStr">
        <is>
          <t>CA</t>
        </is>
      </c>
    </row>
    <row r="594">
      <c r="A594" t="inlineStr">
        <is>
          <t>Brooke Atherton</t>
        </is>
      </c>
      <c r="C594" t="inlineStr">
        <is>
          <t>sub</t>
        </is>
      </c>
      <c r="D594" t="inlineStr">
        <is>
          <t>1</t>
        </is>
      </c>
      <c r="E594" t="inlineStr">
        <is>
          <t xml:space="preserve">B-Tacos, Pealafel , </t>
        </is>
      </c>
      <c r="F594" t="n">
        <v>2</v>
      </c>
      <c r="G594" t="inlineStr">
        <is>
          <t>Green,Green</t>
        </is>
      </c>
      <c r="H594" t="n">
        <v>0</v>
      </c>
      <c r="I594" t="n">
        <v>0</v>
      </c>
      <c r="J594" t="n">
        <v>0</v>
      </c>
      <c r="K594" t="n">
        <v>0</v>
      </c>
      <c r="L594" t="n">
        <v>2</v>
      </c>
      <c r="M594" t="n">
        <v>0</v>
      </c>
      <c r="N594" t="n">
        <v>0</v>
      </c>
      <c r="O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inlineStr"/>
      <c r="Y594" t="n">
        <v>0</v>
      </c>
      <c r="Z594" t="inlineStr">
        <is>
          <t>S74</t>
        </is>
      </c>
      <c r="AA594" t="n">
        <v>1</v>
      </c>
      <c r="AB594" t="inlineStr">
        <is>
          <t>WA</t>
        </is>
      </c>
    </row>
    <row r="595">
      <c r="A595" t="inlineStr">
        <is>
          <t>Alma Brand</t>
        </is>
      </c>
      <c r="C595" t="inlineStr">
        <is>
          <t>sub</t>
        </is>
      </c>
      <c r="D595" t="inlineStr">
        <is>
          <t>1</t>
        </is>
      </c>
      <c r="E595" t="inlineStr">
        <is>
          <t xml:space="preserve">Beef, PotPie, </t>
        </is>
      </c>
      <c r="F595" t="n">
        <v>2</v>
      </c>
      <c r="G595" t="inlineStr">
        <is>
          <t>Vitc,Vitc</t>
        </is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2</v>
      </c>
      <c r="O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inlineStr"/>
      <c r="Y595" t="n">
        <v>1</v>
      </c>
      <c r="Z595" t="inlineStr">
        <is>
          <t>S75</t>
        </is>
      </c>
      <c r="AA595" t="n">
        <v>0</v>
      </c>
      <c r="AB595" t="inlineStr">
        <is>
          <t>WA</t>
        </is>
      </c>
    </row>
    <row r="596">
      <c r="A596" t="inlineStr">
        <is>
          <t>Claire Sue</t>
        </is>
      </c>
      <c r="C596" t="inlineStr">
        <is>
          <t>sub</t>
        </is>
      </c>
      <c r="D596" t="inlineStr">
        <is>
          <t>1</t>
        </is>
      </c>
      <c r="E596" t="inlineStr">
        <is>
          <t xml:space="preserve">Beef, PotPie, </t>
        </is>
      </c>
      <c r="F596" t="n">
        <v>1</v>
      </c>
      <c r="G596" t="inlineStr">
        <is>
          <t>Vitc</t>
        </is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1</v>
      </c>
      <c r="O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inlineStr"/>
      <c r="Y596" t="n">
        <v>0</v>
      </c>
      <c r="Z596" t="inlineStr">
        <is>
          <t>S76</t>
        </is>
      </c>
      <c r="AA596" t="n">
        <v>1</v>
      </c>
      <c r="AB596" t="inlineStr">
        <is>
          <t>WA</t>
        </is>
      </c>
    </row>
    <row r="597">
      <c r="A597" t="inlineStr">
        <is>
          <t>megan edmonds</t>
        </is>
      </c>
      <c r="C597" t="inlineStr">
        <is>
          <t>sub</t>
        </is>
      </c>
      <c r="D597" t="inlineStr">
        <is>
          <t>1</t>
        </is>
      </c>
      <c r="E597" t="inlineStr">
        <is>
          <t xml:space="preserve">Beef, PotPie, Chix, </t>
        </is>
      </c>
      <c r="F597" t="n">
        <v>1</v>
      </c>
      <c r="G597" t="inlineStr">
        <is>
          <t>Green</t>
        </is>
      </c>
      <c r="H597" t="n">
        <v>0</v>
      </c>
      <c r="I597" t="n">
        <v>0</v>
      </c>
      <c r="J597" t="n">
        <v>0</v>
      </c>
      <c r="K597" t="n">
        <v>0</v>
      </c>
      <c r="L597" t="n">
        <v>1</v>
      </c>
      <c r="M597" t="n">
        <v>0</v>
      </c>
      <c r="N597" t="n">
        <v>0</v>
      </c>
      <c r="O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inlineStr"/>
      <c r="Y597" t="n">
        <v>1</v>
      </c>
      <c r="Z597" t="inlineStr">
        <is>
          <t>S77</t>
        </is>
      </c>
      <c r="AA597" t="n">
        <v>0</v>
      </c>
      <c r="AB597" t="inlineStr">
        <is>
          <t>CA</t>
        </is>
      </c>
    </row>
    <row r="598">
      <c r="A598" t="inlineStr">
        <is>
          <t>Elizabeth Eschenbach</t>
        </is>
      </c>
      <c r="C598" t="inlineStr">
        <is>
          <t>sub</t>
        </is>
      </c>
      <c r="D598" t="inlineStr">
        <is>
          <t>1</t>
        </is>
      </c>
      <c r="E598" t="inlineStr">
        <is>
          <t xml:space="preserve">Beef, PotPie, Chix, </t>
        </is>
      </c>
      <c r="F598" t="n">
        <v>1</v>
      </c>
      <c r="G598" t="inlineStr">
        <is>
          <t>Bigred</t>
        </is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inlineStr">
        <is>
          <t>2 Day</t>
        </is>
      </c>
      <c r="Y598" t="n">
        <v>0</v>
      </c>
      <c r="Z598" t="inlineStr">
        <is>
          <t>S78</t>
        </is>
      </c>
      <c r="AA598" t="n">
        <v>1</v>
      </c>
      <c r="AB598" t="inlineStr">
        <is>
          <t>CA</t>
        </is>
      </c>
    </row>
    <row r="599">
      <c r="A599" t="inlineStr">
        <is>
          <t>Christie Leigh</t>
        </is>
      </c>
      <c r="C599" t="inlineStr">
        <is>
          <t>sub</t>
        </is>
      </c>
      <c r="D599" t="inlineStr">
        <is>
          <t>1</t>
        </is>
      </c>
      <c r="E599" t="inlineStr">
        <is>
          <t xml:space="preserve">Beef, B-Tacos, </t>
        </is>
      </c>
      <c r="F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1</v>
      </c>
      <c r="P599" t="inlineStr">
        <is>
          <t>chip</t>
        </is>
      </c>
      <c r="Q599" t="n">
        <v>0</v>
      </c>
      <c r="R599" t="n">
        <v>1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inlineStr"/>
      <c r="Y599" t="n">
        <v>0</v>
      </c>
      <c r="Z599" t="inlineStr">
        <is>
          <t>S79</t>
        </is>
      </c>
      <c r="AA599" t="n">
        <v>1</v>
      </c>
      <c r="AB599" t="inlineStr">
        <is>
          <t>CA</t>
        </is>
      </c>
    </row>
    <row r="600">
      <c r="A600" t="inlineStr">
        <is>
          <t>Emily Kosuge</t>
        </is>
      </c>
      <c r="C600" t="inlineStr">
        <is>
          <t>sub</t>
        </is>
      </c>
      <c r="D600" t="inlineStr">
        <is>
          <t>1</t>
        </is>
      </c>
      <c r="E600" t="inlineStr">
        <is>
          <t xml:space="preserve">Beef, B-Burg, </t>
        </is>
      </c>
      <c r="F600" t="n">
        <v>1</v>
      </c>
      <c r="G600" t="inlineStr">
        <is>
          <t>Green</t>
        </is>
      </c>
      <c r="H600" t="n">
        <v>0</v>
      </c>
      <c r="I600" t="n">
        <v>0</v>
      </c>
      <c r="J600" t="n">
        <v>0</v>
      </c>
      <c r="K600" t="n">
        <v>0</v>
      </c>
      <c r="L600" t="n">
        <v>1</v>
      </c>
      <c r="M600" t="n">
        <v>0</v>
      </c>
      <c r="N600" t="n">
        <v>0</v>
      </c>
      <c r="O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inlineStr"/>
      <c r="Y600" t="n">
        <v>1</v>
      </c>
      <c r="Z600" t="inlineStr">
        <is>
          <t>S80</t>
        </is>
      </c>
      <c r="AA600" t="n">
        <v>0</v>
      </c>
      <c r="AB600" t="inlineStr">
        <is>
          <t>CA</t>
        </is>
      </c>
    </row>
    <row r="601">
      <c r="A601" t="inlineStr">
        <is>
          <t>Nicole Hamilton</t>
        </is>
      </c>
      <c r="C601" t="inlineStr">
        <is>
          <t>sub</t>
        </is>
      </c>
      <c r="D601" t="inlineStr">
        <is>
          <t>1</t>
        </is>
      </c>
      <c r="E601" t="inlineStr">
        <is>
          <t xml:space="preserve">Beef, B-Burg, Chix, </t>
        </is>
      </c>
      <c r="F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1</v>
      </c>
      <c r="P601" t="inlineStr">
        <is>
          <t>chip</t>
        </is>
      </c>
      <c r="Q601" t="n">
        <v>0</v>
      </c>
      <c r="R601" t="n">
        <v>1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inlineStr"/>
      <c r="Y601" t="n">
        <v>0</v>
      </c>
      <c r="Z601" t="inlineStr">
        <is>
          <t>S81</t>
        </is>
      </c>
      <c r="AA601" t="n">
        <v>1</v>
      </c>
      <c r="AB601" t="inlineStr">
        <is>
          <t>CA</t>
        </is>
      </c>
    </row>
    <row r="602">
      <c r="A602" t="inlineStr">
        <is>
          <t>Amanda Greene</t>
        </is>
      </c>
      <c r="C602" t="inlineStr">
        <is>
          <t>sub</t>
        </is>
      </c>
      <c r="D602" t="inlineStr">
        <is>
          <t>1</t>
        </is>
      </c>
      <c r="E602" t="inlineStr">
        <is>
          <t xml:space="preserve">Beef, B-Burg, Chix, </t>
        </is>
      </c>
      <c r="F602" t="n">
        <v>4</v>
      </c>
      <c r="G602" t="inlineStr">
        <is>
          <t>PBJ,PBJ,Green,Green</t>
        </is>
      </c>
      <c r="H602" t="n">
        <v>0</v>
      </c>
      <c r="I602" t="n">
        <v>0</v>
      </c>
      <c r="J602" t="n">
        <v>0</v>
      </c>
      <c r="K602" t="n">
        <v>0</v>
      </c>
      <c r="L602" t="n">
        <v>2</v>
      </c>
      <c r="M602" t="n">
        <v>2</v>
      </c>
      <c r="N602" t="n">
        <v>0</v>
      </c>
      <c r="O602" t="n">
        <v>2</v>
      </c>
      <c r="P602" t="inlineStr">
        <is>
          <t>chip,break_gf</t>
        </is>
      </c>
      <c r="Q602" t="n">
        <v>1</v>
      </c>
      <c r="R602" t="n">
        <v>1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inlineStr"/>
      <c r="Y602" t="n">
        <v>0</v>
      </c>
      <c r="Z602" t="inlineStr">
        <is>
          <t>S82</t>
        </is>
      </c>
      <c r="AA602" t="n">
        <v>1</v>
      </c>
      <c r="AB602" t="inlineStr">
        <is>
          <t>CA</t>
        </is>
      </c>
    </row>
    <row r="603">
      <c r="A603" t="inlineStr">
        <is>
          <t>Rocio Bonsall</t>
        </is>
      </c>
      <c r="C603" t="inlineStr">
        <is>
          <t>sub</t>
        </is>
      </c>
      <c r="D603" t="inlineStr">
        <is>
          <t>1</t>
        </is>
      </c>
      <c r="E603" t="inlineStr">
        <is>
          <t xml:space="preserve">Beef, Pealafel , </t>
        </is>
      </c>
      <c r="F603" t="n">
        <v>4</v>
      </c>
      <c r="G603" t="inlineStr">
        <is>
          <t>Green,Green,Bigred,Bigred</t>
        </is>
      </c>
      <c r="H603" t="n">
        <v>0</v>
      </c>
      <c r="I603" t="n">
        <v>2</v>
      </c>
      <c r="J603" t="n">
        <v>0</v>
      </c>
      <c r="K603" t="n">
        <v>0</v>
      </c>
      <c r="L603" t="n">
        <v>2</v>
      </c>
      <c r="M603" t="n">
        <v>0</v>
      </c>
      <c r="N603" t="n">
        <v>0</v>
      </c>
      <c r="O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inlineStr"/>
      <c r="Y603" t="n">
        <v>1</v>
      </c>
      <c r="Z603" t="inlineStr">
        <is>
          <t>S83</t>
        </is>
      </c>
      <c r="AA603" t="n">
        <v>0</v>
      </c>
      <c r="AB603" t="inlineStr">
        <is>
          <t>CA</t>
        </is>
      </c>
    </row>
    <row r="604">
      <c r="A604" t="inlineStr">
        <is>
          <t>Jessica Hart</t>
        </is>
      </c>
      <c r="C604" t="inlineStr">
        <is>
          <t>sub</t>
        </is>
      </c>
      <c r="D604" t="inlineStr">
        <is>
          <t>1</t>
        </is>
      </c>
      <c r="E604" t="inlineStr">
        <is>
          <t xml:space="preserve">Beef, Pealafel , PotPie, </t>
        </is>
      </c>
      <c r="F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1</v>
      </c>
      <c r="P604" t="inlineStr">
        <is>
          <t>chip</t>
        </is>
      </c>
      <c r="Q604" t="n">
        <v>0</v>
      </c>
      <c r="R604" t="n">
        <v>1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inlineStr"/>
      <c r="Y604" t="n">
        <v>1</v>
      </c>
      <c r="Z604" t="inlineStr">
        <is>
          <t>S84</t>
        </is>
      </c>
      <c r="AA604" t="n">
        <v>0</v>
      </c>
      <c r="AB604" t="inlineStr">
        <is>
          <t>CA</t>
        </is>
      </c>
    </row>
    <row r="605">
      <c r="A605" t="inlineStr">
        <is>
          <t>Molly McAllister</t>
        </is>
      </c>
      <c r="C605" t="inlineStr">
        <is>
          <t>sub</t>
        </is>
      </c>
      <c r="D605" t="inlineStr">
        <is>
          <t>1</t>
        </is>
      </c>
      <c r="E605" t="inlineStr">
        <is>
          <t xml:space="preserve">Beef, Pealafel , PotPie, </t>
        </is>
      </c>
      <c r="F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1</v>
      </c>
      <c r="P605" t="inlineStr">
        <is>
          <t>break_gf</t>
        </is>
      </c>
      <c r="Q605" t="n">
        <v>1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inlineStr">
        <is>
          <t>2 Day</t>
        </is>
      </c>
      <c r="Y605" t="n">
        <v>0</v>
      </c>
      <c r="Z605" t="inlineStr">
        <is>
          <t>S85</t>
        </is>
      </c>
      <c r="AA605" t="n">
        <v>1</v>
      </c>
      <c r="AB605" t="inlineStr">
        <is>
          <t>CA</t>
        </is>
      </c>
    </row>
    <row r="606">
      <c r="A606" t="inlineStr">
        <is>
          <t>Elizabeth Warnke</t>
        </is>
      </c>
      <c r="C606" t="inlineStr">
        <is>
          <t>sub</t>
        </is>
      </c>
      <c r="D606" t="inlineStr">
        <is>
          <t>1</t>
        </is>
      </c>
      <c r="E606" t="inlineStr">
        <is>
          <t xml:space="preserve">Beef, Pealafel , Chix, </t>
        </is>
      </c>
      <c r="F606" t="n">
        <v>3</v>
      </c>
      <c r="G606" t="inlineStr">
        <is>
          <t>PBJ,Green,Blue</t>
        </is>
      </c>
      <c r="H606" t="n">
        <v>0</v>
      </c>
      <c r="I606" t="n">
        <v>0</v>
      </c>
      <c r="J606" t="n">
        <v>1</v>
      </c>
      <c r="K606" t="n">
        <v>0</v>
      </c>
      <c r="L606" t="n">
        <v>1</v>
      </c>
      <c r="M606" t="n">
        <v>1</v>
      </c>
      <c r="N606" t="n">
        <v>0</v>
      </c>
      <c r="O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inlineStr"/>
      <c r="Y606" t="n">
        <v>1</v>
      </c>
      <c r="Z606" t="inlineStr">
        <is>
          <t>S86</t>
        </is>
      </c>
      <c r="AA606" t="n">
        <v>0</v>
      </c>
      <c r="AB606" t="inlineStr">
        <is>
          <t>CA</t>
        </is>
      </c>
    </row>
    <row r="607">
      <c r="A607" t="inlineStr">
        <is>
          <t>David Benson</t>
        </is>
      </c>
      <c r="C607" t="inlineStr">
        <is>
          <t>sub</t>
        </is>
      </c>
      <c r="D607" t="inlineStr">
        <is>
          <t>1</t>
        </is>
      </c>
      <c r="E607" t="inlineStr">
        <is>
          <t xml:space="preserve">Beef, Pealafel , Chix, </t>
        </is>
      </c>
      <c r="F607" t="n">
        <v>5</v>
      </c>
      <c r="G607" t="inlineStr">
        <is>
          <t>Green,Blue,Antiox,Bigred,Vitc</t>
        </is>
      </c>
      <c r="H607" t="n">
        <v>1</v>
      </c>
      <c r="I607" t="n">
        <v>1</v>
      </c>
      <c r="J607" t="n">
        <v>1</v>
      </c>
      <c r="K607" t="n">
        <v>0</v>
      </c>
      <c r="L607" t="n">
        <v>1</v>
      </c>
      <c r="M607" t="n">
        <v>0</v>
      </c>
      <c r="N607" t="n">
        <v>1</v>
      </c>
      <c r="O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inlineStr"/>
      <c r="Y607" t="n">
        <v>1</v>
      </c>
      <c r="Z607" t="inlineStr">
        <is>
          <t>S87</t>
        </is>
      </c>
      <c r="AA607" t="n">
        <v>0</v>
      </c>
      <c r="AB607" t="inlineStr">
        <is>
          <t>CA</t>
        </is>
      </c>
    </row>
    <row r="608">
      <c r="A608" t="inlineStr">
        <is>
          <t>Mike Fox</t>
        </is>
      </c>
      <c r="C608" t="inlineStr">
        <is>
          <t>sub</t>
        </is>
      </c>
      <c r="D608" t="inlineStr">
        <is>
          <t>1</t>
        </is>
      </c>
      <c r="E608" t="inlineStr">
        <is>
          <t xml:space="preserve">Beef, Pealafel , Chix, </t>
        </is>
      </c>
      <c r="F608" t="n">
        <v>2</v>
      </c>
      <c r="G608" t="inlineStr">
        <is>
          <t>Green,Green</t>
        </is>
      </c>
      <c r="H608" t="n">
        <v>0</v>
      </c>
      <c r="I608" t="n">
        <v>0</v>
      </c>
      <c r="J608" t="n">
        <v>0</v>
      </c>
      <c r="K608" t="n">
        <v>0</v>
      </c>
      <c r="L608" t="n">
        <v>2</v>
      </c>
      <c r="M608" t="n">
        <v>0</v>
      </c>
      <c r="N608" t="n">
        <v>0</v>
      </c>
      <c r="O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inlineStr"/>
      <c r="Y608" t="n">
        <v>1</v>
      </c>
      <c r="Z608" t="inlineStr">
        <is>
          <t>S88</t>
        </is>
      </c>
      <c r="AA608" t="n">
        <v>0</v>
      </c>
      <c r="AB608" t="inlineStr">
        <is>
          <t>CA</t>
        </is>
      </c>
    </row>
    <row r="609">
      <c r="A609" t="inlineStr">
        <is>
          <t>Jillian Weaver</t>
        </is>
      </c>
      <c r="C609" t="inlineStr">
        <is>
          <t>omni</t>
        </is>
      </c>
      <c r="D609" t="inlineStr">
        <is>
          <t>1</t>
        </is>
      </c>
      <c r="E609" t="inlineStr">
        <is>
          <t xml:space="preserve">Beef, Chix, </t>
        </is>
      </c>
      <c r="F609" t="n">
        <v>2</v>
      </c>
      <c r="G609" t="inlineStr">
        <is>
          <t>Bigred,Vitc</t>
        </is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1</v>
      </c>
      <c r="O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inlineStr"/>
      <c r="Y609" t="n">
        <v>1</v>
      </c>
      <c r="Z609" t="inlineStr">
        <is>
          <t>S89</t>
        </is>
      </c>
      <c r="AA609" t="n">
        <v>0</v>
      </c>
      <c r="AB609" t="inlineStr">
        <is>
          <t>CA</t>
        </is>
      </c>
    </row>
    <row r="610">
      <c r="A610" t="inlineStr">
        <is>
          <t>Tom Murphy</t>
        </is>
      </c>
      <c r="C610" t="inlineStr">
        <is>
          <t>omni</t>
        </is>
      </c>
      <c r="D610" t="inlineStr">
        <is>
          <t>1</t>
        </is>
      </c>
      <c r="E610" t="inlineStr">
        <is>
          <t xml:space="preserve">Beef, Chix, </t>
        </is>
      </c>
      <c r="F610" t="n">
        <v>4</v>
      </c>
      <c r="G610" t="inlineStr">
        <is>
          <t>PBJ,PBJ,Blue,Boost</t>
        </is>
      </c>
      <c r="H610" t="n">
        <v>0</v>
      </c>
      <c r="I610" t="n">
        <v>0</v>
      </c>
      <c r="J610" t="n">
        <v>1</v>
      </c>
      <c r="K610" t="n">
        <v>1</v>
      </c>
      <c r="L610" t="n">
        <v>0</v>
      </c>
      <c r="M610" t="n">
        <v>2</v>
      </c>
      <c r="N610" t="n">
        <v>0</v>
      </c>
      <c r="O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inlineStr"/>
      <c r="Y610" t="n">
        <v>0</v>
      </c>
      <c r="Z610" t="inlineStr">
        <is>
          <t>S90</t>
        </is>
      </c>
      <c r="AA610" t="n">
        <v>1</v>
      </c>
      <c r="AB610" t="inlineStr">
        <is>
          <t>CA</t>
        </is>
      </c>
    </row>
    <row r="611">
      <c r="A611" t="inlineStr">
        <is>
          <t>RICK SPAELTI</t>
        </is>
      </c>
      <c r="C611" t="inlineStr">
        <is>
          <t>omni</t>
        </is>
      </c>
      <c r="D611" t="inlineStr">
        <is>
          <t>1</t>
        </is>
      </c>
      <c r="E611" t="inlineStr">
        <is>
          <t xml:space="preserve">Beef, Chix, </t>
        </is>
      </c>
      <c r="F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1</v>
      </c>
      <c r="P611" t="inlineStr">
        <is>
          <t>break_gf</t>
        </is>
      </c>
      <c r="Q611" t="n">
        <v>1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inlineStr"/>
      <c r="Y611" t="n">
        <v>0</v>
      </c>
      <c r="Z611" t="inlineStr">
        <is>
          <t>S91</t>
        </is>
      </c>
      <c r="AA611" t="n">
        <v>1</v>
      </c>
      <c r="AB611" t="inlineStr">
        <is>
          <t>AZ</t>
        </is>
      </c>
    </row>
    <row r="612">
      <c r="A612" t="inlineStr">
        <is>
          <t>Michelle Cirigliano</t>
        </is>
      </c>
      <c r="C612" t="inlineStr">
        <is>
          <t>omni</t>
        </is>
      </c>
      <c r="D612" t="inlineStr">
        <is>
          <t>1</t>
        </is>
      </c>
      <c r="E612" t="inlineStr">
        <is>
          <t xml:space="preserve">Beef, Chix, </t>
        </is>
      </c>
      <c r="F612" t="n">
        <v>4</v>
      </c>
      <c r="G612" t="inlineStr">
        <is>
          <t>Green,Green,Antiox,Antiox</t>
        </is>
      </c>
      <c r="H612" t="n">
        <v>2</v>
      </c>
      <c r="I612" t="n">
        <v>0</v>
      </c>
      <c r="J612" t="n">
        <v>0</v>
      </c>
      <c r="K612" t="n">
        <v>0</v>
      </c>
      <c r="L612" t="n">
        <v>2</v>
      </c>
      <c r="M612" t="n">
        <v>0</v>
      </c>
      <c r="N612" t="n">
        <v>0</v>
      </c>
      <c r="O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inlineStr"/>
      <c r="Y612" t="n">
        <v>0</v>
      </c>
      <c r="Z612" t="inlineStr">
        <is>
          <t>S92</t>
        </is>
      </c>
      <c r="AA612" t="n">
        <v>1</v>
      </c>
      <c r="AB612" t="inlineStr">
        <is>
          <t>CA</t>
        </is>
      </c>
    </row>
    <row r="613">
      <c r="A613" t="inlineStr">
        <is>
          <t>Liz Westbrook</t>
        </is>
      </c>
      <c r="C613" t="inlineStr">
        <is>
          <t>omni</t>
        </is>
      </c>
      <c r="D613" t="inlineStr">
        <is>
          <t>1</t>
        </is>
      </c>
      <c r="E613" t="inlineStr">
        <is>
          <t xml:space="preserve">Beef, Chix, </t>
        </is>
      </c>
      <c r="F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1</v>
      </c>
      <c r="P613" t="inlineStr">
        <is>
          <t>sugar_gf</t>
        </is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1</v>
      </c>
      <c r="X613" t="inlineStr"/>
      <c r="Y613" t="n">
        <v>0</v>
      </c>
      <c r="Z613" t="inlineStr">
        <is>
          <t>S93</t>
        </is>
      </c>
      <c r="AA613" t="n">
        <v>1</v>
      </c>
      <c r="AB613" t="inlineStr">
        <is>
          <t>CA</t>
        </is>
      </c>
    </row>
    <row r="614">
      <c r="A614" t="inlineStr">
        <is>
          <t>Alison Doucette</t>
        </is>
      </c>
      <c r="C614" t="inlineStr">
        <is>
          <t>omni</t>
        </is>
      </c>
      <c r="D614" t="inlineStr">
        <is>
          <t>1</t>
        </is>
      </c>
      <c r="E614" t="inlineStr">
        <is>
          <t xml:space="preserve">Beef, Chix, </t>
        </is>
      </c>
      <c r="F614" t="n">
        <v>1</v>
      </c>
      <c r="G614" t="inlineStr">
        <is>
          <t>PBJ</t>
        </is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1</v>
      </c>
      <c r="N614" t="n">
        <v>0</v>
      </c>
      <c r="O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inlineStr"/>
      <c r="Y614" t="n">
        <v>0</v>
      </c>
      <c r="Z614" t="inlineStr">
        <is>
          <t>S94</t>
        </is>
      </c>
      <c r="AA614" t="n">
        <v>1</v>
      </c>
      <c r="AB614" t="inlineStr">
        <is>
          <t>CA</t>
        </is>
      </c>
    </row>
    <row r="615">
      <c r="A615" t="inlineStr">
        <is>
          <t>Alena Dudzinskaya</t>
        </is>
      </c>
      <c r="C615" t="inlineStr">
        <is>
          <t>omni</t>
        </is>
      </c>
      <c r="D615" t="inlineStr">
        <is>
          <t>1</t>
        </is>
      </c>
      <c r="E615" t="inlineStr">
        <is>
          <t xml:space="preserve">Beef, Chix, </t>
        </is>
      </c>
      <c r="F615" t="n">
        <v>6</v>
      </c>
      <c r="G615" t="inlineStr">
        <is>
          <t>Green,Blue,Boost,Antiox,Bigred,Vitc</t>
        </is>
      </c>
      <c r="H615" t="n">
        <v>1</v>
      </c>
      <c r="I615" t="n">
        <v>1</v>
      </c>
      <c r="J615" t="n">
        <v>1</v>
      </c>
      <c r="K615" t="n">
        <v>1</v>
      </c>
      <c r="L615" t="n">
        <v>1</v>
      </c>
      <c r="M615" t="n">
        <v>0</v>
      </c>
      <c r="N615" t="n">
        <v>1</v>
      </c>
      <c r="O615" t="n">
        <v>2</v>
      </c>
      <c r="P615" t="inlineStr">
        <is>
          <t>chip,chip</t>
        </is>
      </c>
      <c r="Q615" t="n">
        <v>0</v>
      </c>
      <c r="R615" t="n">
        <v>2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inlineStr"/>
      <c r="Y615" t="n">
        <v>0</v>
      </c>
      <c r="Z615" t="inlineStr">
        <is>
          <t>S95</t>
        </is>
      </c>
      <c r="AA615" t="n">
        <v>1</v>
      </c>
      <c r="AB615" t="inlineStr">
        <is>
          <t>CA</t>
        </is>
      </c>
    </row>
    <row r="616">
      <c r="A616" t="inlineStr">
        <is>
          <t>Kristina C. Gharabally</t>
        </is>
      </c>
      <c r="C616" t="inlineStr">
        <is>
          <t>sub</t>
        </is>
      </c>
      <c r="D616" t="inlineStr">
        <is>
          <t>1</t>
        </is>
      </c>
      <c r="E616" t="inlineStr">
        <is>
          <t xml:space="preserve">Beef, T-Tacos, Chix, </t>
        </is>
      </c>
      <c r="F616" t="n">
        <v>2</v>
      </c>
      <c r="G616" t="inlineStr">
        <is>
          <t>Green,Green</t>
        </is>
      </c>
      <c r="H616" t="n">
        <v>0</v>
      </c>
      <c r="I616" t="n">
        <v>0</v>
      </c>
      <c r="J616" t="n">
        <v>0</v>
      </c>
      <c r="K616" t="n">
        <v>0</v>
      </c>
      <c r="L616" t="n">
        <v>2</v>
      </c>
      <c r="M616" t="n">
        <v>0</v>
      </c>
      <c r="N616" t="n">
        <v>0</v>
      </c>
      <c r="O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inlineStr"/>
      <c r="Y616" t="n">
        <v>0</v>
      </c>
      <c r="Z616" t="inlineStr">
        <is>
          <t>S96</t>
        </is>
      </c>
      <c r="AA616" t="n">
        <v>1</v>
      </c>
      <c r="AB616" t="inlineStr">
        <is>
          <t>WA</t>
        </is>
      </c>
    </row>
    <row r="617">
      <c r="A617" t="inlineStr">
        <is>
          <t>Danika Voorhees</t>
        </is>
      </c>
      <c r="C617" t="inlineStr">
        <is>
          <t>sub</t>
        </is>
      </c>
      <c r="D617" t="inlineStr">
        <is>
          <t>1</t>
        </is>
      </c>
      <c r="E617" t="inlineStr">
        <is>
          <t xml:space="preserve">Beef, V-Pizza, PotPie, </t>
        </is>
      </c>
      <c r="F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1</v>
      </c>
      <c r="P617" t="inlineStr">
        <is>
          <t>chip</t>
        </is>
      </c>
      <c r="Q617" t="n">
        <v>0</v>
      </c>
      <c r="R617" t="n">
        <v>1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inlineStr"/>
      <c r="Y617" t="n">
        <v>1</v>
      </c>
      <c r="Z617" t="inlineStr">
        <is>
          <t>S97</t>
        </is>
      </c>
      <c r="AA617" t="n">
        <v>0</v>
      </c>
      <c r="AB617" t="inlineStr">
        <is>
          <t>CA</t>
        </is>
      </c>
    </row>
    <row r="618">
      <c r="A618" t="inlineStr">
        <is>
          <t>Laurel Imhoff</t>
        </is>
      </c>
      <c r="C618" t="inlineStr">
        <is>
          <t>sub</t>
        </is>
      </c>
      <c r="D618" t="inlineStr">
        <is>
          <t>1</t>
        </is>
      </c>
      <c r="E618" t="inlineStr">
        <is>
          <t xml:space="preserve">Pealafel , PotPie, </t>
        </is>
      </c>
      <c r="F618" t="n">
        <v>1</v>
      </c>
      <c r="G618" t="inlineStr">
        <is>
          <t>Blue</t>
        </is>
      </c>
      <c r="H618" t="n">
        <v>0</v>
      </c>
      <c r="I618" t="n">
        <v>0</v>
      </c>
      <c r="J618" t="n">
        <v>1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inlineStr"/>
      <c r="Y618" t="n">
        <v>0</v>
      </c>
      <c r="Z618" t="inlineStr">
        <is>
          <t>S98</t>
        </is>
      </c>
      <c r="AA618" t="n">
        <v>1</v>
      </c>
      <c r="AB618" t="inlineStr">
        <is>
          <t>CA</t>
        </is>
      </c>
    </row>
    <row r="619">
      <c r="A619" t="inlineStr">
        <is>
          <t>Lena Anderson</t>
        </is>
      </c>
      <c r="C619" t="inlineStr">
        <is>
          <t>sub</t>
        </is>
      </c>
      <c r="D619" t="inlineStr">
        <is>
          <t>1</t>
        </is>
      </c>
      <c r="E619" t="inlineStr">
        <is>
          <t xml:space="preserve">Pealafel , V-Chix, </t>
        </is>
      </c>
      <c r="F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1</v>
      </c>
      <c r="P619" t="inlineStr">
        <is>
          <t>chip</t>
        </is>
      </c>
      <c r="Q619" t="n">
        <v>0</v>
      </c>
      <c r="R619" t="n">
        <v>1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inlineStr"/>
      <c r="Y619" t="n">
        <v>0</v>
      </c>
      <c r="Z619" t="inlineStr">
        <is>
          <t>S99</t>
        </is>
      </c>
      <c r="AA619" t="n">
        <v>1</v>
      </c>
      <c r="AB619" t="inlineStr">
        <is>
          <t>CA</t>
        </is>
      </c>
    </row>
    <row r="620">
      <c r="A620" t="inlineStr">
        <is>
          <t>Linda Carter</t>
        </is>
      </c>
      <c r="C620" t="inlineStr">
        <is>
          <t>sub</t>
        </is>
      </c>
      <c r="D620" t="inlineStr">
        <is>
          <t>1</t>
        </is>
      </c>
      <c r="E620" t="inlineStr">
        <is>
          <t xml:space="preserve">Pizza, Beef, </t>
        </is>
      </c>
      <c r="F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2</v>
      </c>
      <c r="P620" t="inlineStr">
        <is>
          <t>break_gf,break_gf</t>
        </is>
      </c>
      <c r="Q620" t="n">
        <v>2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inlineStr"/>
      <c r="Y620" t="n">
        <v>0</v>
      </c>
      <c r="Z620" t="inlineStr">
        <is>
          <t>S100</t>
        </is>
      </c>
      <c r="AA620" t="n">
        <v>1</v>
      </c>
      <c r="AB620" t="inlineStr">
        <is>
          <t>CA</t>
        </is>
      </c>
    </row>
    <row r="621">
      <c r="A621" t="inlineStr">
        <is>
          <t>Christina Guevara</t>
        </is>
      </c>
      <c r="C621" t="inlineStr">
        <is>
          <t>sub</t>
        </is>
      </c>
      <c r="D621" t="inlineStr">
        <is>
          <t>1</t>
        </is>
      </c>
      <c r="E621" t="inlineStr">
        <is>
          <t xml:space="preserve">Pizza, Beef, PotPie, </t>
        </is>
      </c>
      <c r="F621" t="n">
        <v>4</v>
      </c>
      <c r="G621" t="inlineStr">
        <is>
          <t>Green,Blue,Boost,Vitc</t>
        </is>
      </c>
      <c r="H621" t="n">
        <v>0</v>
      </c>
      <c r="I621" t="n">
        <v>0</v>
      </c>
      <c r="J621" t="n">
        <v>1</v>
      </c>
      <c r="K621" t="n">
        <v>1</v>
      </c>
      <c r="L621" t="n">
        <v>1</v>
      </c>
      <c r="M621" t="n">
        <v>0</v>
      </c>
      <c r="N621" t="n">
        <v>1</v>
      </c>
      <c r="O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inlineStr"/>
      <c r="Y621" t="n">
        <v>0</v>
      </c>
      <c r="Z621" t="inlineStr">
        <is>
          <t>S101</t>
        </is>
      </c>
      <c r="AA621" t="n">
        <v>1</v>
      </c>
      <c r="AB621" t="inlineStr">
        <is>
          <t>CA</t>
        </is>
      </c>
    </row>
    <row r="622">
      <c r="A622" t="inlineStr">
        <is>
          <t>Sydney Shedd</t>
        </is>
      </c>
      <c r="C622" t="inlineStr">
        <is>
          <t>sub</t>
        </is>
      </c>
      <c r="D622" t="inlineStr">
        <is>
          <t>1</t>
        </is>
      </c>
      <c r="E622" t="inlineStr">
        <is>
          <t xml:space="preserve">V-Pizza, Pealafel , Chix, </t>
        </is>
      </c>
      <c r="F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1</v>
      </c>
      <c r="P622" t="inlineStr">
        <is>
          <t>break_gf</t>
        </is>
      </c>
      <c r="Q622" t="n">
        <v>1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inlineStr"/>
      <c r="Y622" t="n">
        <v>0</v>
      </c>
      <c r="Z622" t="inlineStr">
        <is>
          <t>S102</t>
        </is>
      </c>
      <c r="AA622" t="n">
        <v>1</v>
      </c>
      <c r="AB622" t="inlineStr">
        <is>
          <t>CA</t>
        </is>
      </c>
    </row>
    <row r="623">
      <c r="A623" t="inlineStr">
        <is>
          <t>Sheena Parks</t>
        </is>
      </c>
      <c r="C623" t="inlineStr">
        <is>
          <t>sub</t>
        </is>
      </c>
      <c r="D623" t="inlineStr">
        <is>
          <t>0</t>
        </is>
      </c>
      <c r="E623" t="inlineStr">
        <is>
          <t xml:space="preserve">PotPie, Chix, </t>
        </is>
      </c>
      <c r="F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inlineStr"/>
      <c r="Y623" t="n">
        <v>1</v>
      </c>
      <c r="Z623" t="inlineStr">
        <is>
          <t>7L</t>
        </is>
      </c>
      <c r="AA623" t="n">
        <v>0</v>
      </c>
      <c r="AB623" t="inlineStr">
        <is>
          <t>CA</t>
        </is>
      </c>
    </row>
    <row r="624">
      <c r="A624" t="inlineStr">
        <is>
          <t>Teresa Aramini</t>
        </is>
      </c>
      <c r="C624" t="inlineStr">
        <is>
          <t>sub</t>
        </is>
      </c>
      <c r="D624" t="inlineStr">
        <is>
          <t>0</t>
        </is>
      </c>
      <c r="E624" t="inlineStr">
        <is>
          <t xml:space="preserve">PotPie, Chix, </t>
        </is>
      </c>
      <c r="F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inlineStr"/>
      <c r="Y624" t="n">
        <v>0</v>
      </c>
      <c r="Z624" t="inlineStr">
        <is>
          <t>7L</t>
        </is>
      </c>
      <c r="AA624" t="n">
        <v>1</v>
      </c>
      <c r="AB624" t="inlineStr">
        <is>
          <t>NV</t>
        </is>
      </c>
    </row>
    <row r="625">
      <c r="A625" t="inlineStr">
        <is>
          <t>Priscilla Vega</t>
        </is>
      </c>
      <c r="C625" t="inlineStr">
        <is>
          <t>sub</t>
        </is>
      </c>
      <c r="D625" t="inlineStr">
        <is>
          <t>0</t>
        </is>
      </c>
      <c r="E625" t="inlineStr">
        <is>
          <t xml:space="preserve">PotPie, Chix, </t>
        </is>
      </c>
      <c r="F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inlineStr"/>
      <c r="Y625" t="n">
        <v>0</v>
      </c>
      <c r="Z625" t="inlineStr">
        <is>
          <t>7L</t>
        </is>
      </c>
      <c r="AA625" t="n">
        <v>1</v>
      </c>
      <c r="AB625" t="inlineStr">
        <is>
          <t>CA</t>
        </is>
      </c>
    </row>
    <row r="626">
      <c r="A626" t="inlineStr">
        <is>
          <t>Joe Martinez</t>
        </is>
      </c>
      <c r="C626" t="inlineStr">
        <is>
          <t>sub</t>
        </is>
      </c>
      <c r="D626" t="inlineStr">
        <is>
          <t>0</t>
        </is>
      </c>
      <c r="E626" t="inlineStr">
        <is>
          <t xml:space="preserve">PotPie, Chix, </t>
        </is>
      </c>
      <c r="F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inlineStr"/>
      <c r="Y626" t="n">
        <v>0</v>
      </c>
      <c r="Z626" t="inlineStr">
        <is>
          <t>7L</t>
        </is>
      </c>
      <c r="AA626" t="n">
        <v>1</v>
      </c>
      <c r="AB626" t="inlineStr">
        <is>
          <t>CA</t>
        </is>
      </c>
    </row>
    <row r="627">
      <c r="A627" t="inlineStr">
        <is>
          <t>Nicole Afek</t>
        </is>
      </c>
      <c r="C627" t="inlineStr">
        <is>
          <t>sub</t>
        </is>
      </c>
      <c r="D627" t="inlineStr">
        <is>
          <t>0</t>
        </is>
      </c>
      <c r="E627" t="inlineStr">
        <is>
          <t xml:space="preserve">PotPie, V-Chix, </t>
        </is>
      </c>
      <c r="F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inlineStr">
        <is>
          <t>2 Day</t>
        </is>
      </c>
      <c r="Y627" t="n">
        <v>0</v>
      </c>
      <c r="Z627" t="inlineStr">
        <is>
          <t>7M</t>
        </is>
      </c>
      <c r="AA627" t="n">
        <v>1</v>
      </c>
      <c r="AB627" t="inlineStr">
        <is>
          <t>CA</t>
        </is>
      </c>
    </row>
    <row r="628">
      <c r="A628" t="inlineStr">
        <is>
          <t>Leslie Morgan</t>
        </is>
      </c>
      <c r="C628" t="inlineStr">
        <is>
          <t>sub</t>
        </is>
      </c>
      <c r="D628" t="inlineStr">
        <is>
          <t>0</t>
        </is>
      </c>
      <c r="E628" t="inlineStr">
        <is>
          <t xml:space="preserve">B-Tacos, PotPie, </t>
        </is>
      </c>
      <c r="F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inlineStr"/>
      <c r="Y628" t="n">
        <v>1</v>
      </c>
      <c r="Z628" t="inlineStr">
        <is>
          <t>7N</t>
        </is>
      </c>
      <c r="AA628" t="n">
        <v>0</v>
      </c>
      <c r="AB628" t="inlineStr">
        <is>
          <t>CA</t>
        </is>
      </c>
    </row>
    <row r="629">
      <c r="A629" t="inlineStr">
        <is>
          <t>Nathalie Sautner</t>
        </is>
      </c>
      <c r="C629" t="inlineStr">
        <is>
          <t>sub</t>
        </is>
      </c>
      <c r="D629" t="inlineStr">
        <is>
          <t>0</t>
        </is>
      </c>
      <c r="E629" t="inlineStr">
        <is>
          <t xml:space="preserve">B-Tacos, Chix, </t>
        </is>
      </c>
      <c r="F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inlineStr"/>
      <c r="Y629" t="n">
        <v>0</v>
      </c>
      <c r="Z629" t="inlineStr">
        <is>
          <t>7O</t>
        </is>
      </c>
      <c r="AA629" t="n">
        <v>1</v>
      </c>
      <c r="AB629" t="inlineStr">
        <is>
          <t>CA</t>
        </is>
      </c>
    </row>
    <row r="630">
      <c r="A630" t="inlineStr">
        <is>
          <t>rebecca dane</t>
        </is>
      </c>
      <c r="C630" t="inlineStr">
        <is>
          <t>sub</t>
        </is>
      </c>
      <c r="D630" t="inlineStr">
        <is>
          <t>0</t>
        </is>
      </c>
      <c r="E630" t="inlineStr">
        <is>
          <t xml:space="preserve">B-Burg, PotPie, </t>
        </is>
      </c>
      <c r="F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inlineStr"/>
      <c r="Y630" t="n">
        <v>1</v>
      </c>
      <c r="Z630" t="inlineStr">
        <is>
          <t>7P</t>
        </is>
      </c>
      <c r="AA630" t="n">
        <v>0</v>
      </c>
      <c r="AB630" t="inlineStr">
        <is>
          <t>CA</t>
        </is>
      </c>
    </row>
    <row r="631">
      <c r="A631" t="inlineStr">
        <is>
          <t>Gina Girolamo</t>
        </is>
      </c>
      <c r="C631" t="inlineStr">
        <is>
          <t>sub</t>
        </is>
      </c>
      <c r="D631" t="inlineStr">
        <is>
          <t>0</t>
        </is>
      </c>
      <c r="E631" t="inlineStr">
        <is>
          <t xml:space="preserve">T-Burg, PotPie, </t>
        </is>
      </c>
      <c r="F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inlineStr"/>
      <c r="Y631" t="n">
        <v>1</v>
      </c>
      <c r="Z631" t="inlineStr">
        <is>
          <t>7Q</t>
        </is>
      </c>
      <c r="AA631" t="n">
        <v>0</v>
      </c>
      <c r="AB631" t="inlineStr">
        <is>
          <t>CA</t>
        </is>
      </c>
    </row>
    <row r="632">
      <c r="A632" t="inlineStr">
        <is>
          <t>Cheryl Klein</t>
        </is>
      </c>
      <c r="C632" t="inlineStr">
        <is>
          <t>sub</t>
        </is>
      </c>
      <c r="D632" t="inlineStr">
        <is>
          <t>0</t>
        </is>
      </c>
      <c r="E632" t="inlineStr">
        <is>
          <t xml:space="preserve">T-Burg, PotPie, </t>
        </is>
      </c>
      <c r="F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inlineStr"/>
      <c r="Y632" t="n">
        <v>0</v>
      </c>
      <c r="Z632" t="inlineStr">
        <is>
          <t>7Q</t>
        </is>
      </c>
      <c r="AA632" t="n">
        <v>1</v>
      </c>
      <c r="AB632" t="inlineStr">
        <is>
          <t>CA</t>
        </is>
      </c>
    </row>
    <row r="633">
      <c r="A633" t="inlineStr">
        <is>
          <t xml:space="preserve">Erin Marlin </t>
        </is>
      </c>
      <c r="C633" t="inlineStr">
        <is>
          <t>sub</t>
        </is>
      </c>
      <c r="D633" t="inlineStr">
        <is>
          <t>0</t>
        </is>
      </c>
      <c r="E633" t="inlineStr">
        <is>
          <t xml:space="preserve">T-Burg, Chix, </t>
        </is>
      </c>
      <c r="F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inlineStr"/>
      <c r="Y633" t="n">
        <v>1</v>
      </c>
      <c r="Z633" t="inlineStr">
        <is>
          <t>7R</t>
        </is>
      </c>
      <c r="AA633" t="n">
        <v>0</v>
      </c>
      <c r="AB633" t="inlineStr">
        <is>
          <t>CA</t>
        </is>
      </c>
    </row>
    <row r="634">
      <c r="A634" t="inlineStr">
        <is>
          <t>Lisa Schafer</t>
        </is>
      </c>
      <c r="C634" t="inlineStr">
        <is>
          <t>sub</t>
        </is>
      </c>
      <c r="D634" t="inlineStr">
        <is>
          <t>0</t>
        </is>
      </c>
      <c r="E634" t="inlineStr">
        <is>
          <t xml:space="preserve">T-Burg, T-Tacos, </t>
        </is>
      </c>
      <c r="F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inlineStr"/>
      <c r="Y634" t="n">
        <v>1</v>
      </c>
      <c r="Z634" t="inlineStr">
        <is>
          <t>7S</t>
        </is>
      </c>
      <c r="AA634" t="n">
        <v>0</v>
      </c>
      <c r="AB634" t="inlineStr">
        <is>
          <t>CA</t>
        </is>
      </c>
    </row>
    <row r="635">
      <c r="A635" t="inlineStr">
        <is>
          <t>Janelle Peck</t>
        </is>
      </c>
      <c r="C635" t="inlineStr">
        <is>
          <t>sub</t>
        </is>
      </c>
      <c r="D635" t="inlineStr">
        <is>
          <t>0</t>
        </is>
      </c>
      <c r="E635" t="inlineStr">
        <is>
          <t xml:space="preserve">V-Burg, V-Pizza, </t>
        </is>
      </c>
      <c r="F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inlineStr"/>
      <c r="Y635" t="n">
        <v>0</v>
      </c>
      <c r="Z635" t="inlineStr">
        <is>
          <t>7T</t>
        </is>
      </c>
      <c r="AA635" t="n">
        <v>1</v>
      </c>
      <c r="AB635" t="inlineStr">
        <is>
          <t>CA</t>
        </is>
      </c>
    </row>
    <row r="636">
      <c r="A636" t="inlineStr">
        <is>
          <t>Jasdeep Jammu</t>
        </is>
      </c>
      <c r="C636" t="inlineStr">
        <is>
          <t>sub</t>
        </is>
      </c>
      <c r="D636" t="inlineStr">
        <is>
          <t>0</t>
        </is>
      </c>
      <c r="E636" t="inlineStr">
        <is>
          <t xml:space="preserve">V-Burg, V-Pizza, Pealafel , </t>
        </is>
      </c>
      <c r="F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inlineStr">
        <is>
          <t>2 Day</t>
        </is>
      </c>
      <c r="Y636" t="n">
        <v>0</v>
      </c>
      <c r="Z636" t="inlineStr">
        <is>
          <t>7U</t>
        </is>
      </c>
      <c r="AA636" t="n">
        <v>1</v>
      </c>
      <c r="AB636" t="inlineStr">
        <is>
          <t>WA</t>
        </is>
      </c>
    </row>
    <row r="637">
      <c r="A637" t="inlineStr">
        <is>
          <t>Quimby Pierce</t>
        </is>
      </c>
      <c r="C637" t="inlineStr">
        <is>
          <t>sub</t>
        </is>
      </c>
      <c r="D637" t="inlineStr">
        <is>
          <t>0</t>
        </is>
      </c>
      <c r="E637" t="inlineStr">
        <is>
          <t xml:space="preserve">Beef, PotPie, </t>
        </is>
      </c>
      <c r="F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inlineStr"/>
      <c r="Y637" t="n">
        <v>1</v>
      </c>
      <c r="Z637" t="inlineStr">
        <is>
          <t>7V</t>
        </is>
      </c>
      <c r="AA637" t="n">
        <v>0</v>
      </c>
      <c r="AB637" t="inlineStr">
        <is>
          <t>TX</t>
        </is>
      </c>
    </row>
    <row r="638">
      <c r="A638" t="inlineStr">
        <is>
          <t>Kate Good</t>
        </is>
      </c>
      <c r="C638" t="inlineStr">
        <is>
          <t>sub</t>
        </is>
      </c>
      <c r="D638" t="inlineStr">
        <is>
          <t>0</t>
        </is>
      </c>
      <c r="E638" t="inlineStr">
        <is>
          <t xml:space="preserve">Beef, PotPie, </t>
        </is>
      </c>
      <c r="F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inlineStr"/>
      <c r="Y638" t="n">
        <v>1</v>
      </c>
      <c r="Z638" t="inlineStr">
        <is>
          <t>7V</t>
        </is>
      </c>
      <c r="AA638" t="n">
        <v>0</v>
      </c>
      <c r="AB638" t="inlineStr">
        <is>
          <t>WA</t>
        </is>
      </c>
    </row>
    <row r="639">
      <c r="A639" t="inlineStr">
        <is>
          <t>Melissa Teigue</t>
        </is>
      </c>
      <c r="C639" t="inlineStr">
        <is>
          <t>sub</t>
        </is>
      </c>
      <c r="D639" t="inlineStr">
        <is>
          <t>0</t>
        </is>
      </c>
      <c r="E639" t="inlineStr">
        <is>
          <t xml:space="preserve">Beef, PotPie, </t>
        </is>
      </c>
      <c r="F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inlineStr"/>
      <c r="Y639" t="n">
        <v>1</v>
      </c>
      <c r="Z639" t="inlineStr">
        <is>
          <t>7V</t>
        </is>
      </c>
      <c r="AA639" t="n">
        <v>0</v>
      </c>
      <c r="AB639" t="inlineStr">
        <is>
          <t>AZ</t>
        </is>
      </c>
    </row>
    <row r="640">
      <c r="A640" t="inlineStr">
        <is>
          <t>Lindsay Pincus</t>
        </is>
      </c>
      <c r="C640" t="inlineStr">
        <is>
          <t>sub</t>
        </is>
      </c>
      <c r="D640" t="inlineStr">
        <is>
          <t>0</t>
        </is>
      </c>
      <c r="E640" t="inlineStr">
        <is>
          <t xml:space="preserve">Beef, PotPie, </t>
        </is>
      </c>
      <c r="F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inlineStr">
        <is>
          <t>2 Day</t>
        </is>
      </c>
      <c r="Y640" t="n">
        <v>0</v>
      </c>
      <c r="Z640" t="inlineStr">
        <is>
          <t>7V</t>
        </is>
      </c>
      <c r="AA640" t="n">
        <v>1</v>
      </c>
      <c r="AB640" t="inlineStr">
        <is>
          <t>CA</t>
        </is>
      </c>
    </row>
    <row r="641">
      <c r="A641" t="inlineStr">
        <is>
          <t>Sam Ruckman</t>
        </is>
      </c>
      <c r="C641" t="inlineStr">
        <is>
          <t>sub</t>
        </is>
      </c>
      <c r="D641" t="inlineStr">
        <is>
          <t>0</t>
        </is>
      </c>
      <c r="E641" t="inlineStr">
        <is>
          <t xml:space="preserve">Beef, PotPie, </t>
        </is>
      </c>
      <c r="F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inlineStr"/>
      <c r="Y641" t="n">
        <v>0</v>
      </c>
      <c r="Z641" t="inlineStr">
        <is>
          <t>7V</t>
        </is>
      </c>
      <c r="AA641" t="n">
        <v>1</v>
      </c>
      <c r="AB641" t="inlineStr">
        <is>
          <t>AZ</t>
        </is>
      </c>
    </row>
    <row r="642">
      <c r="A642" t="inlineStr">
        <is>
          <t>Elaine Mills</t>
        </is>
      </c>
      <c r="C642" t="inlineStr">
        <is>
          <t>sub</t>
        </is>
      </c>
      <c r="D642" t="inlineStr">
        <is>
          <t>0</t>
        </is>
      </c>
      <c r="E642" t="inlineStr">
        <is>
          <t xml:space="preserve">Beef, PotPie, </t>
        </is>
      </c>
      <c r="F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inlineStr"/>
      <c r="Y642" t="n">
        <v>0</v>
      </c>
      <c r="Z642" t="inlineStr">
        <is>
          <t>7V</t>
        </is>
      </c>
      <c r="AA642" t="n">
        <v>1</v>
      </c>
      <c r="AB642" t="inlineStr">
        <is>
          <t>CA</t>
        </is>
      </c>
    </row>
    <row r="643">
      <c r="A643" t="inlineStr">
        <is>
          <t>Christina Morgan</t>
        </is>
      </c>
      <c r="C643" t="inlineStr">
        <is>
          <t>sub</t>
        </is>
      </c>
      <c r="D643" t="inlineStr">
        <is>
          <t>0</t>
        </is>
      </c>
      <c r="E643" t="inlineStr">
        <is>
          <t xml:space="preserve">Beef, PotPie, </t>
        </is>
      </c>
      <c r="F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inlineStr"/>
      <c r="Y643" t="n">
        <v>0</v>
      </c>
      <c r="Z643" t="inlineStr">
        <is>
          <t>7V</t>
        </is>
      </c>
      <c r="AA643" t="n">
        <v>1</v>
      </c>
      <c r="AB643" t="inlineStr">
        <is>
          <t>CA</t>
        </is>
      </c>
    </row>
    <row r="644">
      <c r="A644" t="inlineStr">
        <is>
          <t>Carolina Haddad</t>
        </is>
      </c>
      <c r="C644" t="inlineStr">
        <is>
          <t>sub</t>
        </is>
      </c>
      <c r="D644" t="inlineStr">
        <is>
          <t>0</t>
        </is>
      </c>
      <c r="E644" t="inlineStr">
        <is>
          <t xml:space="preserve">Beef, PotPie, </t>
        </is>
      </c>
      <c r="F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inlineStr"/>
      <c r="Y644" t="n">
        <v>0</v>
      </c>
      <c r="Z644" t="inlineStr">
        <is>
          <t>7V</t>
        </is>
      </c>
      <c r="AA644" t="n">
        <v>1</v>
      </c>
      <c r="AB644" t="inlineStr">
        <is>
          <t>CA</t>
        </is>
      </c>
    </row>
    <row r="645">
      <c r="A645" t="inlineStr">
        <is>
          <t>Amy McAuliffe</t>
        </is>
      </c>
      <c r="C645" t="inlineStr">
        <is>
          <t>sub</t>
        </is>
      </c>
      <c r="D645" t="inlineStr">
        <is>
          <t>0</t>
        </is>
      </c>
      <c r="E645" t="inlineStr">
        <is>
          <t xml:space="preserve">Beef, PotPie, </t>
        </is>
      </c>
      <c r="F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inlineStr"/>
      <c r="Y645" t="n">
        <v>0</v>
      </c>
      <c r="Z645" t="inlineStr">
        <is>
          <t>7V</t>
        </is>
      </c>
      <c r="AA645" t="n">
        <v>1</v>
      </c>
      <c r="AB645" t="inlineStr">
        <is>
          <t>CA</t>
        </is>
      </c>
    </row>
    <row r="646">
      <c r="A646" t="inlineStr">
        <is>
          <t>Ashley Depp</t>
        </is>
      </c>
      <c r="C646" t="inlineStr">
        <is>
          <t>sub</t>
        </is>
      </c>
      <c r="D646" t="inlineStr">
        <is>
          <t>0</t>
        </is>
      </c>
      <c r="E646" t="inlineStr">
        <is>
          <t xml:space="preserve">Beef, PotPie, Chix, </t>
        </is>
      </c>
      <c r="F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inlineStr"/>
      <c r="Y646" t="n">
        <v>1</v>
      </c>
      <c r="Z646" t="inlineStr">
        <is>
          <t>7W</t>
        </is>
      </c>
      <c r="AA646" t="n">
        <v>0</v>
      </c>
      <c r="AB646" t="inlineStr">
        <is>
          <t>CA</t>
        </is>
      </c>
    </row>
    <row r="647">
      <c r="A647" t="inlineStr">
        <is>
          <t>Keri Tran</t>
        </is>
      </c>
      <c r="C647" t="inlineStr">
        <is>
          <t>sub</t>
        </is>
      </c>
      <c r="D647" t="inlineStr">
        <is>
          <t>0</t>
        </is>
      </c>
      <c r="E647" t="inlineStr">
        <is>
          <t xml:space="preserve">Beef, PotPie, Chix, </t>
        </is>
      </c>
      <c r="F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inlineStr"/>
      <c r="Y647" t="n">
        <v>1</v>
      </c>
      <c r="Z647" t="inlineStr">
        <is>
          <t>7W</t>
        </is>
      </c>
      <c r="AA647" t="n">
        <v>0</v>
      </c>
      <c r="AB647" t="inlineStr">
        <is>
          <t>CA</t>
        </is>
      </c>
    </row>
    <row r="648">
      <c r="A648" t="inlineStr">
        <is>
          <t>Trina Mastro</t>
        </is>
      </c>
      <c r="C648" t="inlineStr">
        <is>
          <t>sub</t>
        </is>
      </c>
      <c r="D648" t="inlineStr">
        <is>
          <t>0</t>
        </is>
      </c>
      <c r="E648" t="inlineStr">
        <is>
          <t xml:space="preserve">Beef, PotPie, Chix, </t>
        </is>
      </c>
      <c r="F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inlineStr"/>
      <c r="Y648" t="n">
        <v>0</v>
      </c>
      <c r="Z648" t="inlineStr">
        <is>
          <t>7W</t>
        </is>
      </c>
      <c r="AA648" t="n">
        <v>1</v>
      </c>
      <c r="AB648" t="inlineStr">
        <is>
          <t>CA</t>
        </is>
      </c>
    </row>
    <row r="649">
      <c r="A649" t="inlineStr">
        <is>
          <t>Sean Kundu</t>
        </is>
      </c>
      <c r="C649" t="inlineStr">
        <is>
          <t>sub</t>
        </is>
      </c>
      <c r="D649" t="inlineStr">
        <is>
          <t>0</t>
        </is>
      </c>
      <c r="E649" t="inlineStr">
        <is>
          <t xml:space="preserve">Beef, PotPie, Chix, </t>
        </is>
      </c>
      <c r="F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inlineStr"/>
      <c r="Y649" t="n">
        <v>0</v>
      </c>
      <c r="Z649" t="inlineStr">
        <is>
          <t>7W</t>
        </is>
      </c>
      <c r="AA649" t="n">
        <v>1</v>
      </c>
      <c r="AB649" t="inlineStr">
        <is>
          <t>CA</t>
        </is>
      </c>
    </row>
    <row r="650">
      <c r="A650" t="inlineStr">
        <is>
          <t xml:space="preserve">Nesia Moradian </t>
        </is>
      </c>
      <c r="C650" t="inlineStr">
        <is>
          <t>sub</t>
        </is>
      </c>
      <c r="D650" t="inlineStr">
        <is>
          <t>0</t>
        </is>
      </c>
      <c r="E650" t="inlineStr">
        <is>
          <t xml:space="preserve">Beef, PotPie, Chix, </t>
        </is>
      </c>
      <c r="F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inlineStr"/>
      <c r="Y650" t="n">
        <v>0</v>
      </c>
      <c r="Z650" t="inlineStr">
        <is>
          <t>7W</t>
        </is>
      </c>
      <c r="AA650" t="n">
        <v>1</v>
      </c>
      <c r="AB650" t="inlineStr">
        <is>
          <t>WA</t>
        </is>
      </c>
    </row>
    <row r="651">
      <c r="A651" t="inlineStr">
        <is>
          <t>Monica Shevchuck</t>
        </is>
      </c>
      <c r="C651" t="inlineStr">
        <is>
          <t>sub</t>
        </is>
      </c>
      <c r="D651" t="inlineStr">
        <is>
          <t>0</t>
        </is>
      </c>
      <c r="E651" t="inlineStr">
        <is>
          <t xml:space="preserve">Beef, PotPie, Chix, </t>
        </is>
      </c>
      <c r="F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inlineStr"/>
      <c r="Y651" t="n">
        <v>0</v>
      </c>
      <c r="Z651" t="inlineStr">
        <is>
          <t>7W</t>
        </is>
      </c>
      <c r="AA651" t="n">
        <v>1</v>
      </c>
      <c r="AB651" t="inlineStr">
        <is>
          <t>CO</t>
        </is>
      </c>
    </row>
    <row r="652">
      <c r="A652" t="inlineStr">
        <is>
          <t>Susan Fox</t>
        </is>
      </c>
      <c r="C652" t="inlineStr">
        <is>
          <t>sub</t>
        </is>
      </c>
      <c r="D652" t="inlineStr">
        <is>
          <t>0</t>
        </is>
      </c>
      <c r="E652" t="inlineStr">
        <is>
          <t xml:space="preserve">Beef, B-Tacos, PotPie, </t>
        </is>
      </c>
      <c r="F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inlineStr"/>
      <c r="Y652" t="n">
        <v>1</v>
      </c>
      <c r="Z652" t="inlineStr">
        <is>
          <t>7X</t>
        </is>
      </c>
      <c r="AA652" t="n">
        <v>0</v>
      </c>
      <c r="AB652" t="inlineStr">
        <is>
          <t>CO</t>
        </is>
      </c>
    </row>
    <row r="653">
      <c r="A653" t="inlineStr">
        <is>
          <t>Kristen Richards</t>
        </is>
      </c>
      <c r="C653" t="inlineStr">
        <is>
          <t>sub</t>
        </is>
      </c>
      <c r="D653" t="inlineStr">
        <is>
          <t>0</t>
        </is>
      </c>
      <c r="E653" t="inlineStr">
        <is>
          <t xml:space="preserve">Beef, B-Tacos, PotPie, </t>
        </is>
      </c>
      <c r="F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inlineStr"/>
      <c r="Y653" t="n">
        <v>0</v>
      </c>
      <c r="Z653" t="inlineStr">
        <is>
          <t>7X</t>
        </is>
      </c>
      <c r="AA653" t="n">
        <v>1</v>
      </c>
      <c r="AB653" t="inlineStr">
        <is>
          <t>AZ</t>
        </is>
      </c>
    </row>
    <row r="654">
      <c r="A654" t="inlineStr">
        <is>
          <t>Tera Estes</t>
        </is>
      </c>
      <c r="C654" t="inlineStr">
        <is>
          <t>sub</t>
        </is>
      </c>
      <c r="D654" t="inlineStr">
        <is>
          <t>0</t>
        </is>
      </c>
      <c r="E654" t="inlineStr">
        <is>
          <t xml:space="preserve">Beef, B-Tacos, Pealafel , </t>
        </is>
      </c>
      <c r="F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inlineStr"/>
      <c r="Y654" t="n">
        <v>0</v>
      </c>
      <c r="Z654" t="inlineStr">
        <is>
          <t>7Y</t>
        </is>
      </c>
      <c r="AA654" t="n">
        <v>1</v>
      </c>
      <c r="AB654" t="inlineStr">
        <is>
          <t>CA</t>
        </is>
      </c>
    </row>
    <row r="655">
      <c r="A655" t="inlineStr">
        <is>
          <t>Joyelle Finn</t>
        </is>
      </c>
      <c r="C655" t="inlineStr">
        <is>
          <t>sub</t>
        </is>
      </c>
      <c r="D655" t="inlineStr">
        <is>
          <t>0</t>
        </is>
      </c>
      <c r="E655" t="inlineStr">
        <is>
          <t xml:space="preserve">Beef, B-Tacos, Pealafel , </t>
        </is>
      </c>
      <c r="F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inlineStr"/>
      <c r="Y655" t="n">
        <v>0</v>
      </c>
      <c r="Z655" t="inlineStr">
        <is>
          <t>7Y</t>
        </is>
      </c>
      <c r="AA655" t="n">
        <v>1</v>
      </c>
      <c r="AB655" t="inlineStr">
        <is>
          <t>CA</t>
        </is>
      </c>
    </row>
    <row r="656">
      <c r="A656" t="inlineStr">
        <is>
          <t>WEISHI GU</t>
        </is>
      </c>
      <c r="C656" t="inlineStr">
        <is>
          <t>sub</t>
        </is>
      </c>
      <c r="D656" t="inlineStr">
        <is>
          <t>0</t>
        </is>
      </c>
      <c r="E656" t="inlineStr">
        <is>
          <t xml:space="preserve">Beef, B-Tacos, Chix, </t>
        </is>
      </c>
      <c r="F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inlineStr"/>
      <c r="Y656" t="n">
        <v>0</v>
      </c>
      <c r="Z656" t="inlineStr">
        <is>
          <t>7Z</t>
        </is>
      </c>
      <c r="AA656" t="n">
        <v>1</v>
      </c>
      <c r="AB656" t="inlineStr">
        <is>
          <t>CA</t>
        </is>
      </c>
    </row>
    <row r="657">
      <c r="A657" t="inlineStr">
        <is>
          <t>Katherine  Hunt</t>
        </is>
      </c>
      <c r="C657" t="inlineStr">
        <is>
          <t>sub</t>
        </is>
      </c>
      <c r="D657" t="inlineStr">
        <is>
          <t>0</t>
        </is>
      </c>
      <c r="E657" t="inlineStr">
        <is>
          <t xml:space="preserve">Beef, B-Tacos, Chix, </t>
        </is>
      </c>
      <c r="F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inlineStr"/>
      <c r="Y657" t="n">
        <v>0</v>
      </c>
      <c r="Z657" t="inlineStr">
        <is>
          <t>7Z</t>
        </is>
      </c>
      <c r="AA657" t="n">
        <v>1</v>
      </c>
      <c r="AB657" t="inlineStr">
        <is>
          <t>CA</t>
        </is>
      </c>
    </row>
    <row r="658">
      <c r="A658" t="inlineStr">
        <is>
          <t>Kayley Miles</t>
        </is>
      </c>
      <c r="C658" t="inlineStr">
        <is>
          <t>sub</t>
        </is>
      </c>
      <c r="D658" t="inlineStr">
        <is>
          <t>0</t>
        </is>
      </c>
      <c r="E658" t="inlineStr">
        <is>
          <t xml:space="preserve">Beef, B-Burg, </t>
        </is>
      </c>
      <c r="F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inlineStr">
        <is>
          <t>2 Day</t>
        </is>
      </c>
      <c r="Y658" t="n">
        <v>0</v>
      </c>
      <c r="Z658" t="inlineStr">
        <is>
          <t>8A</t>
        </is>
      </c>
      <c r="AA658" t="n">
        <v>1</v>
      </c>
      <c r="AB658" t="inlineStr">
        <is>
          <t>CA</t>
        </is>
      </c>
    </row>
    <row r="659">
      <c r="A659" t="inlineStr">
        <is>
          <t>Patricia Yang</t>
        </is>
      </c>
      <c r="C659" t="inlineStr">
        <is>
          <t>sub</t>
        </is>
      </c>
      <c r="D659" t="inlineStr">
        <is>
          <t>0</t>
        </is>
      </c>
      <c r="E659" t="inlineStr">
        <is>
          <t xml:space="preserve">Beef, B-Burg, Pealafel , </t>
        </is>
      </c>
      <c r="F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inlineStr"/>
      <c r="Y659" t="n">
        <v>0</v>
      </c>
      <c r="Z659" t="inlineStr">
        <is>
          <t>8B</t>
        </is>
      </c>
      <c r="AA659" t="n">
        <v>1</v>
      </c>
      <c r="AB659" t="inlineStr">
        <is>
          <t>CA</t>
        </is>
      </c>
    </row>
    <row r="660">
      <c r="A660" t="inlineStr">
        <is>
          <t>Hallie Ingram</t>
        </is>
      </c>
      <c r="C660" t="inlineStr">
        <is>
          <t>sub</t>
        </is>
      </c>
      <c r="D660" t="inlineStr">
        <is>
          <t>0</t>
        </is>
      </c>
      <c r="E660" t="inlineStr">
        <is>
          <t xml:space="preserve">Beef, B-Burg, Chix, </t>
        </is>
      </c>
      <c r="F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inlineStr"/>
      <c r="Y660" t="n">
        <v>0</v>
      </c>
      <c r="Z660" t="inlineStr">
        <is>
          <t>8C</t>
        </is>
      </c>
      <c r="AA660" t="n">
        <v>1</v>
      </c>
      <c r="AB660" t="inlineStr">
        <is>
          <t>CA</t>
        </is>
      </c>
    </row>
    <row r="661">
      <c r="A661" t="inlineStr">
        <is>
          <t>Cristina Rockov</t>
        </is>
      </c>
      <c r="C661" t="inlineStr">
        <is>
          <t>sub</t>
        </is>
      </c>
      <c r="D661" t="inlineStr">
        <is>
          <t>0</t>
        </is>
      </c>
      <c r="E661" t="inlineStr">
        <is>
          <t xml:space="preserve">Beef, T-Burg, </t>
        </is>
      </c>
      <c r="F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inlineStr">
        <is>
          <t>2 Day</t>
        </is>
      </c>
      <c r="Y661" t="n">
        <v>0</v>
      </c>
      <c r="Z661" t="inlineStr">
        <is>
          <t>8D</t>
        </is>
      </c>
      <c r="AA661" t="n">
        <v>1</v>
      </c>
      <c r="AB661" t="inlineStr">
        <is>
          <t>CA</t>
        </is>
      </c>
    </row>
    <row r="662">
      <c r="A662" t="inlineStr">
        <is>
          <t>Anabel Gibbs</t>
        </is>
      </c>
      <c r="C662" t="inlineStr">
        <is>
          <t>sub</t>
        </is>
      </c>
      <c r="D662" t="inlineStr">
        <is>
          <t>0</t>
        </is>
      </c>
      <c r="E662" t="inlineStr">
        <is>
          <t xml:space="preserve">Beef, T-Burg, PotPie, </t>
        </is>
      </c>
      <c r="F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inlineStr">
        <is>
          <t>2 Day</t>
        </is>
      </c>
      <c r="Y662" t="n">
        <v>0</v>
      </c>
      <c r="Z662" t="inlineStr">
        <is>
          <t>8E</t>
        </is>
      </c>
      <c r="AA662" t="n">
        <v>1</v>
      </c>
      <c r="AB662" t="inlineStr">
        <is>
          <t>CA</t>
        </is>
      </c>
    </row>
    <row r="663">
      <c r="A663" t="inlineStr">
        <is>
          <t>katherine levine</t>
        </is>
      </c>
      <c r="C663" t="inlineStr">
        <is>
          <t>sub</t>
        </is>
      </c>
      <c r="D663" t="inlineStr">
        <is>
          <t>0</t>
        </is>
      </c>
      <c r="E663" t="inlineStr">
        <is>
          <t xml:space="preserve">Beef, T-Burg, Chix, </t>
        </is>
      </c>
      <c r="F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inlineStr"/>
      <c r="Y663" t="n">
        <v>1</v>
      </c>
      <c r="Z663" t="inlineStr">
        <is>
          <t>8F</t>
        </is>
      </c>
      <c r="AA663" t="n">
        <v>0</v>
      </c>
      <c r="AB663" t="inlineStr">
        <is>
          <t>CA</t>
        </is>
      </c>
    </row>
    <row r="664">
      <c r="A664" t="inlineStr">
        <is>
          <t>Samara Hayes</t>
        </is>
      </c>
      <c r="C664" t="inlineStr">
        <is>
          <t>sub</t>
        </is>
      </c>
      <c r="D664" t="inlineStr">
        <is>
          <t>0</t>
        </is>
      </c>
      <c r="E664" t="inlineStr">
        <is>
          <t xml:space="preserve">Beef, T-Burg, Chix, </t>
        </is>
      </c>
      <c r="F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inlineStr"/>
      <c r="Y664" t="n">
        <v>1</v>
      </c>
      <c r="Z664" t="inlineStr">
        <is>
          <t>8F</t>
        </is>
      </c>
      <c r="AA664" t="n">
        <v>0</v>
      </c>
      <c r="AB664" t="inlineStr">
        <is>
          <t>CA</t>
        </is>
      </c>
    </row>
    <row r="665">
      <c r="A665" t="inlineStr">
        <is>
          <t>Laura LaPorte</t>
        </is>
      </c>
      <c r="C665" t="inlineStr">
        <is>
          <t>sub</t>
        </is>
      </c>
      <c r="D665" t="inlineStr">
        <is>
          <t>0</t>
        </is>
      </c>
      <c r="E665" t="inlineStr">
        <is>
          <t xml:space="preserve">Beef, T-Burg, T-Tacos, </t>
        </is>
      </c>
      <c r="F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inlineStr"/>
      <c r="Y665" t="n">
        <v>0</v>
      </c>
      <c r="Z665" t="inlineStr">
        <is>
          <t>8G</t>
        </is>
      </c>
      <c r="AA665" t="n">
        <v>1</v>
      </c>
      <c r="AB665" t="inlineStr">
        <is>
          <t>CA</t>
        </is>
      </c>
    </row>
    <row r="666">
      <c r="A666" t="inlineStr">
        <is>
          <t>Dan Cox</t>
        </is>
      </c>
      <c r="C666" t="inlineStr">
        <is>
          <t>sub</t>
        </is>
      </c>
      <c r="D666" t="inlineStr">
        <is>
          <t>0</t>
        </is>
      </c>
      <c r="E666" t="inlineStr">
        <is>
          <t xml:space="preserve">Beef, Pealafel , </t>
        </is>
      </c>
      <c r="F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inlineStr"/>
      <c r="Y666" t="n">
        <v>1</v>
      </c>
      <c r="Z666" t="inlineStr">
        <is>
          <t>8H</t>
        </is>
      </c>
      <c r="AA666" t="n">
        <v>0</v>
      </c>
      <c r="AB666" t="inlineStr">
        <is>
          <t>CA</t>
        </is>
      </c>
    </row>
    <row r="667">
      <c r="A667" t="inlineStr">
        <is>
          <t xml:space="preserve">Lynn Cassidy </t>
        </is>
      </c>
      <c r="C667" t="inlineStr">
        <is>
          <t>sub</t>
        </is>
      </c>
      <c r="D667" t="inlineStr">
        <is>
          <t>0</t>
        </is>
      </c>
      <c r="E667" t="inlineStr">
        <is>
          <t xml:space="preserve">Beef, Pealafel , </t>
        </is>
      </c>
      <c r="F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inlineStr"/>
      <c r="Y667" t="n">
        <v>0</v>
      </c>
      <c r="Z667" t="inlineStr">
        <is>
          <t>8H</t>
        </is>
      </c>
      <c r="AA667" t="n">
        <v>1</v>
      </c>
      <c r="AB667" t="inlineStr">
        <is>
          <t>CA</t>
        </is>
      </c>
    </row>
    <row r="668">
      <c r="A668" t="inlineStr">
        <is>
          <t>Christine Abadilla</t>
        </is>
      </c>
      <c r="C668" t="inlineStr">
        <is>
          <t>sub</t>
        </is>
      </c>
      <c r="D668" t="inlineStr">
        <is>
          <t>0</t>
        </is>
      </c>
      <c r="E668" t="inlineStr">
        <is>
          <t xml:space="preserve">Beef, Pealafel , </t>
        </is>
      </c>
      <c r="F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inlineStr"/>
      <c r="Y668" t="n">
        <v>0</v>
      </c>
      <c r="Z668" t="inlineStr">
        <is>
          <t>8H</t>
        </is>
      </c>
      <c r="AA668" t="n">
        <v>1</v>
      </c>
      <c r="AB668" t="inlineStr">
        <is>
          <t>CA</t>
        </is>
      </c>
    </row>
    <row r="669">
      <c r="A669" t="inlineStr">
        <is>
          <t>Heather McKenney</t>
        </is>
      </c>
      <c r="C669" t="inlineStr">
        <is>
          <t>sub</t>
        </is>
      </c>
      <c r="D669" t="inlineStr">
        <is>
          <t>0</t>
        </is>
      </c>
      <c r="E669" t="inlineStr">
        <is>
          <t xml:space="preserve">Beef, Pealafel , PotPie, </t>
        </is>
      </c>
      <c r="F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inlineStr"/>
      <c r="Y669" t="n">
        <v>1</v>
      </c>
      <c r="Z669" t="inlineStr">
        <is>
          <t>8I</t>
        </is>
      </c>
      <c r="AA669" t="n">
        <v>0</v>
      </c>
      <c r="AB669" t="inlineStr">
        <is>
          <t>CA</t>
        </is>
      </c>
    </row>
    <row r="670">
      <c r="A670" t="inlineStr">
        <is>
          <t>Molly Pinera</t>
        </is>
      </c>
      <c r="C670" t="inlineStr">
        <is>
          <t>sub</t>
        </is>
      </c>
      <c r="D670" t="inlineStr">
        <is>
          <t>0</t>
        </is>
      </c>
      <c r="E670" t="inlineStr">
        <is>
          <t xml:space="preserve">Beef, Pealafel , PotPie, </t>
        </is>
      </c>
      <c r="F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inlineStr">
        <is>
          <t>2 Day</t>
        </is>
      </c>
      <c r="Y670" t="n">
        <v>0</v>
      </c>
      <c r="Z670" t="inlineStr">
        <is>
          <t>8I</t>
        </is>
      </c>
      <c r="AA670" t="n">
        <v>1</v>
      </c>
      <c r="AB670" t="inlineStr">
        <is>
          <t>CA</t>
        </is>
      </c>
    </row>
    <row r="671">
      <c r="A671" t="inlineStr">
        <is>
          <t>Jodie Gerdes</t>
        </is>
      </c>
      <c r="C671" t="inlineStr">
        <is>
          <t>sub</t>
        </is>
      </c>
      <c r="D671" t="inlineStr">
        <is>
          <t>0</t>
        </is>
      </c>
      <c r="E671" t="inlineStr">
        <is>
          <t xml:space="preserve">Beef, Pealafel , PotPie, </t>
        </is>
      </c>
      <c r="F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inlineStr">
        <is>
          <t>2 Day</t>
        </is>
      </c>
      <c r="Y671" t="n">
        <v>0</v>
      </c>
      <c r="Z671" t="inlineStr">
        <is>
          <t>8I</t>
        </is>
      </c>
      <c r="AA671" t="n">
        <v>1</v>
      </c>
      <c r="AB671" t="inlineStr">
        <is>
          <t>CA</t>
        </is>
      </c>
    </row>
    <row r="672">
      <c r="A672" t="inlineStr">
        <is>
          <t>Rebecca Rogers</t>
        </is>
      </c>
      <c r="C672" t="inlineStr">
        <is>
          <t>sub</t>
        </is>
      </c>
      <c r="D672" t="inlineStr">
        <is>
          <t>0</t>
        </is>
      </c>
      <c r="E672" t="inlineStr">
        <is>
          <t xml:space="preserve">Beef, Pealafel , PotPie, </t>
        </is>
      </c>
      <c r="F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inlineStr"/>
      <c r="Y672" t="n">
        <v>0</v>
      </c>
      <c r="Z672" t="inlineStr">
        <is>
          <t>8I</t>
        </is>
      </c>
      <c r="AA672" t="n">
        <v>1</v>
      </c>
      <c r="AB672" t="inlineStr">
        <is>
          <t>CA</t>
        </is>
      </c>
    </row>
    <row r="673">
      <c r="A673" t="inlineStr">
        <is>
          <t>Jennifer Haremza</t>
        </is>
      </c>
      <c r="C673" t="inlineStr">
        <is>
          <t>sub</t>
        </is>
      </c>
      <c r="D673" t="inlineStr">
        <is>
          <t>0</t>
        </is>
      </c>
      <c r="E673" t="inlineStr">
        <is>
          <t xml:space="preserve">Beef, Pealafel , PotPie, </t>
        </is>
      </c>
      <c r="F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inlineStr"/>
      <c r="Y673" t="n">
        <v>0</v>
      </c>
      <c r="Z673" t="inlineStr">
        <is>
          <t>8I</t>
        </is>
      </c>
      <c r="AA673" t="n">
        <v>1</v>
      </c>
      <c r="AB673" t="inlineStr">
        <is>
          <t>TX</t>
        </is>
      </c>
    </row>
    <row r="674">
      <c r="A674" t="inlineStr">
        <is>
          <t>Stephanie Davidson</t>
        </is>
      </c>
      <c r="C674" t="inlineStr">
        <is>
          <t>sub</t>
        </is>
      </c>
      <c r="D674" t="inlineStr">
        <is>
          <t>0</t>
        </is>
      </c>
      <c r="E674" t="inlineStr">
        <is>
          <t xml:space="preserve">Beef, Pealafel , Chix, </t>
        </is>
      </c>
      <c r="F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inlineStr"/>
      <c r="Y674" t="n">
        <v>1</v>
      </c>
      <c r="Z674" t="inlineStr">
        <is>
          <t>8J</t>
        </is>
      </c>
      <c r="AA674" t="n">
        <v>0</v>
      </c>
      <c r="AB674" t="inlineStr">
        <is>
          <t>TX</t>
        </is>
      </c>
    </row>
    <row r="675">
      <c r="A675" t="inlineStr">
        <is>
          <t>Thomas Brighton</t>
        </is>
      </c>
      <c r="C675" t="inlineStr">
        <is>
          <t>sub</t>
        </is>
      </c>
      <c r="D675" t="inlineStr">
        <is>
          <t>0</t>
        </is>
      </c>
      <c r="E675" t="inlineStr">
        <is>
          <t xml:space="preserve">Beef, Pealafel , Chix, </t>
        </is>
      </c>
      <c r="F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inlineStr"/>
      <c r="Y675" t="n">
        <v>1</v>
      </c>
      <c r="Z675" t="inlineStr">
        <is>
          <t>8J</t>
        </is>
      </c>
      <c r="AA675" t="n">
        <v>0</v>
      </c>
      <c r="AB675" t="inlineStr">
        <is>
          <t>CA</t>
        </is>
      </c>
    </row>
    <row r="676">
      <c r="A676" t="inlineStr">
        <is>
          <t>Jenine Leigh</t>
        </is>
      </c>
      <c r="C676" t="inlineStr">
        <is>
          <t>sub</t>
        </is>
      </c>
      <c r="D676" t="inlineStr">
        <is>
          <t>0</t>
        </is>
      </c>
      <c r="E676" t="inlineStr">
        <is>
          <t xml:space="preserve">Beef, Pealafel , Chix, </t>
        </is>
      </c>
      <c r="F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inlineStr"/>
      <c r="Y676" t="n">
        <v>1</v>
      </c>
      <c r="Z676" t="inlineStr">
        <is>
          <t>8J</t>
        </is>
      </c>
      <c r="AA676" t="n">
        <v>0</v>
      </c>
      <c r="AB676" t="inlineStr">
        <is>
          <t>CA</t>
        </is>
      </c>
    </row>
    <row r="677">
      <c r="A677" t="inlineStr">
        <is>
          <t>Eric Wasserman</t>
        </is>
      </c>
      <c r="C677" t="inlineStr">
        <is>
          <t>sub</t>
        </is>
      </c>
      <c r="D677" t="inlineStr">
        <is>
          <t>0</t>
        </is>
      </c>
      <c r="E677" t="inlineStr">
        <is>
          <t xml:space="preserve">Beef, Pealafel , Chix, </t>
        </is>
      </c>
      <c r="F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inlineStr"/>
      <c r="Y677" t="n">
        <v>1</v>
      </c>
      <c r="Z677" t="inlineStr">
        <is>
          <t>8J</t>
        </is>
      </c>
      <c r="AA677" t="n">
        <v>0</v>
      </c>
      <c r="AB677" t="inlineStr">
        <is>
          <t>AZ</t>
        </is>
      </c>
    </row>
    <row r="678">
      <c r="A678" t="inlineStr">
        <is>
          <t>Andria King</t>
        </is>
      </c>
      <c r="C678" t="inlineStr">
        <is>
          <t>sub</t>
        </is>
      </c>
      <c r="D678" t="inlineStr">
        <is>
          <t>0</t>
        </is>
      </c>
      <c r="E678" t="inlineStr">
        <is>
          <t xml:space="preserve">Beef, Pealafel , Chix, </t>
        </is>
      </c>
      <c r="F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inlineStr"/>
      <c r="Y678" t="n">
        <v>1</v>
      </c>
      <c r="Z678" t="inlineStr">
        <is>
          <t>8J</t>
        </is>
      </c>
      <c r="AA678" t="n">
        <v>0</v>
      </c>
      <c r="AB678" t="inlineStr">
        <is>
          <t>CA</t>
        </is>
      </c>
    </row>
    <row r="679">
      <c r="A679" t="inlineStr">
        <is>
          <t>Katie Kokenge</t>
        </is>
      </c>
      <c r="C679" t="inlineStr">
        <is>
          <t>sub</t>
        </is>
      </c>
      <c r="D679" t="inlineStr">
        <is>
          <t>0</t>
        </is>
      </c>
      <c r="E679" t="inlineStr">
        <is>
          <t xml:space="preserve">Beef, Pealafel , Chix, </t>
        </is>
      </c>
      <c r="F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inlineStr"/>
      <c r="Y679" t="n">
        <v>1</v>
      </c>
      <c r="Z679" t="inlineStr">
        <is>
          <t>8J</t>
        </is>
      </c>
      <c r="AA679" t="n">
        <v>0</v>
      </c>
      <c r="AB679" t="inlineStr">
        <is>
          <t>CA</t>
        </is>
      </c>
    </row>
    <row r="680">
      <c r="A680" t="inlineStr">
        <is>
          <t>Brad Hines</t>
        </is>
      </c>
      <c r="C680" t="inlineStr">
        <is>
          <t>sub</t>
        </is>
      </c>
      <c r="D680" t="inlineStr">
        <is>
          <t>0</t>
        </is>
      </c>
      <c r="E680" t="inlineStr">
        <is>
          <t xml:space="preserve">Beef, Pealafel , Chix, </t>
        </is>
      </c>
      <c r="F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inlineStr"/>
      <c r="Y680" t="n">
        <v>1</v>
      </c>
      <c r="Z680" t="inlineStr">
        <is>
          <t>8J</t>
        </is>
      </c>
      <c r="AA680" t="n">
        <v>0</v>
      </c>
      <c r="AB680" t="inlineStr">
        <is>
          <t>CA</t>
        </is>
      </c>
    </row>
    <row r="681">
      <c r="A681" t="inlineStr">
        <is>
          <t>denise johnson</t>
        </is>
      </c>
      <c r="C681" t="inlineStr">
        <is>
          <t>sub</t>
        </is>
      </c>
      <c r="D681" t="inlineStr">
        <is>
          <t>0</t>
        </is>
      </c>
      <c r="E681" t="inlineStr">
        <is>
          <t xml:space="preserve">Beef, Pealafel , Chix, </t>
        </is>
      </c>
      <c r="F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inlineStr"/>
      <c r="Y681" t="n">
        <v>1</v>
      </c>
      <c r="Z681" t="inlineStr">
        <is>
          <t>8J</t>
        </is>
      </c>
      <c r="AA681" t="n">
        <v>0</v>
      </c>
      <c r="AB681" t="inlineStr">
        <is>
          <t>CA</t>
        </is>
      </c>
    </row>
    <row r="682">
      <c r="A682" t="inlineStr">
        <is>
          <t>Wilma Williams</t>
        </is>
      </c>
      <c r="C682" t="inlineStr">
        <is>
          <t>sub</t>
        </is>
      </c>
      <c r="D682" t="inlineStr">
        <is>
          <t>0</t>
        </is>
      </c>
      <c r="E682" t="inlineStr">
        <is>
          <t xml:space="preserve">Beef, Pealafel , Chix, </t>
        </is>
      </c>
      <c r="F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inlineStr">
        <is>
          <t>2 Day</t>
        </is>
      </c>
      <c r="Y682" t="n">
        <v>0</v>
      </c>
      <c r="Z682" t="inlineStr">
        <is>
          <t>8J</t>
        </is>
      </c>
      <c r="AA682" t="n">
        <v>1</v>
      </c>
      <c r="AB682" t="inlineStr">
        <is>
          <t>CA</t>
        </is>
      </c>
    </row>
    <row r="683">
      <c r="A683" t="inlineStr">
        <is>
          <t xml:space="preserve">Elizabeth  Runevitch </t>
        </is>
      </c>
      <c r="C683" t="inlineStr">
        <is>
          <t>sub</t>
        </is>
      </c>
      <c r="D683" t="inlineStr">
        <is>
          <t>0</t>
        </is>
      </c>
      <c r="E683" t="inlineStr">
        <is>
          <t xml:space="preserve">Beef, Pealafel , Chix, </t>
        </is>
      </c>
      <c r="F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inlineStr">
        <is>
          <t>2 Day</t>
        </is>
      </c>
      <c r="Y683" t="n">
        <v>0</v>
      </c>
      <c r="Z683" t="inlineStr">
        <is>
          <t>8J</t>
        </is>
      </c>
      <c r="AA683" t="n">
        <v>1</v>
      </c>
      <c r="AB683" t="inlineStr">
        <is>
          <t>CO</t>
        </is>
      </c>
    </row>
    <row r="684">
      <c r="A684" t="inlineStr">
        <is>
          <t>Susan Doyle</t>
        </is>
      </c>
      <c r="C684" t="inlineStr">
        <is>
          <t>sub</t>
        </is>
      </c>
      <c r="D684" t="inlineStr">
        <is>
          <t>0</t>
        </is>
      </c>
      <c r="E684" t="inlineStr">
        <is>
          <t xml:space="preserve">Beef, Pealafel , Chix, </t>
        </is>
      </c>
      <c r="F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inlineStr"/>
      <c r="Y684" t="n">
        <v>0</v>
      </c>
      <c r="Z684" t="inlineStr">
        <is>
          <t>8J</t>
        </is>
      </c>
      <c r="AA684" t="n">
        <v>1</v>
      </c>
      <c r="AB684" t="inlineStr">
        <is>
          <t>CO</t>
        </is>
      </c>
    </row>
    <row r="685">
      <c r="A685" t="inlineStr">
        <is>
          <t>Sara Krichbaum</t>
        </is>
      </c>
      <c r="C685" t="inlineStr">
        <is>
          <t>sub</t>
        </is>
      </c>
      <c r="D685" t="inlineStr">
        <is>
          <t>0</t>
        </is>
      </c>
      <c r="E685" t="inlineStr">
        <is>
          <t xml:space="preserve">Beef, Pealafel , Chix, </t>
        </is>
      </c>
      <c r="F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inlineStr"/>
      <c r="Y685" t="n">
        <v>0</v>
      </c>
      <c r="Z685" t="inlineStr">
        <is>
          <t>8J</t>
        </is>
      </c>
      <c r="AA685" t="n">
        <v>1</v>
      </c>
      <c r="AB685" t="inlineStr">
        <is>
          <t>CA</t>
        </is>
      </c>
    </row>
    <row r="686">
      <c r="A686" t="inlineStr">
        <is>
          <t>Rojon Hasker</t>
        </is>
      </c>
      <c r="C686" t="inlineStr">
        <is>
          <t>sub</t>
        </is>
      </c>
      <c r="D686" t="inlineStr">
        <is>
          <t>0</t>
        </is>
      </c>
      <c r="E686" t="inlineStr">
        <is>
          <t xml:space="preserve">Beef, Pealafel , Chix, </t>
        </is>
      </c>
      <c r="F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inlineStr"/>
      <c r="Y686" t="n">
        <v>0</v>
      </c>
      <c r="Z686" t="inlineStr">
        <is>
          <t>8J</t>
        </is>
      </c>
      <c r="AA686" t="n">
        <v>1</v>
      </c>
      <c r="AB686" t="inlineStr">
        <is>
          <t>CA</t>
        </is>
      </c>
    </row>
    <row r="687">
      <c r="A687" t="inlineStr">
        <is>
          <t>Mandie Campbell</t>
        </is>
      </c>
      <c r="C687" t="inlineStr">
        <is>
          <t>sub</t>
        </is>
      </c>
      <c r="D687" t="inlineStr">
        <is>
          <t>0</t>
        </is>
      </c>
      <c r="E687" t="inlineStr">
        <is>
          <t xml:space="preserve">Beef, Pealafel , Chix, </t>
        </is>
      </c>
      <c r="F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inlineStr"/>
      <c r="Y687" t="n">
        <v>0</v>
      </c>
      <c r="Z687" t="inlineStr">
        <is>
          <t>8J</t>
        </is>
      </c>
      <c r="AA687" t="n">
        <v>1</v>
      </c>
      <c r="AB687" t="inlineStr">
        <is>
          <t>CA</t>
        </is>
      </c>
    </row>
    <row r="688">
      <c r="A688" t="inlineStr">
        <is>
          <t>Kris Bozzini</t>
        </is>
      </c>
      <c r="C688" t="inlineStr">
        <is>
          <t>sub</t>
        </is>
      </c>
      <c r="D688" t="inlineStr">
        <is>
          <t>0</t>
        </is>
      </c>
      <c r="E688" t="inlineStr">
        <is>
          <t xml:space="preserve">Beef, Pealafel , Chix, </t>
        </is>
      </c>
      <c r="F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inlineStr"/>
      <c r="Y688" t="n">
        <v>0</v>
      </c>
      <c r="Z688" t="inlineStr">
        <is>
          <t>8J</t>
        </is>
      </c>
      <c r="AA688" t="n">
        <v>1</v>
      </c>
      <c r="AB688" t="inlineStr">
        <is>
          <t>CA</t>
        </is>
      </c>
    </row>
    <row r="689">
      <c r="A689" t="inlineStr">
        <is>
          <t>Kenna Cottrill</t>
        </is>
      </c>
      <c r="C689" t="inlineStr">
        <is>
          <t>sub</t>
        </is>
      </c>
      <c r="D689" t="inlineStr">
        <is>
          <t>0</t>
        </is>
      </c>
      <c r="E689" t="inlineStr">
        <is>
          <t xml:space="preserve">Beef, Pealafel , Chix, </t>
        </is>
      </c>
      <c r="F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inlineStr"/>
      <c r="Y689" t="n">
        <v>0</v>
      </c>
      <c r="Z689" t="inlineStr">
        <is>
          <t>8J</t>
        </is>
      </c>
      <c r="AA689" t="n">
        <v>1</v>
      </c>
      <c r="AB689" t="inlineStr">
        <is>
          <t>CA</t>
        </is>
      </c>
    </row>
    <row r="690">
      <c r="A690" t="inlineStr">
        <is>
          <t>Katie Knoche</t>
        </is>
      </c>
      <c r="C690" t="inlineStr">
        <is>
          <t>sub</t>
        </is>
      </c>
      <c r="D690" t="inlineStr">
        <is>
          <t>0</t>
        </is>
      </c>
      <c r="E690" t="inlineStr">
        <is>
          <t xml:space="preserve">Beef, Pealafel , Chix, </t>
        </is>
      </c>
      <c r="F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inlineStr"/>
      <c r="Y690" t="n">
        <v>0</v>
      </c>
      <c r="Z690" t="inlineStr">
        <is>
          <t>8J</t>
        </is>
      </c>
      <c r="AA690" t="n">
        <v>1</v>
      </c>
      <c r="AB690" t="inlineStr">
        <is>
          <t>CA</t>
        </is>
      </c>
    </row>
    <row r="691">
      <c r="A691" t="inlineStr">
        <is>
          <t>Jenny Koplin</t>
        </is>
      </c>
      <c r="C691" t="inlineStr">
        <is>
          <t>sub</t>
        </is>
      </c>
      <c r="D691" t="inlineStr">
        <is>
          <t>0</t>
        </is>
      </c>
      <c r="E691" t="inlineStr">
        <is>
          <t xml:space="preserve">Beef, Pealafel , Chix, </t>
        </is>
      </c>
      <c r="F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inlineStr"/>
      <c r="Y691" t="n">
        <v>0</v>
      </c>
      <c r="Z691" t="inlineStr">
        <is>
          <t>8J</t>
        </is>
      </c>
      <c r="AA691" t="n">
        <v>1</v>
      </c>
      <c r="AB691" t="inlineStr">
        <is>
          <t>CA</t>
        </is>
      </c>
    </row>
    <row r="692">
      <c r="A692" t="inlineStr">
        <is>
          <t>jennifer costello</t>
        </is>
      </c>
      <c r="C692" t="inlineStr">
        <is>
          <t>sub</t>
        </is>
      </c>
      <c r="D692" t="inlineStr">
        <is>
          <t>0</t>
        </is>
      </c>
      <c r="E692" t="inlineStr">
        <is>
          <t xml:space="preserve">Beef, Pealafel , Chix, </t>
        </is>
      </c>
      <c r="F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inlineStr"/>
      <c r="Y692" t="n">
        <v>0</v>
      </c>
      <c r="Z692" t="inlineStr">
        <is>
          <t>8J</t>
        </is>
      </c>
      <c r="AA692" t="n">
        <v>1</v>
      </c>
      <c r="AB692" t="inlineStr">
        <is>
          <t>CA</t>
        </is>
      </c>
    </row>
    <row r="693">
      <c r="A693" t="inlineStr">
        <is>
          <t>Dione Pinckert-Carlson</t>
        </is>
      </c>
      <c r="C693" t="inlineStr">
        <is>
          <t>sub</t>
        </is>
      </c>
      <c r="D693" t="inlineStr">
        <is>
          <t>0</t>
        </is>
      </c>
      <c r="E693" t="inlineStr">
        <is>
          <t xml:space="preserve">Beef, Pealafel , Chix, </t>
        </is>
      </c>
      <c r="F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inlineStr"/>
      <c r="Y693" t="n">
        <v>0</v>
      </c>
      <c r="Z693" t="inlineStr">
        <is>
          <t>8J</t>
        </is>
      </c>
      <c r="AA693" t="n">
        <v>1</v>
      </c>
      <c r="AB693" t="inlineStr">
        <is>
          <t>CA</t>
        </is>
      </c>
    </row>
    <row r="694">
      <c r="A694" t="inlineStr">
        <is>
          <t>Taryn Theriot</t>
        </is>
      </c>
      <c r="C694" t="inlineStr">
        <is>
          <t>omni</t>
        </is>
      </c>
      <c r="D694" t="inlineStr">
        <is>
          <t>0</t>
        </is>
      </c>
      <c r="E694" t="inlineStr">
        <is>
          <t xml:space="preserve">Beef, Chix, </t>
        </is>
      </c>
      <c r="F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inlineStr"/>
      <c r="Y694" t="n">
        <v>1</v>
      </c>
      <c r="Z694" t="inlineStr">
        <is>
          <t>8K</t>
        </is>
      </c>
      <c r="AA694" t="n">
        <v>0</v>
      </c>
      <c r="AB694" t="inlineStr">
        <is>
          <t>CA</t>
        </is>
      </c>
    </row>
    <row r="695">
      <c r="A695" t="inlineStr">
        <is>
          <t>Sarah Karimzadeh</t>
        </is>
      </c>
      <c r="C695" t="inlineStr">
        <is>
          <t>omni</t>
        </is>
      </c>
      <c r="D695" t="inlineStr">
        <is>
          <t>0</t>
        </is>
      </c>
      <c r="E695" t="inlineStr">
        <is>
          <t xml:space="preserve">Beef, Chix, </t>
        </is>
      </c>
      <c r="F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inlineStr"/>
      <c r="Y695" t="n">
        <v>1</v>
      </c>
      <c r="Z695" t="inlineStr">
        <is>
          <t>8K</t>
        </is>
      </c>
      <c r="AA695" t="n">
        <v>0</v>
      </c>
      <c r="AB695" t="inlineStr">
        <is>
          <t>CA</t>
        </is>
      </c>
    </row>
    <row r="696">
      <c r="A696" t="inlineStr">
        <is>
          <t>Christine Gleim</t>
        </is>
      </c>
      <c r="C696" t="inlineStr">
        <is>
          <t>omni</t>
        </is>
      </c>
      <c r="D696" t="inlineStr">
        <is>
          <t>0</t>
        </is>
      </c>
      <c r="E696" t="inlineStr">
        <is>
          <t xml:space="preserve">Beef, Chix, </t>
        </is>
      </c>
      <c r="F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inlineStr"/>
      <c r="Y696" t="n">
        <v>1</v>
      </c>
      <c r="Z696" t="inlineStr">
        <is>
          <t>8K</t>
        </is>
      </c>
      <c r="AA696" t="n">
        <v>0</v>
      </c>
      <c r="AB696" t="inlineStr">
        <is>
          <t>TX</t>
        </is>
      </c>
    </row>
    <row r="697">
      <c r="A697" t="inlineStr">
        <is>
          <t>Amy Cotteleer</t>
        </is>
      </c>
      <c r="C697" t="inlineStr">
        <is>
          <t>omni</t>
        </is>
      </c>
      <c r="D697" t="inlineStr">
        <is>
          <t>0</t>
        </is>
      </c>
      <c r="E697" t="inlineStr">
        <is>
          <t xml:space="preserve">Beef, Chix, </t>
        </is>
      </c>
      <c r="F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inlineStr"/>
      <c r="Y697" t="n">
        <v>1</v>
      </c>
      <c r="Z697" t="inlineStr">
        <is>
          <t>8K</t>
        </is>
      </c>
      <c r="AA697" t="n">
        <v>0</v>
      </c>
      <c r="AB697" t="inlineStr">
        <is>
          <t>OR</t>
        </is>
      </c>
    </row>
    <row r="698">
      <c r="A698" t="inlineStr">
        <is>
          <t>Natalie Moreland</t>
        </is>
      </c>
      <c r="C698" t="inlineStr">
        <is>
          <t>omni</t>
        </is>
      </c>
      <c r="D698" t="inlineStr">
        <is>
          <t>0</t>
        </is>
      </c>
      <c r="E698" t="inlineStr">
        <is>
          <t xml:space="preserve">Beef, Chix, </t>
        </is>
      </c>
      <c r="F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inlineStr"/>
      <c r="Y698" t="n">
        <v>1</v>
      </c>
      <c r="Z698" t="inlineStr">
        <is>
          <t>8K</t>
        </is>
      </c>
      <c r="AA698" t="n">
        <v>0</v>
      </c>
      <c r="AB698" t="inlineStr">
        <is>
          <t>CA</t>
        </is>
      </c>
    </row>
    <row r="699">
      <c r="A699" t="inlineStr">
        <is>
          <t>Andrea Yocam</t>
        </is>
      </c>
      <c r="C699" t="inlineStr">
        <is>
          <t>omni</t>
        </is>
      </c>
      <c r="D699" t="inlineStr">
        <is>
          <t>0</t>
        </is>
      </c>
      <c r="E699" t="inlineStr">
        <is>
          <t xml:space="preserve">Beef, Chix, </t>
        </is>
      </c>
      <c r="F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inlineStr"/>
      <c r="Y699" t="n">
        <v>1</v>
      </c>
      <c r="Z699" t="inlineStr">
        <is>
          <t>8K</t>
        </is>
      </c>
      <c r="AA699" t="n">
        <v>0</v>
      </c>
      <c r="AB699" t="inlineStr">
        <is>
          <t>CA</t>
        </is>
      </c>
    </row>
    <row r="700">
      <c r="A700" t="inlineStr">
        <is>
          <t>Lena Adishian</t>
        </is>
      </c>
      <c r="C700" t="inlineStr">
        <is>
          <t>omni</t>
        </is>
      </c>
      <c r="D700" t="inlineStr">
        <is>
          <t>0</t>
        </is>
      </c>
      <c r="E700" t="inlineStr">
        <is>
          <t xml:space="preserve">Beef, Chix, </t>
        </is>
      </c>
      <c r="F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inlineStr"/>
      <c r="Y700" t="n">
        <v>1</v>
      </c>
      <c r="Z700" t="inlineStr">
        <is>
          <t>8K</t>
        </is>
      </c>
      <c r="AA700" t="n">
        <v>0</v>
      </c>
      <c r="AB700" t="inlineStr">
        <is>
          <t>CA</t>
        </is>
      </c>
    </row>
    <row r="701">
      <c r="A701" t="inlineStr">
        <is>
          <t>Nazanein Vazira-Bhullar</t>
        </is>
      </c>
      <c r="C701" t="inlineStr">
        <is>
          <t>omni</t>
        </is>
      </c>
      <c r="D701" t="inlineStr">
        <is>
          <t>0</t>
        </is>
      </c>
      <c r="E701" t="inlineStr">
        <is>
          <t xml:space="preserve">Beef, Chix, </t>
        </is>
      </c>
      <c r="F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inlineStr"/>
      <c r="Y701" t="n">
        <v>1</v>
      </c>
      <c r="Z701" t="inlineStr">
        <is>
          <t>8K</t>
        </is>
      </c>
      <c r="AA701" t="n">
        <v>0</v>
      </c>
      <c r="AB701" t="inlineStr">
        <is>
          <t>CA</t>
        </is>
      </c>
    </row>
    <row r="702">
      <c r="A702" t="inlineStr">
        <is>
          <t>Tiffany Lotz</t>
        </is>
      </c>
      <c r="C702" t="inlineStr">
        <is>
          <t>omni</t>
        </is>
      </c>
      <c r="D702" t="inlineStr">
        <is>
          <t>0</t>
        </is>
      </c>
      <c r="E702" t="inlineStr">
        <is>
          <t xml:space="preserve">Beef, Chix, </t>
        </is>
      </c>
      <c r="F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inlineStr"/>
      <c r="Y702" t="n">
        <v>1</v>
      </c>
      <c r="Z702" t="inlineStr">
        <is>
          <t>8K</t>
        </is>
      </c>
      <c r="AA702" t="n">
        <v>0</v>
      </c>
      <c r="AB702" t="inlineStr">
        <is>
          <t>CA</t>
        </is>
      </c>
    </row>
    <row r="703">
      <c r="A703" t="inlineStr">
        <is>
          <t>Emily Choi</t>
        </is>
      </c>
      <c r="C703" t="inlineStr">
        <is>
          <t>omni</t>
        </is>
      </c>
      <c r="D703" t="inlineStr">
        <is>
          <t>0</t>
        </is>
      </c>
      <c r="E703" t="inlineStr">
        <is>
          <t xml:space="preserve">Beef, Chix, </t>
        </is>
      </c>
      <c r="F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inlineStr"/>
      <c r="Y703" t="n">
        <v>1</v>
      </c>
      <c r="Z703" t="inlineStr">
        <is>
          <t>8K</t>
        </is>
      </c>
      <c r="AA703" t="n">
        <v>0</v>
      </c>
      <c r="AB703" t="inlineStr">
        <is>
          <t>CA</t>
        </is>
      </c>
    </row>
    <row r="704">
      <c r="A704" t="inlineStr">
        <is>
          <t>Shea Curry</t>
        </is>
      </c>
      <c r="C704" t="inlineStr">
        <is>
          <t>omni</t>
        </is>
      </c>
      <c r="D704" t="inlineStr">
        <is>
          <t>0</t>
        </is>
      </c>
      <c r="E704" t="inlineStr">
        <is>
          <t xml:space="preserve">Beef, Chix, </t>
        </is>
      </c>
      <c r="F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inlineStr"/>
      <c r="Y704" t="n">
        <v>1</v>
      </c>
      <c r="Z704" t="inlineStr">
        <is>
          <t>8K</t>
        </is>
      </c>
      <c r="AA704" t="n">
        <v>0</v>
      </c>
      <c r="AB704" t="inlineStr">
        <is>
          <t>AZ</t>
        </is>
      </c>
    </row>
    <row r="705">
      <c r="A705" t="inlineStr">
        <is>
          <t>Shannon  Westmore</t>
        </is>
      </c>
      <c r="C705" t="inlineStr">
        <is>
          <t>omni</t>
        </is>
      </c>
      <c r="D705" t="inlineStr">
        <is>
          <t>0</t>
        </is>
      </c>
      <c r="E705" t="inlineStr">
        <is>
          <t xml:space="preserve">Beef, Chix, </t>
        </is>
      </c>
      <c r="F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inlineStr"/>
      <c r="Y705" t="n">
        <v>1</v>
      </c>
      <c r="Z705" t="inlineStr">
        <is>
          <t>8K</t>
        </is>
      </c>
      <c r="AA705" t="n">
        <v>0</v>
      </c>
      <c r="AB705" t="inlineStr">
        <is>
          <t>CA</t>
        </is>
      </c>
    </row>
    <row r="706">
      <c r="A706" t="inlineStr">
        <is>
          <t>Amanda Schrier</t>
        </is>
      </c>
      <c r="C706" t="inlineStr">
        <is>
          <t>omni</t>
        </is>
      </c>
      <c r="D706" t="inlineStr">
        <is>
          <t>0</t>
        </is>
      </c>
      <c r="E706" t="inlineStr">
        <is>
          <t xml:space="preserve">Beef, Chix, </t>
        </is>
      </c>
      <c r="F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inlineStr"/>
      <c r="Y706" t="n">
        <v>1</v>
      </c>
      <c r="Z706" t="inlineStr">
        <is>
          <t>8K</t>
        </is>
      </c>
      <c r="AA706" t="n">
        <v>0</v>
      </c>
      <c r="AB706" t="inlineStr">
        <is>
          <t>AZ</t>
        </is>
      </c>
    </row>
    <row r="707">
      <c r="A707" t="inlineStr">
        <is>
          <t>Lisa Bowen</t>
        </is>
      </c>
      <c r="C707" t="inlineStr">
        <is>
          <t>omni</t>
        </is>
      </c>
      <c r="D707" t="inlineStr">
        <is>
          <t>0</t>
        </is>
      </c>
      <c r="E707" t="inlineStr">
        <is>
          <t xml:space="preserve">Beef, Chix, </t>
        </is>
      </c>
      <c r="F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inlineStr">
        <is>
          <t>2 Day</t>
        </is>
      </c>
      <c r="Y707" t="n">
        <v>0</v>
      </c>
      <c r="Z707" t="inlineStr">
        <is>
          <t>8K</t>
        </is>
      </c>
      <c r="AA707" t="n">
        <v>1</v>
      </c>
      <c r="AB707" t="inlineStr">
        <is>
          <t>CA</t>
        </is>
      </c>
    </row>
    <row r="708">
      <c r="A708" t="inlineStr">
        <is>
          <t>Kasey Edwards</t>
        </is>
      </c>
      <c r="C708" t="inlineStr">
        <is>
          <t>omni</t>
        </is>
      </c>
      <c r="D708" t="inlineStr">
        <is>
          <t>0</t>
        </is>
      </c>
      <c r="E708" t="inlineStr">
        <is>
          <t xml:space="preserve">Beef, Chix, </t>
        </is>
      </c>
      <c r="F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inlineStr">
        <is>
          <t>2 Day</t>
        </is>
      </c>
      <c r="Y708" t="n">
        <v>0</v>
      </c>
      <c r="Z708" t="inlineStr">
        <is>
          <t>8K</t>
        </is>
      </c>
      <c r="AA708" t="n">
        <v>1</v>
      </c>
      <c r="AB708" t="inlineStr">
        <is>
          <t>CA</t>
        </is>
      </c>
    </row>
    <row r="709">
      <c r="A709" t="inlineStr">
        <is>
          <t>Jane Middlebrooks</t>
        </is>
      </c>
      <c r="C709" t="inlineStr">
        <is>
          <t>omni</t>
        </is>
      </c>
      <c r="D709" t="inlineStr">
        <is>
          <t>0</t>
        </is>
      </c>
      <c r="E709" t="inlineStr">
        <is>
          <t xml:space="preserve">Beef, Chix, </t>
        </is>
      </c>
      <c r="F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inlineStr">
        <is>
          <t>2 Day</t>
        </is>
      </c>
      <c r="Y709" t="n">
        <v>0</v>
      </c>
      <c r="Z709" t="inlineStr">
        <is>
          <t>8K</t>
        </is>
      </c>
      <c r="AA709" t="n">
        <v>1</v>
      </c>
      <c r="AB709" t="inlineStr">
        <is>
          <t>CA</t>
        </is>
      </c>
    </row>
    <row r="710">
      <c r="A710" t="inlineStr">
        <is>
          <t>Chelsea chelsearlowe@gmail.com</t>
        </is>
      </c>
      <c r="C710" t="inlineStr">
        <is>
          <t>omni</t>
        </is>
      </c>
      <c r="D710" t="inlineStr">
        <is>
          <t>0</t>
        </is>
      </c>
      <c r="E710" t="inlineStr">
        <is>
          <t xml:space="preserve">Beef, Chix, </t>
        </is>
      </c>
      <c r="F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inlineStr">
        <is>
          <t>2 Day</t>
        </is>
      </c>
      <c r="Y710" t="n">
        <v>0</v>
      </c>
      <c r="Z710" t="inlineStr">
        <is>
          <t>8K</t>
        </is>
      </c>
      <c r="AA710" t="n">
        <v>1</v>
      </c>
      <c r="AB710" t="inlineStr">
        <is>
          <t>CA</t>
        </is>
      </c>
    </row>
    <row r="711">
      <c r="A711" t="inlineStr">
        <is>
          <t>Ann Henderson</t>
        </is>
      </c>
      <c r="C711" t="inlineStr">
        <is>
          <t>omni</t>
        </is>
      </c>
      <c r="D711" t="inlineStr">
        <is>
          <t>0</t>
        </is>
      </c>
      <c r="E711" t="inlineStr">
        <is>
          <t xml:space="preserve">Beef, Chix, </t>
        </is>
      </c>
      <c r="F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inlineStr">
        <is>
          <t>2 Day</t>
        </is>
      </c>
      <c r="Y711" t="n">
        <v>0</v>
      </c>
      <c r="Z711" t="inlineStr">
        <is>
          <t>8K</t>
        </is>
      </c>
      <c r="AA711" t="n">
        <v>1</v>
      </c>
      <c r="AB711" t="inlineStr">
        <is>
          <t>CA</t>
        </is>
      </c>
    </row>
    <row r="712">
      <c r="A712" t="inlineStr">
        <is>
          <t>Allison Schuchart</t>
        </is>
      </c>
      <c r="C712" t="inlineStr">
        <is>
          <t>omni</t>
        </is>
      </c>
      <c r="D712" t="inlineStr">
        <is>
          <t>0</t>
        </is>
      </c>
      <c r="E712" t="inlineStr">
        <is>
          <t xml:space="preserve">Beef, Chix, </t>
        </is>
      </c>
      <c r="F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inlineStr">
        <is>
          <t>2 Day</t>
        </is>
      </c>
      <c r="Y712" t="n">
        <v>0</v>
      </c>
      <c r="Z712" t="inlineStr">
        <is>
          <t>8K</t>
        </is>
      </c>
      <c r="AA712" t="n">
        <v>1</v>
      </c>
      <c r="AB712" t="inlineStr">
        <is>
          <t>CA</t>
        </is>
      </c>
    </row>
    <row r="713">
      <c r="A713" t="inlineStr">
        <is>
          <t>Monica Fowler</t>
        </is>
      </c>
      <c r="C713" t="inlineStr">
        <is>
          <t>omni</t>
        </is>
      </c>
      <c r="D713" t="inlineStr">
        <is>
          <t>0</t>
        </is>
      </c>
      <c r="E713" t="inlineStr">
        <is>
          <t xml:space="preserve">Beef, Chix, </t>
        </is>
      </c>
      <c r="F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inlineStr"/>
      <c r="Y713" t="n">
        <v>0</v>
      </c>
      <c r="Z713" t="inlineStr">
        <is>
          <t>8K</t>
        </is>
      </c>
      <c r="AA713" t="n">
        <v>1</v>
      </c>
      <c r="AB713" t="inlineStr">
        <is>
          <t>CA</t>
        </is>
      </c>
    </row>
    <row r="714">
      <c r="A714" t="inlineStr">
        <is>
          <t>LILLI Casillas</t>
        </is>
      </c>
      <c r="C714" t="inlineStr">
        <is>
          <t>omni</t>
        </is>
      </c>
      <c r="D714" t="inlineStr">
        <is>
          <t>0</t>
        </is>
      </c>
      <c r="E714" t="inlineStr">
        <is>
          <t xml:space="preserve">Beef, Chix, </t>
        </is>
      </c>
      <c r="F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inlineStr"/>
      <c r="Y714" t="n">
        <v>0</v>
      </c>
      <c r="Z714" t="inlineStr">
        <is>
          <t>8K</t>
        </is>
      </c>
      <c r="AA714" t="n">
        <v>1</v>
      </c>
      <c r="AB714" t="inlineStr">
        <is>
          <t>CA</t>
        </is>
      </c>
    </row>
    <row r="715">
      <c r="A715" t="inlineStr">
        <is>
          <t>Joshua Rapport</t>
        </is>
      </c>
      <c r="C715" t="inlineStr">
        <is>
          <t>omni</t>
        </is>
      </c>
      <c r="D715" t="inlineStr">
        <is>
          <t>0</t>
        </is>
      </c>
      <c r="E715" t="inlineStr">
        <is>
          <t xml:space="preserve">Beef, Chix, </t>
        </is>
      </c>
      <c r="F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inlineStr"/>
      <c r="Y715" t="n">
        <v>0</v>
      </c>
      <c r="Z715" t="inlineStr">
        <is>
          <t>8K</t>
        </is>
      </c>
      <c r="AA715" t="n">
        <v>1</v>
      </c>
      <c r="AB715" t="inlineStr">
        <is>
          <t>CA</t>
        </is>
      </c>
    </row>
    <row r="716">
      <c r="A716" t="inlineStr">
        <is>
          <t>Camellia Racu-Keefer</t>
        </is>
      </c>
      <c r="C716" t="inlineStr">
        <is>
          <t>omni</t>
        </is>
      </c>
      <c r="D716" t="inlineStr">
        <is>
          <t>0</t>
        </is>
      </c>
      <c r="E716" t="inlineStr">
        <is>
          <t xml:space="preserve">Beef, Chix, </t>
        </is>
      </c>
      <c r="F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inlineStr"/>
      <c r="Y716" t="n">
        <v>0</v>
      </c>
      <c r="Z716" t="inlineStr">
        <is>
          <t>8K</t>
        </is>
      </c>
      <c r="AA716" t="n">
        <v>1</v>
      </c>
      <c r="AB716" t="inlineStr">
        <is>
          <t>CA</t>
        </is>
      </c>
    </row>
    <row r="717">
      <c r="A717" t="inlineStr">
        <is>
          <t xml:space="preserve">April  Bosworth </t>
        </is>
      </c>
      <c r="C717" t="inlineStr">
        <is>
          <t>omni</t>
        </is>
      </c>
      <c r="D717" t="inlineStr">
        <is>
          <t>0</t>
        </is>
      </c>
      <c r="E717" t="inlineStr">
        <is>
          <t xml:space="preserve">Beef, Chix, </t>
        </is>
      </c>
      <c r="F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inlineStr"/>
      <c r="Y717" t="n">
        <v>0</v>
      </c>
      <c r="Z717" t="inlineStr">
        <is>
          <t>8K</t>
        </is>
      </c>
      <c r="AA717" t="n">
        <v>1</v>
      </c>
      <c r="AB717" t="inlineStr">
        <is>
          <t>CA</t>
        </is>
      </c>
    </row>
    <row r="718">
      <c r="A718" t="inlineStr">
        <is>
          <t>Ann Fisher</t>
        </is>
      </c>
      <c r="C718" t="inlineStr">
        <is>
          <t>omni</t>
        </is>
      </c>
      <c r="D718" t="inlineStr">
        <is>
          <t>0</t>
        </is>
      </c>
      <c r="E718" t="inlineStr">
        <is>
          <t xml:space="preserve">Beef, Chix, </t>
        </is>
      </c>
      <c r="F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inlineStr"/>
      <c r="Y718" t="n">
        <v>0</v>
      </c>
      <c r="Z718" t="inlineStr">
        <is>
          <t>8K</t>
        </is>
      </c>
      <c r="AA718" t="n">
        <v>1</v>
      </c>
      <c r="AB718" t="inlineStr">
        <is>
          <t>CA</t>
        </is>
      </c>
    </row>
    <row r="719">
      <c r="A719" t="inlineStr">
        <is>
          <t>Alexis Doucette</t>
        </is>
      </c>
      <c r="C719" t="inlineStr">
        <is>
          <t>omni</t>
        </is>
      </c>
      <c r="D719" t="inlineStr">
        <is>
          <t>0</t>
        </is>
      </c>
      <c r="E719" t="inlineStr">
        <is>
          <t xml:space="preserve">Beef, Chix, </t>
        </is>
      </c>
      <c r="F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inlineStr"/>
      <c r="Y719" t="n">
        <v>0</v>
      </c>
      <c r="Z719" t="inlineStr">
        <is>
          <t>8K</t>
        </is>
      </c>
      <c r="AA719" t="n">
        <v>1</v>
      </c>
      <c r="AB719" t="inlineStr">
        <is>
          <t>TX</t>
        </is>
      </c>
    </row>
    <row r="720">
      <c r="A720" t="inlineStr">
        <is>
          <t>Lindsey Herrera</t>
        </is>
      </c>
      <c r="C720" t="inlineStr">
        <is>
          <t>omni</t>
        </is>
      </c>
      <c r="D720" t="inlineStr">
        <is>
          <t>0</t>
        </is>
      </c>
      <c r="E720" t="inlineStr">
        <is>
          <t xml:space="preserve">T-Tacos, Chix, </t>
        </is>
      </c>
      <c r="F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inlineStr"/>
      <c r="Y720" t="n">
        <v>1</v>
      </c>
      <c r="Z720" t="inlineStr">
        <is>
          <t>8L</t>
        </is>
      </c>
      <c r="AA720" t="n">
        <v>0</v>
      </c>
      <c r="AB720" t="inlineStr">
        <is>
          <t>CA</t>
        </is>
      </c>
    </row>
    <row r="721">
      <c r="A721" t="inlineStr">
        <is>
          <t>Gaia Catalano</t>
        </is>
      </c>
      <c r="C721" t="inlineStr">
        <is>
          <t>sub</t>
        </is>
      </c>
      <c r="D721" t="inlineStr">
        <is>
          <t>0</t>
        </is>
      </c>
      <c r="E721" t="inlineStr">
        <is>
          <t xml:space="preserve">Beef, T-Tacos, </t>
        </is>
      </c>
      <c r="F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inlineStr"/>
      <c r="Y721" t="n">
        <v>0</v>
      </c>
      <c r="Z721" t="inlineStr">
        <is>
          <t>8M</t>
        </is>
      </c>
      <c r="AA721" t="n">
        <v>1</v>
      </c>
      <c r="AB721" t="inlineStr">
        <is>
          <t>CA</t>
        </is>
      </c>
    </row>
    <row r="722">
      <c r="A722" t="inlineStr">
        <is>
          <t>Heather Alfaro</t>
        </is>
      </c>
      <c r="C722" t="inlineStr">
        <is>
          <t>sub</t>
        </is>
      </c>
      <c r="D722" t="inlineStr">
        <is>
          <t>0</t>
        </is>
      </c>
      <c r="E722" t="inlineStr">
        <is>
          <t xml:space="preserve">Beef, V-Chix, </t>
        </is>
      </c>
      <c r="F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inlineStr">
        <is>
          <t>2 Day</t>
        </is>
      </c>
      <c r="Y722" t="n">
        <v>0</v>
      </c>
      <c r="Z722" t="inlineStr">
        <is>
          <t>8N</t>
        </is>
      </c>
      <c r="AA722" t="n">
        <v>1</v>
      </c>
      <c r="AB722" t="inlineStr">
        <is>
          <t>CA</t>
        </is>
      </c>
    </row>
    <row r="723">
      <c r="A723" t="inlineStr">
        <is>
          <t>Carly Tiernan</t>
        </is>
      </c>
      <c r="C723" t="inlineStr">
        <is>
          <t>sub</t>
        </is>
      </c>
      <c r="D723" t="inlineStr">
        <is>
          <t>0</t>
        </is>
      </c>
      <c r="E723" t="inlineStr">
        <is>
          <t xml:space="preserve">Pealafel , PotPie, </t>
        </is>
      </c>
      <c r="F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inlineStr"/>
      <c r="Y723" t="n">
        <v>1</v>
      </c>
      <c r="Z723" t="inlineStr">
        <is>
          <t>8O</t>
        </is>
      </c>
      <c r="AA723" t="n">
        <v>0</v>
      </c>
      <c r="AB723" t="inlineStr">
        <is>
          <t>WA</t>
        </is>
      </c>
    </row>
    <row r="724">
      <c r="A724" t="inlineStr">
        <is>
          <t>Amy OMalley</t>
        </is>
      </c>
      <c r="C724" t="inlineStr">
        <is>
          <t>sub</t>
        </is>
      </c>
      <c r="D724" t="inlineStr">
        <is>
          <t>0</t>
        </is>
      </c>
      <c r="E724" t="inlineStr">
        <is>
          <t xml:space="preserve">Pealafel , PotPie, </t>
        </is>
      </c>
      <c r="F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inlineStr"/>
      <c r="Y724" t="n">
        <v>1</v>
      </c>
      <c r="Z724" t="inlineStr">
        <is>
          <t>8O</t>
        </is>
      </c>
      <c r="AA724" t="n">
        <v>0</v>
      </c>
      <c r="AB724" t="inlineStr">
        <is>
          <t>CA</t>
        </is>
      </c>
    </row>
    <row r="725">
      <c r="A725" t="inlineStr">
        <is>
          <t>Darlene Hunt</t>
        </is>
      </c>
      <c r="C725" t="inlineStr">
        <is>
          <t>sub</t>
        </is>
      </c>
      <c r="D725" t="inlineStr">
        <is>
          <t>0</t>
        </is>
      </c>
      <c r="E725" t="inlineStr">
        <is>
          <t xml:space="preserve">Pealafel , PotPie, </t>
        </is>
      </c>
      <c r="F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inlineStr"/>
      <c r="Y725" t="n">
        <v>1</v>
      </c>
      <c r="Z725" t="inlineStr">
        <is>
          <t>8O</t>
        </is>
      </c>
      <c r="AA725" t="n">
        <v>0</v>
      </c>
      <c r="AB725" t="inlineStr">
        <is>
          <t>CA</t>
        </is>
      </c>
    </row>
    <row r="726">
      <c r="A726" t="inlineStr">
        <is>
          <t>Colleen McCluskey</t>
        </is>
      </c>
      <c r="C726" t="inlineStr">
        <is>
          <t>sub</t>
        </is>
      </c>
      <c r="D726" t="inlineStr">
        <is>
          <t>0</t>
        </is>
      </c>
      <c r="E726" t="inlineStr">
        <is>
          <t xml:space="preserve">Pealafel , PotPie, </t>
        </is>
      </c>
      <c r="F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inlineStr"/>
      <c r="Y726" t="n">
        <v>1</v>
      </c>
      <c r="Z726" t="inlineStr">
        <is>
          <t>8O</t>
        </is>
      </c>
      <c r="AA726" t="n">
        <v>0</v>
      </c>
      <c r="AB726" t="inlineStr">
        <is>
          <t>CA</t>
        </is>
      </c>
    </row>
    <row r="727">
      <c r="A727" t="inlineStr">
        <is>
          <t xml:space="preserve">Shannon  Smith </t>
        </is>
      </c>
      <c r="C727" t="inlineStr">
        <is>
          <t>sub</t>
        </is>
      </c>
      <c r="D727" t="inlineStr">
        <is>
          <t>0</t>
        </is>
      </c>
      <c r="E727" t="inlineStr">
        <is>
          <t xml:space="preserve">Pealafel , PotPie, </t>
        </is>
      </c>
      <c r="F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inlineStr"/>
      <c r="Y727" t="n">
        <v>1</v>
      </c>
      <c r="Z727" t="inlineStr">
        <is>
          <t>8O</t>
        </is>
      </c>
      <c r="AA727" t="n">
        <v>0</v>
      </c>
      <c r="AB727" t="inlineStr">
        <is>
          <t>CO</t>
        </is>
      </c>
    </row>
    <row r="728">
      <c r="A728" t="inlineStr">
        <is>
          <t>Jen Finger</t>
        </is>
      </c>
      <c r="C728" t="inlineStr">
        <is>
          <t>sub</t>
        </is>
      </c>
      <c r="D728" t="inlineStr">
        <is>
          <t>0</t>
        </is>
      </c>
      <c r="E728" t="inlineStr">
        <is>
          <t xml:space="preserve">Pealafel , PotPie, </t>
        </is>
      </c>
      <c r="F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inlineStr">
        <is>
          <t>2 Day</t>
        </is>
      </c>
      <c r="Y728" t="n">
        <v>0</v>
      </c>
      <c r="Z728" t="inlineStr">
        <is>
          <t>8O</t>
        </is>
      </c>
      <c r="AA728" t="n">
        <v>1</v>
      </c>
      <c r="AB728" t="inlineStr">
        <is>
          <t>TX</t>
        </is>
      </c>
    </row>
    <row r="729">
      <c r="A729" t="inlineStr">
        <is>
          <t>Sonia Sauer</t>
        </is>
      </c>
      <c r="C729" t="inlineStr">
        <is>
          <t>sub</t>
        </is>
      </c>
      <c r="D729" t="inlineStr">
        <is>
          <t>0</t>
        </is>
      </c>
      <c r="E729" t="inlineStr">
        <is>
          <t xml:space="preserve">Pealafel , PotPie, </t>
        </is>
      </c>
      <c r="F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inlineStr"/>
      <c r="Y729" t="n">
        <v>0</v>
      </c>
      <c r="Z729" t="inlineStr">
        <is>
          <t>8O</t>
        </is>
      </c>
      <c r="AA729" t="n">
        <v>1</v>
      </c>
      <c r="AB729" t="inlineStr">
        <is>
          <t>CA</t>
        </is>
      </c>
    </row>
    <row r="730">
      <c r="A730" t="inlineStr">
        <is>
          <t>Melinda Douglass</t>
        </is>
      </c>
      <c r="C730" t="inlineStr">
        <is>
          <t>sub</t>
        </is>
      </c>
      <c r="D730" t="inlineStr">
        <is>
          <t>0</t>
        </is>
      </c>
      <c r="E730" t="inlineStr">
        <is>
          <t xml:space="preserve">Pealafel , PotPie, </t>
        </is>
      </c>
      <c r="F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inlineStr"/>
      <c r="Y730" t="n">
        <v>0</v>
      </c>
      <c r="Z730" t="inlineStr">
        <is>
          <t>8O</t>
        </is>
      </c>
      <c r="AA730" t="n">
        <v>1</v>
      </c>
      <c r="AB730" t="inlineStr">
        <is>
          <t>CA</t>
        </is>
      </c>
    </row>
    <row r="731">
      <c r="A731" t="inlineStr">
        <is>
          <t>Logan Sinclair</t>
        </is>
      </c>
      <c r="C731" t="inlineStr">
        <is>
          <t>sub</t>
        </is>
      </c>
      <c r="D731" t="inlineStr">
        <is>
          <t>0</t>
        </is>
      </c>
      <c r="E731" t="inlineStr">
        <is>
          <t xml:space="preserve">Pealafel , PotPie, </t>
        </is>
      </c>
      <c r="F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inlineStr"/>
      <c r="Y731" t="n">
        <v>0</v>
      </c>
      <c r="Z731" t="inlineStr">
        <is>
          <t>8O</t>
        </is>
      </c>
      <c r="AA731" t="n">
        <v>1</v>
      </c>
      <c r="AB731" t="inlineStr">
        <is>
          <t>AZ</t>
        </is>
      </c>
    </row>
    <row r="732">
      <c r="A732" t="inlineStr">
        <is>
          <t>Kristina  Watkins</t>
        </is>
      </c>
      <c r="C732" t="inlineStr">
        <is>
          <t>sub</t>
        </is>
      </c>
      <c r="D732" t="inlineStr">
        <is>
          <t>0</t>
        </is>
      </c>
      <c r="E732" t="inlineStr">
        <is>
          <t xml:space="preserve">Pealafel , PotPie, </t>
        </is>
      </c>
      <c r="F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inlineStr"/>
      <c r="Y732" t="n">
        <v>0</v>
      </c>
      <c r="Z732" t="inlineStr">
        <is>
          <t>8O</t>
        </is>
      </c>
      <c r="AA732" t="n">
        <v>1</v>
      </c>
      <c r="AB732" t="inlineStr">
        <is>
          <t>CA</t>
        </is>
      </c>
    </row>
    <row r="733">
      <c r="A733" t="inlineStr">
        <is>
          <t>Jessica Schilling</t>
        </is>
      </c>
      <c r="C733" t="inlineStr">
        <is>
          <t>sub</t>
        </is>
      </c>
      <c r="D733" t="inlineStr">
        <is>
          <t>0</t>
        </is>
      </c>
      <c r="E733" t="inlineStr">
        <is>
          <t xml:space="preserve">Pealafel , PotPie, </t>
        </is>
      </c>
      <c r="F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inlineStr"/>
      <c r="Y733" t="n">
        <v>0</v>
      </c>
      <c r="Z733" t="inlineStr">
        <is>
          <t>8O</t>
        </is>
      </c>
      <c r="AA733" t="n">
        <v>1</v>
      </c>
      <c r="AB733" t="inlineStr">
        <is>
          <t>AZ</t>
        </is>
      </c>
    </row>
    <row r="734">
      <c r="A734" t="inlineStr">
        <is>
          <t>Christiane Langer</t>
        </is>
      </c>
      <c r="C734" t="inlineStr">
        <is>
          <t>sub</t>
        </is>
      </c>
      <c r="D734" t="inlineStr">
        <is>
          <t>0</t>
        </is>
      </c>
      <c r="E734" t="inlineStr">
        <is>
          <t xml:space="preserve">Pealafel , PotPie, </t>
        </is>
      </c>
      <c r="F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inlineStr"/>
      <c r="Y734" t="n">
        <v>0</v>
      </c>
      <c r="Z734" t="inlineStr">
        <is>
          <t>8O</t>
        </is>
      </c>
      <c r="AA734" t="n">
        <v>1</v>
      </c>
      <c r="AB734" t="inlineStr">
        <is>
          <t>CA</t>
        </is>
      </c>
    </row>
    <row r="735">
      <c r="A735" t="inlineStr">
        <is>
          <t>Annette Romios</t>
        </is>
      </c>
      <c r="C735" t="inlineStr">
        <is>
          <t>sub</t>
        </is>
      </c>
      <c r="D735" t="inlineStr">
        <is>
          <t>0</t>
        </is>
      </c>
      <c r="E735" t="inlineStr">
        <is>
          <t xml:space="preserve">Pealafel , PotPie, </t>
        </is>
      </c>
      <c r="F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inlineStr"/>
      <c r="Y735" t="n">
        <v>0</v>
      </c>
      <c r="Z735" t="inlineStr">
        <is>
          <t>8O</t>
        </is>
      </c>
      <c r="AA735" t="n">
        <v>1</v>
      </c>
      <c r="AB735" t="inlineStr">
        <is>
          <t>CA</t>
        </is>
      </c>
    </row>
    <row r="736">
      <c r="A736" t="inlineStr">
        <is>
          <t>Alexis Martin</t>
        </is>
      </c>
      <c r="C736" t="inlineStr">
        <is>
          <t>sub</t>
        </is>
      </c>
      <c r="D736" t="inlineStr">
        <is>
          <t>0</t>
        </is>
      </c>
      <c r="E736" t="inlineStr">
        <is>
          <t xml:space="preserve">Pealafel , PotPie, </t>
        </is>
      </c>
      <c r="F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inlineStr"/>
      <c r="Y736" t="n">
        <v>0</v>
      </c>
      <c r="Z736" t="inlineStr">
        <is>
          <t>8O</t>
        </is>
      </c>
      <c r="AA736" t="n">
        <v>1</v>
      </c>
      <c r="AB736" t="inlineStr">
        <is>
          <t>CO</t>
        </is>
      </c>
    </row>
    <row r="737">
      <c r="A737" t="inlineStr">
        <is>
          <t>Alexis Clarke</t>
        </is>
      </c>
      <c r="C737" t="inlineStr">
        <is>
          <t>sub</t>
        </is>
      </c>
      <c r="D737" t="inlineStr">
        <is>
          <t>0</t>
        </is>
      </c>
      <c r="E737" t="inlineStr">
        <is>
          <t xml:space="preserve">Pealafel , PotPie, </t>
        </is>
      </c>
      <c r="F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inlineStr"/>
      <c r="Y737" t="n">
        <v>0</v>
      </c>
      <c r="Z737" t="inlineStr">
        <is>
          <t>8O</t>
        </is>
      </c>
      <c r="AA737" t="n">
        <v>1</v>
      </c>
      <c r="AB737" t="inlineStr">
        <is>
          <t>CA</t>
        </is>
      </c>
    </row>
    <row r="738">
      <c r="A738" t="inlineStr">
        <is>
          <t>Abha Chandra</t>
        </is>
      </c>
      <c r="C738" t="inlineStr">
        <is>
          <t>sub</t>
        </is>
      </c>
      <c r="D738" t="inlineStr">
        <is>
          <t>0</t>
        </is>
      </c>
      <c r="E738" t="inlineStr">
        <is>
          <t xml:space="preserve">Pealafel , PotPie, </t>
        </is>
      </c>
      <c r="F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inlineStr"/>
      <c r="Y738" t="n">
        <v>0</v>
      </c>
      <c r="Z738" t="inlineStr">
        <is>
          <t>8O</t>
        </is>
      </c>
      <c r="AA738" t="n">
        <v>1</v>
      </c>
      <c r="AB738" t="inlineStr">
        <is>
          <t>CA</t>
        </is>
      </c>
    </row>
    <row r="739">
      <c r="A739" t="inlineStr">
        <is>
          <t>Parisa Chidi</t>
        </is>
      </c>
      <c r="C739" t="inlineStr">
        <is>
          <t>sub</t>
        </is>
      </c>
      <c r="D739" t="inlineStr">
        <is>
          <t>0</t>
        </is>
      </c>
      <c r="E739" t="inlineStr">
        <is>
          <t xml:space="preserve">Pealafel , PotPie, Chix, </t>
        </is>
      </c>
      <c r="F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inlineStr"/>
      <c r="Y739" t="n">
        <v>1</v>
      </c>
      <c r="Z739" t="inlineStr">
        <is>
          <t>8P</t>
        </is>
      </c>
      <c r="AA739" t="n">
        <v>0</v>
      </c>
      <c r="AB739" t="inlineStr">
        <is>
          <t>WA</t>
        </is>
      </c>
    </row>
    <row r="740">
      <c r="A740" t="inlineStr">
        <is>
          <t>Mary Hughes</t>
        </is>
      </c>
      <c r="C740" t="inlineStr">
        <is>
          <t>sub</t>
        </is>
      </c>
      <c r="D740" t="inlineStr">
        <is>
          <t>0</t>
        </is>
      </c>
      <c r="E740" t="inlineStr">
        <is>
          <t xml:space="preserve">Pealafel , PotPie, Chix, </t>
        </is>
      </c>
      <c r="F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inlineStr"/>
      <c r="Y740" t="n">
        <v>1</v>
      </c>
      <c r="Z740" t="inlineStr">
        <is>
          <t>8P</t>
        </is>
      </c>
      <c r="AA740" t="n">
        <v>0</v>
      </c>
      <c r="AB740" t="inlineStr">
        <is>
          <t>CA</t>
        </is>
      </c>
    </row>
    <row r="741">
      <c r="A741" t="inlineStr">
        <is>
          <t>Laury Glasgow</t>
        </is>
      </c>
      <c r="C741" t="inlineStr">
        <is>
          <t>sub</t>
        </is>
      </c>
      <c r="D741" t="inlineStr">
        <is>
          <t>0</t>
        </is>
      </c>
      <c r="E741" t="inlineStr">
        <is>
          <t xml:space="preserve">Pealafel , PotPie, Chix, </t>
        </is>
      </c>
      <c r="F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inlineStr"/>
      <c r="Y741" t="n">
        <v>0</v>
      </c>
      <c r="Z741" t="inlineStr">
        <is>
          <t>8P</t>
        </is>
      </c>
      <c r="AA741" t="n">
        <v>1</v>
      </c>
      <c r="AB741" t="inlineStr">
        <is>
          <t>CA</t>
        </is>
      </c>
    </row>
    <row r="742">
      <c r="A742" t="inlineStr">
        <is>
          <t>Jamila Kalmbach</t>
        </is>
      </c>
      <c r="C742" t="inlineStr">
        <is>
          <t>veg</t>
        </is>
      </c>
      <c r="D742" t="inlineStr">
        <is>
          <t>0</t>
        </is>
      </c>
      <c r="E742" t="inlineStr">
        <is>
          <t xml:space="preserve">Pealafel , PotPie, V-Chix, </t>
        </is>
      </c>
      <c r="F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inlineStr"/>
      <c r="Y742" t="n">
        <v>1</v>
      </c>
      <c r="Z742" t="inlineStr">
        <is>
          <t>8Q</t>
        </is>
      </c>
      <c r="AA742" t="n">
        <v>0</v>
      </c>
      <c r="AB742" t="inlineStr">
        <is>
          <t>NV</t>
        </is>
      </c>
    </row>
    <row r="743">
      <c r="A743" t="inlineStr">
        <is>
          <t>Caitlin McCracken</t>
        </is>
      </c>
      <c r="C743" t="inlineStr">
        <is>
          <t>veg</t>
        </is>
      </c>
      <c r="D743" t="inlineStr">
        <is>
          <t>0</t>
        </is>
      </c>
      <c r="E743" t="inlineStr">
        <is>
          <t xml:space="preserve">Pealafel , PotPie, V-Chix, </t>
        </is>
      </c>
      <c r="F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inlineStr"/>
      <c r="Y743" t="n">
        <v>1</v>
      </c>
      <c r="Z743" t="inlineStr">
        <is>
          <t>8Q</t>
        </is>
      </c>
      <c r="AA743" t="n">
        <v>0</v>
      </c>
      <c r="AB743" t="inlineStr">
        <is>
          <t>CA</t>
        </is>
      </c>
    </row>
    <row r="744">
      <c r="A744" t="inlineStr">
        <is>
          <t>Ashleigh  Louer</t>
        </is>
      </c>
      <c r="C744" t="inlineStr">
        <is>
          <t>veg</t>
        </is>
      </c>
      <c r="D744" t="inlineStr">
        <is>
          <t>0</t>
        </is>
      </c>
      <c r="E744" t="inlineStr">
        <is>
          <t xml:space="preserve">Pealafel , PotPie, V-Chix, </t>
        </is>
      </c>
      <c r="F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inlineStr"/>
      <c r="Y744" t="n">
        <v>1</v>
      </c>
      <c r="Z744" t="inlineStr">
        <is>
          <t>8Q</t>
        </is>
      </c>
      <c r="AA744" t="n">
        <v>0</v>
      </c>
      <c r="AB744" t="inlineStr">
        <is>
          <t>CA</t>
        </is>
      </c>
    </row>
    <row r="745">
      <c r="A745" t="inlineStr">
        <is>
          <t>Sergio  Luna</t>
        </is>
      </c>
      <c r="C745" t="inlineStr">
        <is>
          <t>veg</t>
        </is>
      </c>
      <c r="D745" t="inlineStr">
        <is>
          <t>0</t>
        </is>
      </c>
      <c r="E745" t="inlineStr">
        <is>
          <t xml:space="preserve">Pealafel , PotPie, V-Chix, </t>
        </is>
      </c>
      <c r="F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inlineStr"/>
      <c r="Y745" t="n">
        <v>0</v>
      </c>
      <c r="Z745" t="inlineStr">
        <is>
          <t>8Q</t>
        </is>
      </c>
      <c r="AA745" t="n">
        <v>1</v>
      </c>
      <c r="AB745" t="inlineStr">
        <is>
          <t>WA</t>
        </is>
      </c>
    </row>
    <row r="746">
      <c r="A746" t="inlineStr">
        <is>
          <t>kathryn higgins</t>
        </is>
      </c>
      <c r="C746" t="inlineStr">
        <is>
          <t>veg</t>
        </is>
      </c>
      <c r="D746" t="inlineStr">
        <is>
          <t>0</t>
        </is>
      </c>
      <c r="E746" t="inlineStr">
        <is>
          <t xml:space="preserve">Pealafel , PotPie, V-Chix, </t>
        </is>
      </c>
      <c r="F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inlineStr"/>
      <c r="Y746" t="n">
        <v>0</v>
      </c>
      <c r="Z746" t="inlineStr">
        <is>
          <t>8Q</t>
        </is>
      </c>
      <c r="AA746" t="n">
        <v>1</v>
      </c>
      <c r="AB746" t="inlineStr">
        <is>
          <t>CA</t>
        </is>
      </c>
    </row>
    <row r="747">
      <c r="A747" t="inlineStr">
        <is>
          <t>Fabrizio Guzman</t>
        </is>
      </c>
      <c r="C747" t="inlineStr">
        <is>
          <t>veg</t>
        </is>
      </c>
      <c r="D747" t="inlineStr">
        <is>
          <t>0</t>
        </is>
      </c>
      <c r="E747" t="inlineStr">
        <is>
          <t xml:space="preserve">Pealafel , PotPie, V-Chix, </t>
        </is>
      </c>
      <c r="F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inlineStr"/>
      <c r="Y747" t="n">
        <v>0</v>
      </c>
      <c r="Z747" t="inlineStr">
        <is>
          <t>8Q</t>
        </is>
      </c>
      <c r="AA747" t="n">
        <v>1</v>
      </c>
      <c r="AB747" t="inlineStr">
        <is>
          <t>CA</t>
        </is>
      </c>
    </row>
    <row r="748">
      <c r="A748" t="inlineStr">
        <is>
          <t>Cara Silva</t>
        </is>
      </c>
      <c r="C748" t="inlineStr">
        <is>
          <t>veg</t>
        </is>
      </c>
      <c r="D748" t="inlineStr">
        <is>
          <t>0</t>
        </is>
      </c>
      <c r="E748" t="inlineStr">
        <is>
          <t xml:space="preserve">Pealafel , PotPie, V-Chix, </t>
        </is>
      </c>
      <c r="F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inlineStr"/>
      <c r="Y748" t="n">
        <v>0</v>
      </c>
      <c r="Z748" t="inlineStr">
        <is>
          <t>8Q</t>
        </is>
      </c>
      <c r="AA748" t="n">
        <v>1</v>
      </c>
      <c r="AB748" t="inlineStr">
        <is>
          <t>CA</t>
        </is>
      </c>
    </row>
    <row r="749">
      <c r="A749" t="inlineStr">
        <is>
          <t>alison farmwald</t>
        </is>
      </c>
      <c r="C749" t="inlineStr">
        <is>
          <t>veg</t>
        </is>
      </c>
      <c r="D749" t="inlineStr">
        <is>
          <t>0</t>
        </is>
      </c>
      <c r="E749" t="inlineStr">
        <is>
          <t xml:space="preserve">Pealafel , PotPie, V-Chix, </t>
        </is>
      </c>
      <c r="F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inlineStr"/>
      <c r="Y749" t="n">
        <v>0</v>
      </c>
      <c r="Z749" t="inlineStr">
        <is>
          <t>8Q</t>
        </is>
      </c>
      <c r="AA749" t="n">
        <v>1</v>
      </c>
      <c r="AB749" t="inlineStr">
        <is>
          <t>CA</t>
        </is>
      </c>
    </row>
    <row r="750">
      <c r="A750" t="inlineStr">
        <is>
          <t>Bridget Moloney-Sinclair</t>
        </is>
      </c>
      <c r="C750" t="inlineStr">
        <is>
          <t>sub</t>
        </is>
      </c>
      <c r="D750" t="inlineStr">
        <is>
          <t>0</t>
        </is>
      </c>
      <c r="E750" t="inlineStr">
        <is>
          <t xml:space="preserve">Pealafel , Chix, </t>
        </is>
      </c>
      <c r="F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inlineStr"/>
      <c r="Y750" t="n">
        <v>1</v>
      </c>
      <c r="Z750" t="inlineStr">
        <is>
          <t>8R</t>
        </is>
      </c>
      <c r="AA750" t="n">
        <v>0</v>
      </c>
      <c r="AB750" t="inlineStr">
        <is>
          <t>AZ</t>
        </is>
      </c>
    </row>
    <row r="751">
      <c r="A751" t="inlineStr">
        <is>
          <t>Carolyn Nielsen</t>
        </is>
      </c>
      <c r="C751" t="inlineStr">
        <is>
          <t>sub</t>
        </is>
      </c>
      <c r="D751" t="inlineStr">
        <is>
          <t>0</t>
        </is>
      </c>
      <c r="E751" t="inlineStr">
        <is>
          <t xml:space="preserve">Pealafel , Chix, </t>
        </is>
      </c>
      <c r="F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inlineStr"/>
      <c r="Y751" t="n">
        <v>1</v>
      </c>
      <c r="Z751" t="inlineStr">
        <is>
          <t>8R</t>
        </is>
      </c>
      <c r="AA751" t="n">
        <v>0</v>
      </c>
      <c r="AB751" t="inlineStr">
        <is>
          <t>WA</t>
        </is>
      </c>
    </row>
    <row r="752">
      <c r="A752" t="inlineStr">
        <is>
          <t>Gregory Sharron</t>
        </is>
      </c>
      <c r="C752" t="inlineStr">
        <is>
          <t>sub</t>
        </is>
      </c>
      <c r="D752" t="inlineStr">
        <is>
          <t>0</t>
        </is>
      </c>
      <c r="E752" t="inlineStr">
        <is>
          <t xml:space="preserve">Pealafel , Chix, </t>
        </is>
      </c>
      <c r="F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inlineStr"/>
      <c r="Y752" t="n">
        <v>1</v>
      </c>
      <c r="Z752" t="inlineStr">
        <is>
          <t>8R</t>
        </is>
      </c>
      <c r="AA752" t="n">
        <v>0</v>
      </c>
      <c r="AB752" t="inlineStr">
        <is>
          <t>TX</t>
        </is>
      </c>
    </row>
    <row r="753">
      <c r="A753" t="inlineStr">
        <is>
          <t>Sara Butorac</t>
        </is>
      </c>
      <c r="C753" t="inlineStr">
        <is>
          <t>sub</t>
        </is>
      </c>
      <c r="D753" t="inlineStr">
        <is>
          <t>0</t>
        </is>
      </c>
      <c r="E753" t="inlineStr">
        <is>
          <t xml:space="preserve">Pealafel , Chix, </t>
        </is>
      </c>
      <c r="F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inlineStr"/>
      <c r="Y753" t="n">
        <v>0</v>
      </c>
      <c r="Z753" t="inlineStr">
        <is>
          <t>8R</t>
        </is>
      </c>
      <c r="AA753" t="n">
        <v>1</v>
      </c>
      <c r="AB753" t="inlineStr">
        <is>
          <t>WA</t>
        </is>
      </c>
    </row>
    <row r="754">
      <c r="A754" t="inlineStr">
        <is>
          <t>Ria DAversa</t>
        </is>
      </c>
      <c r="C754" t="inlineStr">
        <is>
          <t>sub</t>
        </is>
      </c>
      <c r="D754" t="inlineStr">
        <is>
          <t>0</t>
        </is>
      </c>
      <c r="E754" t="inlineStr">
        <is>
          <t xml:space="preserve">Pealafel , Chix, </t>
        </is>
      </c>
      <c r="F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inlineStr"/>
      <c r="Y754" t="n">
        <v>0</v>
      </c>
      <c r="Z754" t="inlineStr">
        <is>
          <t>8R</t>
        </is>
      </c>
      <c r="AA754" t="n">
        <v>1</v>
      </c>
      <c r="AB754" t="inlineStr">
        <is>
          <t>CO</t>
        </is>
      </c>
    </row>
    <row r="755">
      <c r="A755" t="inlineStr">
        <is>
          <t>Felicia Kruger</t>
        </is>
      </c>
      <c r="C755" t="inlineStr">
        <is>
          <t>sub</t>
        </is>
      </c>
      <c r="D755" t="inlineStr">
        <is>
          <t>0</t>
        </is>
      </c>
      <c r="E755" t="inlineStr">
        <is>
          <t xml:space="preserve">Pealafel , Chix, </t>
        </is>
      </c>
      <c r="F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inlineStr"/>
      <c r="Y755" t="n">
        <v>0</v>
      </c>
      <c r="Z755" t="inlineStr">
        <is>
          <t>8R</t>
        </is>
      </c>
      <c r="AA755" t="n">
        <v>1</v>
      </c>
      <c r="AB755" t="inlineStr">
        <is>
          <t>CA</t>
        </is>
      </c>
    </row>
    <row r="756">
      <c r="A756" t="inlineStr">
        <is>
          <t>Douglas Taylor</t>
        </is>
      </c>
      <c r="C756" t="inlineStr">
        <is>
          <t>sub</t>
        </is>
      </c>
      <c r="D756" t="inlineStr">
        <is>
          <t>0</t>
        </is>
      </c>
      <c r="E756" t="inlineStr">
        <is>
          <t xml:space="preserve">Pealafel , Chix, </t>
        </is>
      </c>
      <c r="F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inlineStr"/>
      <c r="Y756" t="n">
        <v>0</v>
      </c>
      <c r="Z756" t="inlineStr">
        <is>
          <t>8R</t>
        </is>
      </c>
      <c r="AA756" t="n">
        <v>1</v>
      </c>
      <c r="AB756" t="inlineStr">
        <is>
          <t>CA</t>
        </is>
      </c>
    </row>
    <row r="757">
      <c r="A757" t="inlineStr">
        <is>
          <t>Rochelle Heringer</t>
        </is>
      </c>
      <c r="C757" t="inlineStr">
        <is>
          <t>sub</t>
        </is>
      </c>
      <c r="D757" t="inlineStr">
        <is>
          <t>0</t>
        </is>
      </c>
      <c r="E757" t="inlineStr">
        <is>
          <t xml:space="preserve">Pealafel , V-Chix, </t>
        </is>
      </c>
      <c r="F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inlineStr"/>
      <c r="Y757" t="n">
        <v>0</v>
      </c>
      <c r="Z757" t="inlineStr">
        <is>
          <t>8S</t>
        </is>
      </c>
      <c r="AA757" t="n">
        <v>1</v>
      </c>
      <c r="AB757" t="inlineStr">
        <is>
          <t>TX</t>
        </is>
      </c>
    </row>
    <row r="758">
      <c r="A758" t="inlineStr">
        <is>
          <t>Amy Bottoms</t>
        </is>
      </c>
      <c r="C758" t="inlineStr">
        <is>
          <t>sub</t>
        </is>
      </c>
      <c r="D758" t="inlineStr">
        <is>
          <t>0</t>
        </is>
      </c>
      <c r="E758" t="inlineStr">
        <is>
          <t xml:space="preserve">Pizza, PotPie, </t>
        </is>
      </c>
      <c r="F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inlineStr"/>
      <c r="Y758" t="n">
        <v>0</v>
      </c>
      <c r="Z758" t="inlineStr">
        <is>
          <t>8T</t>
        </is>
      </c>
      <c r="AA758" t="n">
        <v>1</v>
      </c>
      <c r="AB758" t="inlineStr">
        <is>
          <t>CA</t>
        </is>
      </c>
    </row>
    <row r="759">
      <c r="A759" t="inlineStr">
        <is>
          <t>Holly Hines</t>
        </is>
      </c>
      <c r="C759" t="inlineStr">
        <is>
          <t>sub</t>
        </is>
      </c>
      <c r="D759" t="inlineStr">
        <is>
          <t>0</t>
        </is>
      </c>
      <c r="E759" t="inlineStr">
        <is>
          <t xml:space="preserve">Pizza, B-Burg, PotPie, </t>
        </is>
      </c>
      <c r="F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inlineStr"/>
      <c r="Y759" t="n">
        <v>1</v>
      </c>
      <c r="Z759" t="inlineStr">
        <is>
          <t>8U</t>
        </is>
      </c>
      <c r="AA759" t="n">
        <v>0</v>
      </c>
      <c r="AB759" t="inlineStr">
        <is>
          <t>CA</t>
        </is>
      </c>
    </row>
    <row r="760">
      <c r="A760" t="inlineStr">
        <is>
          <t>Amy Prouty</t>
        </is>
      </c>
      <c r="C760" t="inlineStr">
        <is>
          <t>sub</t>
        </is>
      </c>
      <c r="D760" t="inlineStr">
        <is>
          <t>0</t>
        </is>
      </c>
      <c r="E760" t="inlineStr">
        <is>
          <t xml:space="preserve">Pizza, Beef, PotPie, </t>
        </is>
      </c>
      <c r="F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inlineStr">
        <is>
          <t>2 Day</t>
        </is>
      </c>
      <c r="Y760" t="n">
        <v>0</v>
      </c>
      <c r="Z760" t="inlineStr">
        <is>
          <t>8V</t>
        </is>
      </c>
      <c r="AA760" t="n">
        <v>1</v>
      </c>
      <c r="AB760" t="inlineStr">
        <is>
          <t>CA</t>
        </is>
      </c>
    </row>
    <row r="761">
      <c r="A761" t="inlineStr">
        <is>
          <t>Valerie Kelly</t>
        </is>
      </c>
      <c r="C761" t="inlineStr">
        <is>
          <t>sub</t>
        </is>
      </c>
      <c r="D761" t="inlineStr">
        <is>
          <t>0</t>
        </is>
      </c>
      <c r="E761" t="inlineStr">
        <is>
          <t xml:space="preserve">Pizza, Beef, PotPie, </t>
        </is>
      </c>
      <c r="F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inlineStr"/>
      <c r="Y761" t="n">
        <v>0</v>
      </c>
      <c r="Z761" t="inlineStr">
        <is>
          <t>8V</t>
        </is>
      </c>
      <c r="AA761" t="n">
        <v>1</v>
      </c>
      <c r="AB761" t="inlineStr">
        <is>
          <t>CA</t>
        </is>
      </c>
    </row>
    <row r="762">
      <c r="A762" t="inlineStr">
        <is>
          <t>Sarah Kobrinsky</t>
        </is>
      </c>
      <c r="C762" t="inlineStr">
        <is>
          <t>sub</t>
        </is>
      </c>
      <c r="D762" t="inlineStr">
        <is>
          <t>0</t>
        </is>
      </c>
      <c r="E762" t="inlineStr">
        <is>
          <t xml:space="preserve">Pizza, Beef, B-Tacos, </t>
        </is>
      </c>
      <c r="F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inlineStr"/>
      <c r="Y762" t="n">
        <v>0</v>
      </c>
      <c r="Z762" t="inlineStr">
        <is>
          <t>8W</t>
        </is>
      </c>
      <c r="AA762" t="n">
        <v>1</v>
      </c>
      <c r="AB762" t="inlineStr">
        <is>
          <t>CA</t>
        </is>
      </c>
    </row>
    <row r="763">
      <c r="A763" t="inlineStr">
        <is>
          <t>Linda le</t>
        </is>
      </c>
      <c r="C763" t="inlineStr">
        <is>
          <t>sub</t>
        </is>
      </c>
      <c r="D763" t="inlineStr">
        <is>
          <t>0</t>
        </is>
      </c>
      <c r="E763" t="inlineStr">
        <is>
          <t xml:space="preserve">Pizza, Beef, Chix, </t>
        </is>
      </c>
      <c r="F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inlineStr"/>
      <c r="Y763" t="n">
        <v>0</v>
      </c>
      <c r="Z763" t="inlineStr">
        <is>
          <t>8X</t>
        </is>
      </c>
      <c r="AA763" t="n">
        <v>1</v>
      </c>
      <c r="AB763" t="inlineStr">
        <is>
          <t>CA</t>
        </is>
      </c>
    </row>
    <row r="764">
      <c r="A764" t="inlineStr">
        <is>
          <t>Anna Marvin</t>
        </is>
      </c>
      <c r="C764" t="inlineStr">
        <is>
          <t>sub</t>
        </is>
      </c>
      <c r="D764" t="inlineStr">
        <is>
          <t>0</t>
        </is>
      </c>
      <c r="E764" t="inlineStr">
        <is>
          <t xml:space="preserve">Pizza, Beef, Chix, </t>
        </is>
      </c>
      <c r="F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inlineStr"/>
      <c r="Y764" t="n">
        <v>0</v>
      </c>
      <c r="Z764" t="inlineStr">
        <is>
          <t>8X</t>
        </is>
      </c>
      <c r="AA764" t="n">
        <v>1</v>
      </c>
      <c r="AB764" t="inlineStr">
        <is>
          <t>CA</t>
        </is>
      </c>
    </row>
    <row r="765">
      <c r="A765" t="inlineStr">
        <is>
          <t>Kimberly Lawrence</t>
        </is>
      </c>
      <c r="C765" t="inlineStr">
        <is>
          <t>sub</t>
        </is>
      </c>
      <c r="D765" t="inlineStr">
        <is>
          <t>0</t>
        </is>
      </c>
      <c r="E765" t="inlineStr">
        <is>
          <t xml:space="preserve">T-Tacos, Pealafel , </t>
        </is>
      </c>
      <c r="F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inlineStr"/>
      <c r="Y765" t="n">
        <v>0</v>
      </c>
      <c r="Z765" t="inlineStr">
        <is>
          <t>8Y</t>
        </is>
      </c>
      <c r="AA765" t="n">
        <v>1</v>
      </c>
      <c r="AB765" t="inlineStr">
        <is>
          <t>CA</t>
        </is>
      </c>
    </row>
    <row r="766">
      <c r="A766" t="inlineStr">
        <is>
          <t>Sandra Fox</t>
        </is>
      </c>
      <c r="C766" t="inlineStr">
        <is>
          <t>sub</t>
        </is>
      </c>
      <c r="D766" t="inlineStr">
        <is>
          <t>0</t>
        </is>
      </c>
      <c r="E766" t="inlineStr">
        <is>
          <t xml:space="preserve">V-Pizza, PotPie, </t>
        </is>
      </c>
      <c r="F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inlineStr"/>
      <c r="Y766" t="n">
        <v>1</v>
      </c>
      <c r="Z766" t="inlineStr">
        <is>
          <t>8Z</t>
        </is>
      </c>
      <c r="AA766" t="n">
        <v>0</v>
      </c>
      <c r="AB766" t="inlineStr">
        <is>
          <t>CA</t>
        </is>
      </c>
    </row>
    <row r="767">
      <c r="A767" t="inlineStr">
        <is>
          <t>Kerry Cochran</t>
        </is>
      </c>
      <c r="C767" t="inlineStr">
        <is>
          <t>sub</t>
        </is>
      </c>
      <c r="D767" t="inlineStr">
        <is>
          <t>0</t>
        </is>
      </c>
      <c r="E767" t="inlineStr">
        <is>
          <t xml:space="preserve">V-Pizza, B-Tacos, PotPie, </t>
        </is>
      </c>
      <c r="F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inlineStr">
        <is>
          <t>2 Day</t>
        </is>
      </c>
      <c r="Y767" t="n">
        <v>0</v>
      </c>
      <c r="Z767" t="inlineStr">
        <is>
          <t>9A</t>
        </is>
      </c>
      <c r="AA767" t="n">
        <v>1</v>
      </c>
      <c r="AB767" t="inlineStr">
        <is>
          <t>CO</t>
        </is>
      </c>
    </row>
    <row r="768">
      <c r="A768" t="inlineStr">
        <is>
          <t>Andrew Oswald</t>
        </is>
      </c>
      <c r="C768" t="inlineStr">
        <is>
          <t>sub</t>
        </is>
      </c>
      <c r="D768" t="inlineStr">
        <is>
          <t>0</t>
        </is>
      </c>
      <c r="E768" t="inlineStr">
        <is>
          <t xml:space="preserve">V-Pizza, B-Tacos, PotPie, </t>
        </is>
      </c>
      <c r="F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inlineStr"/>
      <c r="Y768" t="n">
        <v>0</v>
      </c>
      <c r="Z768" t="inlineStr">
        <is>
          <t>9A</t>
        </is>
      </c>
      <c r="AA768" t="n">
        <v>1</v>
      </c>
      <c r="AB768" t="inlineStr">
        <is>
          <t>CO</t>
        </is>
      </c>
    </row>
    <row r="769">
      <c r="A769" t="inlineStr">
        <is>
          <t>Kristin Ely</t>
        </is>
      </c>
      <c r="C769" t="inlineStr">
        <is>
          <t>sub</t>
        </is>
      </c>
      <c r="D769" t="inlineStr">
        <is>
          <t>0</t>
        </is>
      </c>
      <c r="E769" t="inlineStr">
        <is>
          <t xml:space="preserve">V-Pizza, Pealafel , PotPie, </t>
        </is>
      </c>
      <c r="F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inlineStr"/>
      <c r="Y769" t="n">
        <v>0</v>
      </c>
      <c r="Z769" t="inlineStr">
        <is>
          <t>9B</t>
        </is>
      </c>
      <c r="AA769" t="n">
        <v>1</v>
      </c>
      <c r="AB769" t="inlineStr">
        <is>
          <t>CA</t>
        </is>
      </c>
    </row>
    <row r="770">
      <c r="A770" t="inlineStr">
        <is>
          <t>Yvette Zuniga</t>
        </is>
      </c>
      <c r="C770" t="inlineStr">
        <is>
          <t>sub</t>
        </is>
      </c>
      <c r="D770" t="inlineStr">
        <is>
          <t>0</t>
        </is>
      </c>
      <c r="E770" t="inlineStr">
        <is>
          <t xml:space="preserve">V-Pizza, Pealafel , V-Chix, </t>
        </is>
      </c>
      <c r="F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inlineStr"/>
      <c r="Y770" t="n">
        <v>0</v>
      </c>
      <c r="Z770" t="inlineStr">
        <is>
          <t>9C</t>
        </is>
      </c>
      <c r="AA770" t="n">
        <v>1</v>
      </c>
    </row>
    <row r="771">
      <c r="A771" t="inlineStr">
        <is>
          <t>Robin Sinnott</t>
        </is>
      </c>
      <c r="C771" t="inlineStr">
        <is>
          <t>sub</t>
        </is>
      </c>
      <c r="D771" t="inlineStr">
        <is>
          <t>0</t>
        </is>
      </c>
      <c r="E771" t="inlineStr">
        <is>
          <t xml:space="preserve">V-Tacos, PotPie, </t>
        </is>
      </c>
      <c r="F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inlineStr"/>
      <c r="Y771" t="n">
        <v>1</v>
      </c>
      <c r="Z771" t="inlineStr">
        <is>
          <t>9D</t>
        </is>
      </c>
      <c r="AA771" t="n">
        <v>0</v>
      </c>
    </row>
    <row r="772">
      <c r="A772" t="inlineStr">
        <is>
          <t>Christina Vaughan</t>
        </is>
      </c>
      <c r="C772" t="inlineStr">
        <is>
          <t>sub</t>
        </is>
      </c>
      <c r="D772" t="inlineStr">
        <is>
          <t>0</t>
        </is>
      </c>
      <c r="E772" t="inlineStr">
        <is>
          <t xml:space="preserve">V-Tacos, PotPie, </t>
        </is>
      </c>
      <c r="F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inlineStr"/>
      <c r="Y772" t="n">
        <v>1</v>
      </c>
      <c r="Z772" t="inlineStr">
        <is>
          <t>9D</t>
        </is>
      </c>
      <c r="AA772" t="n">
        <v>0</v>
      </c>
    </row>
    <row r="773">
      <c r="A773" t="inlineStr">
        <is>
          <t>Liz Mason</t>
        </is>
      </c>
      <c r="C773" t="inlineStr">
        <is>
          <t>sub</t>
        </is>
      </c>
      <c r="D773" t="inlineStr">
        <is>
          <t>0</t>
        </is>
      </c>
      <c r="E773" t="inlineStr">
        <is>
          <t xml:space="preserve">V-Tacos, Pealafel , </t>
        </is>
      </c>
      <c r="F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inlineStr"/>
      <c r="Y773" t="n">
        <v>1</v>
      </c>
      <c r="Z773" t="inlineStr">
        <is>
          <t>9E</t>
        </is>
      </c>
      <c r="AA773" t="n">
        <v>0</v>
      </c>
    </row>
    <row r="774">
      <c r="A774" t="inlineStr">
        <is>
          <t>Kascia  Tognoli</t>
        </is>
      </c>
      <c r="C774" t="inlineStr">
        <is>
          <t>sub</t>
        </is>
      </c>
      <c r="D774" t="inlineStr">
        <is>
          <t>0</t>
        </is>
      </c>
      <c r="E774" t="inlineStr">
        <is>
          <t xml:space="preserve">V-Tacos, Pealafel , </t>
        </is>
      </c>
      <c r="F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inlineStr"/>
      <c r="Y774" t="n">
        <v>0</v>
      </c>
      <c r="Z774" t="inlineStr">
        <is>
          <t>9E</t>
        </is>
      </c>
      <c r="AA774" t="n">
        <v>1</v>
      </c>
    </row>
    <row r="775">
      <c r="A775" t="inlineStr">
        <is>
          <t xml:space="preserve">Kaci Geller </t>
        </is>
      </c>
      <c r="C775" t="inlineStr">
        <is>
          <t>sub</t>
        </is>
      </c>
      <c r="D775" t="inlineStr">
        <is>
          <t>0</t>
        </is>
      </c>
      <c r="E775" t="inlineStr">
        <is>
          <t xml:space="preserve">PotPie, Chix, </t>
        </is>
      </c>
      <c r="F775" t="n">
        <v>1</v>
      </c>
      <c r="G775" t="inlineStr">
        <is>
          <t>Antiox</t>
        </is>
      </c>
      <c r="H775" t="n">
        <v>1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inlineStr"/>
      <c r="Y775" t="n">
        <v>1</v>
      </c>
      <c r="Z775" t="inlineStr">
        <is>
          <t>S103</t>
        </is>
      </c>
      <c r="AA775" t="n">
        <v>0</v>
      </c>
    </row>
    <row r="776">
      <c r="A776" t="inlineStr">
        <is>
          <t>Megan Holmes</t>
        </is>
      </c>
      <c r="C776" t="inlineStr">
        <is>
          <t>sub</t>
        </is>
      </c>
      <c r="D776" t="inlineStr">
        <is>
          <t>0</t>
        </is>
      </c>
      <c r="E776" t="inlineStr">
        <is>
          <t xml:space="preserve">PotPie, Chix, </t>
        </is>
      </c>
      <c r="F776" t="n">
        <v>1</v>
      </c>
      <c r="G776" t="inlineStr">
        <is>
          <t>Green</t>
        </is>
      </c>
      <c r="H776" t="n">
        <v>0</v>
      </c>
      <c r="I776" t="n">
        <v>0</v>
      </c>
      <c r="J776" t="n">
        <v>0</v>
      </c>
      <c r="K776" t="n">
        <v>0</v>
      </c>
      <c r="L776" t="n">
        <v>1</v>
      </c>
      <c r="M776" t="n">
        <v>0</v>
      </c>
      <c r="N776" t="n">
        <v>0</v>
      </c>
      <c r="O776" t="n">
        <v>1</v>
      </c>
      <c r="P776" t="inlineStr">
        <is>
          <t>chip_gf</t>
        </is>
      </c>
      <c r="Q776" t="n">
        <v>0</v>
      </c>
      <c r="R776" t="n">
        <v>0</v>
      </c>
      <c r="S776" t="n">
        <v>1</v>
      </c>
      <c r="T776" t="n">
        <v>0</v>
      </c>
      <c r="U776" t="n">
        <v>0</v>
      </c>
      <c r="V776" t="n">
        <v>0</v>
      </c>
      <c r="W776" t="n">
        <v>0</v>
      </c>
      <c r="X776" t="inlineStr">
        <is>
          <t>2 Day</t>
        </is>
      </c>
      <c r="Y776" t="n">
        <v>0</v>
      </c>
      <c r="Z776" t="inlineStr">
        <is>
          <t>S104</t>
        </is>
      </c>
      <c r="AA776" t="n">
        <v>1</v>
      </c>
    </row>
    <row r="777">
      <c r="A777" t="inlineStr">
        <is>
          <t>Lauren Friedman</t>
        </is>
      </c>
      <c r="C777" t="inlineStr">
        <is>
          <t>sub</t>
        </is>
      </c>
      <c r="D777" t="inlineStr">
        <is>
          <t>0</t>
        </is>
      </c>
      <c r="E777" t="inlineStr">
        <is>
          <t xml:space="preserve">B-Burg, Pealafel , Chix, </t>
        </is>
      </c>
      <c r="F777" t="n">
        <v>2</v>
      </c>
      <c r="G777" t="inlineStr">
        <is>
          <t>Green,Boost</t>
        </is>
      </c>
      <c r="H777" t="n">
        <v>0</v>
      </c>
      <c r="I777" t="n">
        <v>0</v>
      </c>
      <c r="J777" t="n">
        <v>0</v>
      </c>
      <c r="K777" t="n">
        <v>1</v>
      </c>
      <c r="L777" t="n">
        <v>1</v>
      </c>
      <c r="M777" t="n">
        <v>0</v>
      </c>
      <c r="N777" t="n">
        <v>0</v>
      </c>
      <c r="O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inlineStr"/>
      <c r="Y777" t="n">
        <v>1</v>
      </c>
      <c r="Z777" t="inlineStr">
        <is>
          <t>S105</t>
        </is>
      </c>
      <c r="AA777" t="n">
        <v>0</v>
      </c>
    </row>
    <row r="778">
      <c r="A778" t="inlineStr">
        <is>
          <t>Ginie Brown</t>
        </is>
      </c>
      <c r="C778" t="inlineStr">
        <is>
          <t>sub</t>
        </is>
      </c>
      <c r="D778" t="inlineStr">
        <is>
          <t>0</t>
        </is>
      </c>
      <c r="E778" t="inlineStr">
        <is>
          <t xml:space="preserve">T-Burg, PotPie, </t>
        </is>
      </c>
      <c r="F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1</v>
      </c>
      <c r="P778" t="inlineStr">
        <is>
          <t>chip</t>
        </is>
      </c>
      <c r="Q778" t="n">
        <v>0</v>
      </c>
      <c r="R778" t="n">
        <v>1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inlineStr"/>
      <c r="Y778" t="n">
        <v>1</v>
      </c>
      <c r="Z778" t="inlineStr">
        <is>
          <t>S106</t>
        </is>
      </c>
      <c r="AA778" t="n">
        <v>0</v>
      </c>
    </row>
    <row r="779">
      <c r="A779" t="inlineStr">
        <is>
          <t>Christine Nitzsche</t>
        </is>
      </c>
      <c r="C779" t="inlineStr">
        <is>
          <t>sub</t>
        </is>
      </c>
      <c r="D779" t="inlineStr">
        <is>
          <t>0</t>
        </is>
      </c>
      <c r="E779" t="inlineStr">
        <is>
          <t xml:space="preserve">Beef, PotPie, </t>
        </is>
      </c>
      <c r="F779" t="n">
        <v>1</v>
      </c>
      <c r="G779" t="inlineStr">
        <is>
          <t>Bigred</t>
        </is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inlineStr"/>
      <c r="Y779" t="n">
        <v>1</v>
      </c>
      <c r="Z779" t="inlineStr">
        <is>
          <t>S107</t>
        </is>
      </c>
      <c r="AA779" t="n">
        <v>0</v>
      </c>
    </row>
    <row r="780">
      <c r="A780" t="inlineStr">
        <is>
          <t>Katherine Wenzel</t>
        </is>
      </c>
      <c r="C780" t="inlineStr">
        <is>
          <t>sub</t>
        </is>
      </c>
      <c r="D780" t="inlineStr">
        <is>
          <t>0</t>
        </is>
      </c>
      <c r="E780" t="inlineStr">
        <is>
          <t xml:space="preserve">Beef, PotPie, </t>
        </is>
      </c>
      <c r="F780" t="n">
        <v>1</v>
      </c>
      <c r="G780" t="inlineStr">
        <is>
          <t>Boost</t>
        </is>
      </c>
      <c r="H780" t="n">
        <v>0</v>
      </c>
      <c r="I780" t="n">
        <v>0</v>
      </c>
      <c r="J780" t="n">
        <v>0</v>
      </c>
      <c r="K780" t="n">
        <v>1</v>
      </c>
      <c r="L780" t="n">
        <v>0</v>
      </c>
      <c r="M780" t="n">
        <v>0</v>
      </c>
      <c r="N780" t="n">
        <v>0</v>
      </c>
      <c r="O780" t="n">
        <v>2</v>
      </c>
      <c r="P780" t="inlineStr">
        <is>
          <t>chip,break_gf</t>
        </is>
      </c>
      <c r="Q780" t="n">
        <v>1</v>
      </c>
      <c r="R780" t="n">
        <v>1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inlineStr">
        <is>
          <t>2 Day</t>
        </is>
      </c>
      <c r="Y780" t="n">
        <v>0</v>
      </c>
      <c r="Z780" t="inlineStr">
        <is>
          <t>S108</t>
        </is>
      </c>
      <c r="AA780" t="n">
        <v>1</v>
      </c>
    </row>
    <row r="781">
      <c r="A781" t="inlineStr">
        <is>
          <t>Erica Leif</t>
        </is>
      </c>
      <c r="C781" t="inlineStr">
        <is>
          <t>sub</t>
        </is>
      </c>
      <c r="D781" t="inlineStr">
        <is>
          <t>0</t>
        </is>
      </c>
      <c r="E781" t="inlineStr">
        <is>
          <t xml:space="preserve">Beef, PotPie, </t>
        </is>
      </c>
      <c r="F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2</v>
      </c>
      <c r="P781" t="inlineStr">
        <is>
          <t>chip,sugar</t>
        </is>
      </c>
      <c r="Q781" t="n">
        <v>0</v>
      </c>
      <c r="R781" t="n">
        <v>1</v>
      </c>
      <c r="S781" t="n">
        <v>0</v>
      </c>
      <c r="T781" t="n">
        <v>0</v>
      </c>
      <c r="U781" t="n">
        <v>0</v>
      </c>
      <c r="V781" t="n">
        <v>1</v>
      </c>
      <c r="W781" t="n">
        <v>0</v>
      </c>
      <c r="X781" t="inlineStr"/>
      <c r="Y781" t="n">
        <v>0</v>
      </c>
      <c r="Z781" t="inlineStr">
        <is>
          <t>S109</t>
        </is>
      </c>
      <c r="AA781" t="n">
        <v>1</v>
      </c>
    </row>
    <row r="782">
      <c r="A782" t="inlineStr">
        <is>
          <t>Lucy Schuessler</t>
        </is>
      </c>
      <c r="C782" t="inlineStr">
        <is>
          <t>sub</t>
        </is>
      </c>
      <c r="D782" t="inlineStr">
        <is>
          <t>0</t>
        </is>
      </c>
      <c r="E782" t="inlineStr">
        <is>
          <t xml:space="preserve">Beef, PotPie, Chix, </t>
        </is>
      </c>
      <c r="F782" t="n">
        <v>4</v>
      </c>
      <c r="G782" t="inlineStr">
        <is>
          <t>PBJ,PBJ,Blue,Blue</t>
        </is>
      </c>
      <c r="H782" t="n">
        <v>0</v>
      </c>
      <c r="I782" t="n">
        <v>0</v>
      </c>
      <c r="J782" t="n">
        <v>2</v>
      </c>
      <c r="K782" t="n">
        <v>0</v>
      </c>
      <c r="L782" t="n">
        <v>0</v>
      </c>
      <c r="M782" t="n">
        <v>2</v>
      </c>
      <c r="N782" t="n">
        <v>0</v>
      </c>
      <c r="O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inlineStr">
        <is>
          <t>2 Day</t>
        </is>
      </c>
      <c r="Y782" t="n">
        <v>0</v>
      </c>
      <c r="Z782" t="inlineStr">
        <is>
          <t>S110</t>
        </is>
      </c>
      <c r="AA782" t="n">
        <v>1</v>
      </c>
    </row>
    <row r="783">
      <c r="A783" t="inlineStr">
        <is>
          <t>Diane Bobbitt</t>
        </is>
      </c>
      <c r="C783" t="inlineStr">
        <is>
          <t>omni</t>
        </is>
      </c>
      <c r="D783" t="inlineStr">
        <is>
          <t>0</t>
        </is>
      </c>
      <c r="E783" t="inlineStr">
        <is>
          <t xml:space="preserve">Beef, Chix, </t>
        </is>
      </c>
      <c r="F783" t="n">
        <v>1</v>
      </c>
      <c r="G783" t="inlineStr">
        <is>
          <t>Vitc</t>
        </is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1</v>
      </c>
      <c r="O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inlineStr"/>
      <c r="Y783" t="n">
        <v>1</v>
      </c>
      <c r="Z783" t="inlineStr">
        <is>
          <t>S111</t>
        </is>
      </c>
      <c r="AA783" t="n">
        <v>0</v>
      </c>
    </row>
    <row r="784">
      <c r="A784" t="inlineStr">
        <is>
          <t>Meredith  Huetter</t>
        </is>
      </c>
      <c r="C784" t="inlineStr">
        <is>
          <t>sub</t>
        </is>
      </c>
      <c r="D784" t="inlineStr">
        <is>
          <t>0</t>
        </is>
      </c>
      <c r="E784" t="inlineStr">
        <is>
          <t xml:space="preserve">Beef, T-Tacos, PotPie, </t>
        </is>
      </c>
      <c r="F784" t="n">
        <v>1</v>
      </c>
      <c r="G784" t="inlineStr">
        <is>
          <t>Bigred</t>
        </is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inlineStr"/>
      <c r="Y784" t="n">
        <v>0</v>
      </c>
      <c r="Z784" t="inlineStr">
        <is>
          <t>S112</t>
        </is>
      </c>
      <c r="AA784" t="n">
        <v>1</v>
      </c>
    </row>
    <row r="785">
      <c r="A785" t="inlineStr">
        <is>
          <t>Michelle Parent</t>
        </is>
      </c>
      <c r="C785" t="inlineStr">
        <is>
          <t>sub</t>
        </is>
      </c>
      <c r="D785" t="inlineStr">
        <is>
          <t>0</t>
        </is>
      </c>
      <c r="E785" t="inlineStr">
        <is>
          <t xml:space="preserve">Pealafel , PotPie, </t>
        </is>
      </c>
      <c r="F785" t="n">
        <v>3</v>
      </c>
      <c r="G785" t="inlineStr">
        <is>
          <t>PBJ,Vitc,Vitc</t>
        </is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1</v>
      </c>
      <c r="N785" t="n">
        <v>2</v>
      </c>
      <c r="O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inlineStr">
        <is>
          <t>2 Day</t>
        </is>
      </c>
      <c r="Y785" t="n">
        <v>0</v>
      </c>
      <c r="Z785" t="inlineStr">
        <is>
          <t>S113</t>
        </is>
      </c>
      <c r="AA785" t="n">
        <v>1</v>
      </c>
    </row>
    <row r="786">
      <c r="A786" t="inlineStr">
        <is>
          <t>Elizabeth Smith</t>
        </is>
      </c>
      <c r="C786" t="inlineStr">
        <is>
          <t>sub</t>
        </is>
      </c>
      <c r="D786" t="inlineStr">
        <is>
          <t>0</t>
        </is>
      </c>
      <c r="E786" t="inlineStr">
        <is>
          <t xml:space="preserve">Pealafel , PotPie, Chix, </t>
        </is>
      </c>
      <c r="F786" t="n">
        <v>3</v>
      </c>
      <c r="G786" t="inlineStr">
        <is>
          <t>Green,Blue,Boost</t>
        </is>
      </c>
      <c r="H786" t="n">
        <v>0</v>
      </c>
      <c r="I786" t="n">
        <v>0</v>
      </c>
      <c r="J786" t="n">
        <v>1</v>
      </c>
      <c r="K786" t="n">
        <v>1</v>
      </c>
      <c r="L786" t="n">
        <v>1</v>
      </c>
      <c r="M786" t="n">
        <v>0</v>
      </c>
      <c r="N786" t="n">
        <v>0</v>
      </c>
      <c r="O786" t="n">
        <v>2</v>
      </c>
      <c r="P786" t="inlineStr">
        <is>
          <t>chip_gf,or</t>
        </is>
      </c>
      <c r="Q786" t="n">
        <v>0</v>
      </c>
      <c r="R786" t="n">
        <v>0</v>
      </c>
      <c r="S786" t="n">
        <v>1</v>
      </c>
      <c r="T786" t="n">
        <v>1</v>
      </c>
      <c r="U786" t="n">
        <v>0</v>
      </c>
      <c r="V786" t="n">
        <v>0</v>
      </c>
      <c r="W786" t="n">
        <v>0</v>
      </c>
      <c r="X786" t="inlineStr"/>
      <c r="Y786" t="n">
        <v>0</v>
      </c>
      <c r="Z786" t="inlineStr">
        <is>
          <t>S114</t>
        </is>
      </c>
      <c r="AA786" t="n">
        <v>1</v>
      </c>
    </row>
    <row r="787">
      <c r="A787" t="inlineStr">
        <is>
          <t>Rita Bertha</t>
        </is>
      </c>
      <c r="C787" t="inlineStr">
        <is>
          <t>sub</t>
        </is>
      </c>
      <c r="D787" t="inlineStr">
        <is>
          <t>0</t>
        </is>
      </c>
      <c r="E787" t="inlineStr">
        <is>
          <t xml:space="preserve">Pealafel , Chix, </t>
        </is>
      </c>
      <c r="F787" t="n">
        <v>2</v>
      </c>
      <c r="G787" t="inlineStr">
        <is>
          <t>Green,Blue</t>
        </is>
      </c>
      <c r="H787" t="n">
        <v>0</v>
      </c>
      <c r="I787" t="n">
        <v>0</v>
      </c>
      <c r="J787" t="n">
        <v>1</v>
      </c>
      <c r="K787" t="n">
        <v>0</v>
      </c>
      <c r="L787" t="n">
        <v>1</v>
      </c>
      <c r="M787" t="n">
        <v>0</v>
      </c>
      <c r="N787" t="n">
        <v>0</v>
      </c>
      <c r="O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inlineStr"/>
      <c r="Y787" t="n">
        <v>0</v>
      </c>
      <c r="Z787" t="inlineStr">
        <is>
          <t>S115</t>
        </is>
      </c>
      <c r="AA787" t="n">
        <v>1</v>
      </c>
    </row>
    <row r="788">
      <c r="A788" t="inlineStr">
        <is>
          <t>Juliane Dunn</t>
        </is>
      </c>
      <c r="C788" t="inlineStr">
        <is>
          <t>sub</t>
        </is>
      </c>
      <c r="D788" t="inlineStr">
        <is>
          <t>0</t>
        </is>
      </c>
      <c r="E788" t="inlineStr">
        <is>
          <t xml:space="preserve">Pizza, Beef, </t>
        </is>
      </c>
      <c r="F788" t="n">
        <v>8</v>
      </c>
      <c r="G788" t="inlineStr">
        <is>
          <t>Green,Green,Green,Green,Green,Green,Green,Green</t>
        </is>
      </c>
      <c r="H788" t="n">
        <v>0</v>
      </c>
      <c r="I788" t="n">
        <v>0</v>
      </c>
      <c r="J788" t="n">
        <v>0</v>
      </c>
      <c r="K788" t="n">
        <v>0</v>
      </c>
      <c r="L788" t="n">
        <v>8</v>
      </c>
      <c r="M788" t="n">
        <v>0</v>
      </c>
      <c r="N788" t="n">
        <v>0</v>
      </c>
      <c r="O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inlineStr"/>
      <c r="Y788" t="n">
        <v>0</v>
      </c>
      <c r="Z788" t="inlineStr">
        <is>
          <t>S116</t>
        </is>
      </c>
      <c r="AA788" t="n">
        <v>1</v>
      </c>
    </row>
    <row r="789">
      <c r="A789" t="inlineStr">
        <is>
          <t>Katie Riester</t>
        </is>
      </c>
      <c r="C789" t="inlineStr">
        <is>
          <t>sub</t>
        </is>
      </c>
      <c r="D789" t="inlineStr">
        <is>
          <t>0</t>
        </is>
      </c>
      <c r="E789" t="inlineStr">
        <is>
          <t xml:space="preserve">Pizza, Pealafel , PotPie, </t>
        </is>
      </c>
      <c r="F789" t="n">
        <v>2</v>
      </c>
      <c r="G789" t="inlineStr">
        <is>
          <t>Blue,Antiox</t>
        </is>
      </c>
      <c r="H789" t="n">
        <v>1</v>
      </c>
      <c r="I789" t="n">
        <v>0</v>
      </c>
      <c r="J789" t="n">
        <v>1</v>
      </c>
      <c r="K789" t="n">
        <v>0</v>
      </c>
      <c r="L789" t="n">
        <v>0</v>
      </c>
      <c r="M789" t="n">
        <v>0</v>
      </c>
      <c r="N789" t="n">
        <v>0</v>
      </c>
      <c r="O789" t="n">
        <v>1</v>
      </c>
      <c r="P789" t="inlineStr">
        <is>
          <t>break_gf</t>
        </is>
      </c>
      <c r="Q789" t="n">
        <v>1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inlineStr"/>
      <c r="Y789" t="n">
        <v>0</v>
      </c>
      <c r="Z789" t="inlineStr">
        <is>
          <t>S117</t>
        </is>
      </c>
      <c r="AA789" t="n">
        <v>1</v>
      </c>
    </row>
    <row r="790">
      <c r="A790" t="inlineStr">
        <is>
          <t>Amy Wells</t>
        </is>
      </c>
      <c r="C790" t="inlineStr">
        <is>
          <t>sub</t>
        </is>
      </c>
      <c r="D790" t="inlineStr">
        <is>
          <t>0</t>
        </is>
      </c>
      <c r="E790" t="inlineStr">
        <is>
          <t xml:space="preserve">Pizza, Chix, </t>
        </is>
      </c>
      <c r="F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1</v>
      </c>
      <c r="P790" t="inlineStr">
        <is>
          <t>sugar</t>
        </is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1</v>
      </c>
      <c r="W790" t="n">
        <v>0</v>
      </c>
      <c r="X790" t="inlineStr">
        <is>
          <t>2 Day</t>
        </is>
      </c>
      <c r="Y790" t="n">
        <v>0</v>
      </c>
      <c r="Z790" t="inlineStr">
        <is>
          <t>S118</t>
        </is>
      </c>
      <c r="AA790" t="n">
        <v>1</v>
      </c>
    </row>
    <row r="791">
      <c r="A791" t="inlineStr">
        <is>
          <t>Susanne Volk</t>
        </is>
      </c>
      <c r="C791" t="inlineStr">
        <is>
          <t>sub</t>
        </is>
      </c>
      <c r="D791" t="inlineStr">
        <is>
          <t>0</t>
        </is>
      </c>
      <c r="E791" t="inlineStr">
        <is>
          <t xml:space="preserve">T-Tacos, PotPie, Chix, </t>
        </is>
      </c>
      <c r="F791" t="n">
        <v>3</v>
      </c>
      <c r="G791" t="inlineStr">
        <is>
          <t>Blue,Blue,Blue</t>
        </is>
      </c>
      <c r="H791" t="n">
        <v>0</v>
      </c>
      <c r="I791" t="n">
        <v>0</v>
      </c>
      <c r="J791" t="n">
        <v>3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inlineStr"/>
      <c r="Y791" t="n">
        <v>0</v>
      </c>
      <c r="Z791" t="inlineStr">
        <is>
          <t>S119</t>
        </is>
      </c>
      <c r="AA791" t="n">
        <v>1</v>
      </c>
    </row>
    <row r="792">
      <c r="A792" t="inlineStr">
        <is>
          <t>William Song</t>
        </is>
      </c>
      <c r="C792" t="inlineStr">
        <is>
          <t>sub</t>
        </is>
      </c>
      <c r="D792" t="inlineStr">
        <is>
          <t>0</t>
        </is>
      </c>
      <c r="E792" t="inlineStr">
        <is>
          <t xml:space="preserve">V-Pizza, PotPie, </t>
        </is>
      </c>
      <c r="F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3</v>
      </c>
      <c r="P792" t="inlineStr">
        <is>
          <t>chip,or,break_gf</t>
        </is>
      </c>
      <c r="Q792" t="n">
        <v>1</v>
      </c>
      <c r="R792" t="n">
        <v>1</v>
      </c>
      <c r="S792" t="n">
        <v>0</v>
      </c>
      <c r="T792" t="n">
        <v>1</v>
      </c>
      <c r="U792" t="n">
        <v>0</v>
      </c>
      <c r="V792" t="n">
        <v>0</v>
      </c>
      <c r="W792" t="n">
        <v>0</v>
      </c>
      <c r="X792" t="inlineStr"/>
      <c r="Y792" t="n">
        <v>1</v>
      </c>
      <c r="Z792" t="inlineStr">
        <is>
          <t>S120</t>
        </is>
      </c>
      <c r="AA792" t="n">
        <v>0</v>
      </c>
    </row>
  </sheetData>
  <conditionalFormatting sqref="A98">
    <cfRule type="duplicateValues" priority="2" dxfId="0"/>
  </conditionalFormatting>
  <conditionalFormatting sqref="A38:A97 A2:A36">
    <cfRule type="duplicateValues" priority="12" dxfId="0"/>
  </conditionalFormatting>
  <conditionalFormatting sqref="A37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X53"/>
  <sheetViews>
    <sheetView topLeftCell="A22" zoomScaleNormal="100" workbookViewId="0">
      <selection activeCell="B28" sqref="B28:X32"/>
    </sheetView>
  </sheetViews>
  <sheetFormatPr baseColWidth="8" defaultRowHeight="14.4"/>
  <cols>
    <col width="7" customWidth="1" min="1" max="3"/>
    <col width="8.5546875" customWidth="1" min="4" max="4"/>
    <col width="36.5546875" customWidth="1" min="5" max="6"/>
    <col width="11.5546875" customWidth="1" min="7" max="8"/>
    <col width="6.33203125" customWidth="1" min="9" max="23"/>
  </cols>
  <sheetData>
    <row r="1" ht="20.4" customHeight="1" thickBot="1">
      <c r="A1" s="315" t="inlineStr">
        <is>
          <t>PACK LIST Pt. I</t>
        </is>
      </c>
      <c r="B1" s="316" t="n"/>
      <c r="C1" s="316" t="n"/>
      <c r="D1" s="316" t="n"/>
      <c r="E1" s="316" t="n"/>
      <c r="F1" s="316" t="n"/>
      <c r="G1" s="316" t="n"/>
      <c r="H1" s="317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</row>
    <row r="2" ht="19.8" customHeight="1">
      <c r="A2" s="318" t="inlineStr">
        <is>
          <t>VIP</t>
        </is>
      </c>
      <c r="B2" s="319" t="n"/>
      <c r="C2" s="319" t="n"/>
      <c r="D2" s="319" t="n"/>
      <c r="E2" s="320" t="n"/>
      <c r="F2" s="194">
        <f>SUM(B5:C24)</f>
        <v/>
      </c>
      <c r="G2" s="195" t="n"/>
      <c r="H2" s="196" t="n"/>
      <c r="I2" s="289" t="n"/>
      <c r="J2" s="289" t="n"/>
      <c r="K2" s="289" t="n"/>
      <c r="L2" s="289" t="n"/>
      <c r="M2" s="289" t="n"/>
      <c r="N2" s="289" t="n"/>
      <c r="O2" s="289" t="n"/>
      <c r="P2" s="289" t="n"/>
      <c r="Q2" s="289" t="n"/>
      <c r="R2" s="289" t="n"/>
      <c r="S2" s="289" t="n"/>
      <c r="T2" s="289" t="n"/>
      <c r="U2" s="289" t="n"/>
      <c r="V2" s="289" t="n"/>
      <c r="W2" s="289" t="n"/>
    </row>
    <row r="3" ht="20.4" customHeight="1" thickBot="1">
      <c r="A3" s="219" t="n"/>
      <c r="B3" s="219" t="inlineStr">
        <is>
          <t>BAG</t>
        </is>
      </c>
      <c r="C3" s="219" t="inlineStr">
        <is>
          <t>BOX</t>
        </is>
      </c>
      <c r="D3" s="219" t="inlineStr">
        <is>
          <t>KIDS</t>
        </is>
      </c>
      <c r="E3" s="219" t="inlineStr">
        <is>
          <t>CONTENTS</t>
        </is>
      </c>
      <c r="F3" s="220" t="inlineStr">
        <is>
          <t>NAME</t>
        </is>
      </c>
      <c r="G3" s="221" t="inlineStr">
        <is>
          <t>2 DAY ICE</t>
        </is>
      </c>
      <c r="H3" s="222" t="inlineStr">
        <is>
          <t>GF</t>
        </is>
      </c>
      <c r="I3" s="289" t="n"/>
      <c r="J3" s="289" t="n"/>
      <c r="K3" s="289" t="n"/>
      <c r="L3" s="289" t="n"/>
      <c r="M3" s="289" t="n"/>
      <c r="N3" s="289" t="n"/>
      <c r="O3" s="289" t="n"/>
      <c r="P3" s="289" t="n"/>
      <c r="Q3" s="289" t="n"/>
      <c r="R3" s="289" t="n"/>
      <c r="S3" s="289" t="n"/>
      <c r="T3" s="289" t="n"/>
      <c r="U3" s="289" t="n"/>
      <c r="V3" s="289" t="n"/>
      <c r="W3" s="289" t="n"/>
    </row>
    <row r="4" ht="19.8" customHeight="1">
      <c r="A4" s="239" t="inlineStr">
        <is>
          <t>A</t>
        </is>
      </c>
      <c r="B4" s="240" t="n"/>
      <c r="C4" s="240" t="n"/>
      <c r="D4" s="240" t="n"/>
      <c r="E4" s="242" t="n"/>
      <c r="F4" s="240" t="n"/>
      <c r="G4" s="240" t="n"/>
      <c r="H4" s="232" t="n"/>
      <c r="I4" s="241" t="n"/>
      <c r="J4" s="289" t="n"/>
      <c r="K4" s="289" t="n"/>
      <c r="L4" s="289" t="n"/>
      <c r="M4" s="289" t="n"/>
      <c r="N4" s="289" t="n"/>
      <c r="O4" s="289" t="n"/>
      <c r="P4" s="289" t="n"/>
      <c r="Q4" s="289" t="n"/>
      <c r="R4" s="289" t="n"/>
      <c r="S4" s="289" t="n"/>
      <c r="T4" s="289" t="n"/>
      <c r="U4" s="289" t="n"/>
      <c r="V4" s="289" t="n"/>
      <c r="W4" s="289" t="n"/>
    </row>
    <row r="5" ht="20.4" customHeight="1" thickBot="1">
      <c r="A5" s="223" t="inlineStr">
        <is>
          <t>B</t>
        </is>
      </c>
      <c r="B5" s="224" t="n"/>
      <c r="C5" s="224" t="n"/>
      <c r="D5" s="224" t="n"/>
      <c r="E5" s="234" t="n"/>
      <c r="F5" s="224" t="n"/>
      <c r="G5" s="224" t="n"/>
      <c r="H5" s="233" t="n"/>
      <c r="I5" s="241" t="n"/>
      <c r="J5" s="289" t="n"/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</row>
    <row r="6" ht="19.8" customHeight="1">
      <c r="A6" s="225" t="inlineStr">
        <is>
          <t>C</t>
        </is>
      </c>
      <c r="B6" s="225" t="n"/>
      <c r="C6" s="225" t="n"/>
      <c r="D6" s="225" t="n"/>
      <c r="E6" s="227" t="n"/>
      <c r="F6" s="225" t="n"/>
      <c r="G6" s="225" t="n"/>
      <c r="H6" s="225" t="n"/>
      <c r="I6" s="241" t="n"/>
      <c r="J6" s="289" t="n"/>
      <c r="K6" s="289" t="n"/>
      <c r="L6" s="289" t="n"/>
      <c r="M6" s="289" t="n"/>
      <c r="N6" s="289" t="n"/>
      <c r="O6" s="289" t="n"/>
      <c r="P6" s="289" t="n"/>
      <c r="Q6" s="289" t="n"/>
      <c r="R6" s="289" t="n"/>
      <c r="S6" s="289" t="n"/>
      <c r="T6" s="289" t="n"/>
      <c r="U6" s="289" t="n"/>
      <c r="V6" s="289" t="n"/>
      <c r="W6" s="289" t="n"/>
    </row>
    <row r="7" ht="19.8" customHeight="1">
      <c r="A7" s="225" t="inlineStr">
        <is>
          <t>D</t>
        </is>
      </c>
      <c r="B7" s="225" t="n"/>
      <c r="C7" s="225" t="n"/>
      <c r="D7" s="225" t="n"/>
      <c r="E7" s="225" t="n"/>
      <c r="F7" s="225" t="n"/>
      <c r="G7" s="225" t="n"/>
      <c r="H7" s="225" t="n"/>
      <c r="I7" s="241" t="n"/>
      <c r="J7" s="289" t="n"/>
      <c r="K7" s="289" t="n"/>
      <c r="L7" s="289" t="n"/>
      <c r="M7" s="289" t="n"/>
      <c r="N7" s="289" t="n"/>
      <c r="O7" s="289" t="n"/>
      <c r="P7" s="289" t="n"/>
      <c r="Q7" s="289" t="n"/>
      <c r="R7" s="289" t="n"/>
      <c r="S7" s="289" t="n"/>
      <c r="T7" s="289" t="n"/>
      <c r="U7" s="289" t="n"/>
      <c r="V7" s="289" t="n"/>
      <c r="W7" s="289" t="n"/>
    </row>
    <row r="8" ht="19.8" customHeight="1">
      <c r="A8" s="225" t="inlineStr">
        <is>
          <t>E</t>
        </is>
      </c>
      <c r="B8" s="225" t="n"/>
      <c r="C8" s="225" t="n"/>
      <c r="D8" s="225" t="n"/>
      <c r="E8" s="225" t="n"/>
      <c r="F8" s="225" t="n"/>
      <c r="G8" s="225" t="n"/>
      <c r="H8" s="225" t="n"/>
      <c r="I8" s="241" t="n"/>
      <c r="J8" s="289" t="n"/>
      <c r="K8" s="289" t="n"/>
      <c r="L8" s="289" t="n"/>
      <c r="M8" s="289" t="n"/>
      <c r="N8" s="289" t="n"/>
      <c r="O8" s="289" t="n"/>
      <c r="P8" s="289" t="n"/>
      <c r="Q8" s="289" t="n"/>
      <c r="R8" s="289" t="n"/>
      <c r="S8" s="289" t="n"/>
      <c r="T8" s="289" t="n"/>
      <c r="U8" s="289" t="n"/>
      <c r="V8" s="289" t="n"/>
      <c r="W8" s="289" t="n"/>
    </row>
    <row r="9" ht="19.8" customHeight="1">
      <c r="A9" s="225" t="inlineStr">
        <is>
          <t>F</t>
        </is>
      </c>
      <c r="B9" s="225" t="n"/>
      <c r="C9" s="225" t="n"/>
      <c r="D9" s="225" t="n"/>
      <c r="E9" s="225" t="n"/>
      <c r="F9" s="225" t="n"/>
      <c r="G9" s="225" t="n"/>
      <c r="H9" s="225" t="n"/>
      <c r="I9" s="241" t="n"/>
      <c r="J9" s="289" t="n"/>
      <c r="K9" s="289" t="n"/>
      <c r="L9" s="289" t="n"/>
      <c r="M9" s="289" t="n"/>
      <c r="N9" s="289" t="n"/>
      <c r="O9" s="289" t="n"/>
      <c r="P9" s="289" t="n"/>
      <c r="Q9" s="289" t="n"/>
      <c r="R9" s="289" t="n"/>
      <c r="S9" s="289" t="n"/>
      <c r="T9" s="289" t="n"/>
      <c r="U9" s="289" t="n"/>
      <c r="V9" s="289" t="n"/>
      <c r="W9" s="289" t="n"/>
    </row>
    <row r="10" ht="19.8" customHeight="1">
      <c r="A10" s="225" t="inlineStr">
        <is>
          <t>G</t>
        </is>
      </c>
      <c r="B10" s="225" t="n"/>
      <c r="C10" s="225" t="n"/>
      <c r="D10" s="225" t="n"/>
      <c r="E10" s="227" t="n"/>
      <c r="F10" s="225" t="n"/>
      <c r="G10" s="225" t="n"/>
      <c r="H10" s="225" t="n"/>
      <c r="I10" s="241" t="n"/>
      <c r="J10" s="289" t="n"/>
      <c r="K10" s="289" t="n"/>
      <c r="L10" s="289" t="n"/>
      <c r="M10" s="289" t="n"/>
      <c r="N10" s="289" t="n"/>
      <c r="O10" s="289" t="n"/>
      <c r="P10" s="289" t="n"/>
      <c r="Q10" s="289" t="n"/>
      <c r="R10" s="289" t="n"/>
      <c r="S10" s="289" t="n"/>
      <c r="T10" s="289" t="n"/>
      <c r="U10" s="289" t="n"/>
      <c r="V10" s="289" t="n"/>
      <c r="W10" s="289" t="n"/>
    </row>
    <row r="11" ht="19.8" customHeight="1">
      <c r="A11" s="19" t="inlineStr">
        <is>
          <t>H</t>
        </is>
      </c>
      <c r="B11" s="19" t="n"/>
      <c r="C11" s="19" t="n"/>
      <c r="D11" s="19" t="n"/>
      <c r="E11" s="19" t="n"/>
      <c r="F11" s="19" t="n"/>
      <c r="G11" s="19" t="n"/>
      <c r="H11" s="19" t="n"/>
      <c r="I11" s="241" t="n"/>
      <c r="J11" s="289" t="n"/>
      <c r="K11" s="289" t="n"/>
      <c r="L11" s="289" t="n"/>
      <c r="M11" s="289" t="n"/>
      <c r="N11" s="289" t="n"/>
      <c r="O11" s="289" t="n"/>
      <c r="P11" s="289" t="n"/>
      <c r="Q11" s="289" t="n"/>
      <c r="R11" s="289" t="n"/>
      <c r="S11" s="289" t="n"/>
      <c r="T11" s="289" t="n"/>
      <c r="U11" s="289" t="n"/>
      <c r="V11" s="289" t="n"/>
      <c r="W11" s="289" t="n"/>
    </row>
    <row r="12" ht="19.8" customHeight="1">
      <c r="A12" s="19" t="inlineStr">
        <is>
          <t>I</t>
        </is>
      </c>
      <c r="B12" s="19" t="n"/>
      <c r="C12" s="19" t="n"/>
      <c r="D12" s="19" t="n"/>
      <c r="E12" s="19" t="n"/>
      <c r="F12" s="19" t="n"/>
      <c r="G12" s="19" t="n"/>
      <c r="H12" s="19" t="n"/>
      <c r="I12" s="241" t="n"/>
      <c r="J12" s="289" t="n"/>
      <c r="K12" s="289" t="n"/>
      <c r="L12" s="289" t="n"/>
      <c r="M12" s="289" t="n"/>
      <c r="N12" s="289" t="n"/>
      <c r="O12" s="289" t="n"/>
      <c r="P12" s="289" t="n"/>
      <c r="Q12" s="289" t="n"/>
      <c r="R12" s="289" t="n"/>
      <c r="S12" s="289" t="n"/>
      <c r="T12" s="289" t="n"/>
      <c r="U12" s="289" t="n"/>
      <c r="V12" s="289" t="n"/>
      <c r="W12" s="289" t="n"/>
    </row>
    <row r="13" ht="19.8" customHeight="1">
      <c r="A13" s="69" t="inlineStr">
        <is>
          <t>J</t>
        </is>
      </c>
      <c r="B13" s="69" t="n"/>
      <c r="C13" s="69" t="n"/>
      <c r="D13" s="69" t="n"/>
      <c r="E13" s="69" t="n"/>
      <c r="F13" s="69" t="n"/>
      <c r="G13" s="69" t="n"/>
      <c r="H13" s="69" t="n"/>
      <c r="I13" s="241" t="n"/>
      <c r="J13" s="289" t="n"/>
      <c r="K13" s="289" t="n"/>
      <c r="L13" s="289" t="n"/>
      <c r="M13" s="289" t="n"/>
      <c r="N13" s="289" t="n"/>
      <c r="O13" s="289" t="n"/>
      <c r="P13" s="289" t="n"/>
      <c r="Q13" s="289" t="n"/>
      <c r="R13" s="289" t="n"/>
      <c r="S13" s="289" t="n"/>
      <c r="T13" s="289" t="n"/>
      <c r="U13" s="289" t="n"/>
      <c r="V13" s="289" t="n"/>
      <c r="W13" s="289" t="n"/>
    </row>
    <row r="14" ht="19.8" customHeight="1">
      <c r="A14" s="69" t="inlineStr">
        <is>
          <t>K</t>
        </is>
      </c>
      <c r="B14" s="69" t="n"/>
      <c r="C14" s="69" t="n"/>
      <c r="D14" s="69" t="n"/>
      <c r="E14" s="228" t="n"/>
      <c r="F14" s="69" t="n"/>
      <c r="G14" s="69" t="n"/>
      <c r="H14" s="69" t="n"/>
      <c r="I14" s="241" t="n"/>
      <c r="J14" s="289" t="n"/>
      <c r="K14" s="289" t="n"/>
      <c r="L14" s="289" t="n"/>
      <c r="M14" s="289" t="n"/>
      <c r="N14" s="289" t="n"/>
      <c r="O14" s="289" t="n"/>
      <c r="P14" s="289" t="n"/>
      <c r="Q14" s="289" t="n"/>
      <c r="R14" s="289" t="n"/>
      <c r="S14" s="289" t="n"/>
      <c r="T14" s="289" t="n"/>
      <c r="U14" s="289" t="n"/>
      <c r="V14" s="289" t="n"/>
      <c r="W14" s="289" t="n"/>
    </row>
    <row r="15" ht="19.8" customHeight="1">
      <c r="A15" s="69" t="inlineStr">
        <is>
          <t>L</t>
        </is>
      </c>
      <c r="B15" s="69" t="n"/>
      <c r="C15" s="69" t="n"/>
      <c r="D15" s="69" t="n"/>
      <c r="E15" s="228" t="n"/>
      <c r="F15" s="69" t="n"/>
      <c r="G15" s="69" t="n"/>
      <c r="H15" s="69" t="n"/>
      <c r="I15" s="241" t="n"/>
      <c r="J15" s="289" t="n"/>
      <c r="K15" s="289" t="n"/>
      <c r="L15" s="289" t="n"/>
      <c r="M15" s="289" t="n"/>
      <c r="N15" s="289" t="n"/>
      <c r="O15" s="289" t="n"/>
      <c r="P15" s="289" t="n"/>
      <c r="Q15" s="289" t="n"/>
      <c r="R15" s="289" t="n"/>
      <c r="S15" s="289" t="n"/>
      <c r="T15" s="289" t="n"/>
      <c r="U15" s="289" t="n"/>
      <c r="V15" s="289" t="n"/>
      <c r="W15" s="289" t="n"/>
    </row>
    <row r="16" ht="19.8" customHeight="1">
      <c r="A16" s="23" t="inlineStr">
        <is>
          <t>M</t>
        </is>
      </c>
      <c r="B16" s="23" t="n"/>
      <c r="C16" s="23" t="n"/>
      <c r="D16" s="23" t="n"/>
      <c r="E16" s="229" t="n"/>
      <c r="F16" s="23" t="n"/>
      <c r="G16" s="23" t="n"/>
      <c r="H16" s="23" t="n"/>
      <c r="I16" s="241" t="n"/>
      <c r="J16" s="289" t="n"/>
      <c r="K16" s="289" t="n"/>
      <c r="L16" s="289" t="n"/>
      <c r="M16" s="289" t="n"/>
      <c r="N16" s="289" t="n"/>
      <c r="O16" s="289" t="n"/>
      <c r="P16" s="289" t="n"/>
      <c r="Q16" s="289" t="n"/>
      <c r="R16" s="289" t="n"/>
      <c r="S16" s="289" t="n"/>
      <c r="T16" s="289" t="n"/>
      <c r="U16" s="289" t="n"/>
      <c r="V16" s="289" t="n"/>
      <c r="W16" s="289" t="n"/>
    </row>
    <row r="17" ht="19.8" customHeight="1">
      <c r="A17" s="23" t="inlineStr">
        <is>
          <t>N</t>
        </is>
      </c>
      <c r="B17" s="23" t="n"/>
      <c r="C17" s="23" t="n"/>
      <c r="D17" s="23" t="n"/>
      <c r="E17" s="23" t="n"/>
      <c r="F17" s="23" t="n"/>
      <c r="G17" s="23" t="n"/>
      <c r="H17" s="23" t="n"/>
      <c r="I17" s="241" t="n"/>
      <c r="J17" s="289" t="n"/>
      <c r="K17" s="289" t="n"/>
      <c r="L17" s="289" t="n"/>
      <c r="M17" s="289" t="n"/>
      <c r="N17" s="289" t="n"/>
      <c r="O17" s="289" t="n"/>
      <c r="P17" s="289" t="n"/>
      <c r="Q17" s="289" t="n"/>
      <c r="R17" s="289" t="n"/>
      <c r="S17" s="289" t="n"/>
      <c r="T17" s="289" t="n"/>
      <c r="U17" s="289" t="n"/>
      <c r="V17" s="289" t="n"/>
      <c r="W17" s="289" t="n"/>
    </row>
    <row r="18" ht="19.8" customHeight="1">
      <c r="A18" s="23" t="inlineStr">
        <is>
          <t>O</t>
        </is>
      </c>
      <c r="B18" s="23" t="n"/>
      <c r="C18" s="23" t="n"/>
      <c r="D18" s="23" t="n"/>
      <c r="E18" s="229" t="n"/>
      <c r="F18" s="23" t="n"/>
      <c r="G18" s="23" t="n"/>
      <c r="H18" s="23" t="n"/>
      <c r="I18" s="241" t="n"/>
      <c r="J18" s="289" t="n"/>
      <c r="K18" s="289" t="n"/>
      <c r="L18" s="289" t="n"/>
      <c r="M18" s="289" t="n"/>
      <c r="N18" s="289" t="n"/>
      <c r="O18" s="289" t="n"/>
      <c r="P18" s="289" t="n"/>
      <c r="Q18" s="289" t="n"/>
      <c r="R18" s="289" t="n"/>
      <c r="S18" s="289" t="n"/>
      <c r="T18" s="289" t="n"/>
      <c r="U18" s="289" t="n"/>
      <c r="V18" s="289" t="n"/>
      <c r="W18" s="289" t="n"/>
    </row>
    <row r="19" ht="19.8" customHeight="1">
      <c r="A19" s="70" t="inlineStr">
        <is>
          <t>P</t>
        </is>
      </c>
      <c r="B19" s="70" t="n"/>
      <c r="C19" s="70" t="n"/>
      <c r="D19" s="70" t="n"/>
      <c r="E19" s="226" t="n"/>
      <c r="F19" s="70" t="n"/>
      <c r="G19" s="70" t="n"/>
      <c r="H19" s="25" t="n"/>
      <c r="I19" s="241" t="n"/>
      <c r="J19" s="289" t="n"/>
      <c r="K19" s="289" t="n"/>
      <c r="L19" s="289" t="n"/>
      <c r="M19" s="289" t="n"/>
      <c r="N19" s="289" t="n"/>
      <c r="O19" s="289" t="n"/>
      <c r="P19" s="289" t="n"/>
      <c r="Q19" s="289" t="n"/>
      <c r="R19" s="289" t="n"/>
      <c r="S19" s="289" t="n"/>
      <c r="T19" s="289" t="n"/>
      <c r="U19" s="289" t="n"/>
      <c r="V19" s="289" t="n"/>
      <c r="W19" s="289" t="n"/>
    </row>
    <row r="20" ht="19.8" customHeight="1">
      <c r="A20" s="70" t="inlineStr">
        <is>
          <t>Q</t>
        </is>
      </c>
      <c r="B20" s="70" t="n"/>
      <c r="C20" s="70" t="n"/>
      <c r="D20" s="70" t="n"/>
      <c r="E20" s="70" t="n"/>
      <c r="F20" s="70" t="n"/>
      <c r="G20" s="70" t="n"/>
      <c r="H20" s="25" t="n"/>
      <c r="I20" s="241" t="n"/>
      <c r="J20" s="289" t="n"/>
      <c r="K20" s="289" t="n"/>
      <c r="L20" s="289" t="n"/>
      <c r="M20" s="289" t="n"/>
      <c r="N20" s="289" t="n"/>
      <c r="O20" s="289" t="n"/>
      <c r="P20" s="289" t="n"/>
      <c r="Q20" s="289" t="n"/>
      <c r="R20" s="289" t="n"/>
      <c r="S20" s="289" t="n"/>
      <c r="T20" s="289" t="n"/>
      <c r="U20" s="289" t="n"/>
      <c r="V20" s="289" t="n"/>
      <c r="W20" s="289" t="n"/>
    </row>
    <row r="21" ht="19.8" customHeight="1">
      <c r="A21" s="70" t="inlineStr">
        <is>
          <t>R</t>
        </is>
      </c>
      <c r="B21" s="70" t="n"/>
      <c r="C21" s="70" t="n"/>
      <c r="D21" s="70" t="n"/>
      <c r="E21" s="226" t="n"/>
      <c r="F21" s="70" t="n"/>
      <c r="G21" s="70" t="n"/>
      <c r="H21" s="25" t="n"/>
      <c r="I21" s="241" t="n"/>
      <c r="J21" s="289" t="n"/>
      <c r="K21" s="289" t="n"/>
      <c r="L21" s="289" t="n"/>
      <c r="M21" s="289" t="n"/>
      <c r="N21" s="289" t="n"/>
      <c r="O21" s="289" t="n"/>
      <c r="P21" s="289" t="n"/>
      <c r="Q21" s="289" t="n"/>
      <c r="R21" s="289" t="n"/>
      <c r="S21" s="289" t="n"/>
      <c r="T21" s="289" t="n"/>
      <c r="U21" s="289" t="n"/>
      <c r="V21" s="289" t="n"/>
      <c r="W21" s="289" t="n"/>
    </row>
    <row r="22" ht="19.8" customHeight="1">
      <c r="A22" s="70" t="inlineStr">
        <is>
          <t>S</t>
        </is>
      </c>
      <c r="B22" s="70" t="n"/>
      <c r="C22" s="70" t="n"/>
      <c r="D22" s="70" t="n"/>
      <c r="E22" s="226" t="n"/>
      <c r="F22" s="70" t="n"/>
      <c r="G22" s="70" t="n"/>
      <c r="H22" s="25" t="n"/>
      <c r="I22" s="241" t="n"/>
      <c r="J22" s="289" t="n"/>
      <c r="K22" s="289" t="n"/>
      <c r="L22" s="289" t="n"/>
      <c r="M22" s="289" t="n"/>
      <c r="N22" s="289" t="n"/>
      <c r="O22" s="289" t="n"/>
      <c r="P22" s="289" t="n"/>
      <c r="Q22" s="289" t="n"/>
      <c r="R22" s="289" t="n"/>
      <c r="S22" s="289" t="n"/>
      <c r="T22" s="289" t="n"/>
      <c r="U22" s="289" t="n"/>
      <c r="V22" s="289" t="n"/>
      <c r="W22" s="289" t="n"/>
    </row>
    <row r="23" ht="19.8" customHeight="1">
      <c r="A23" s="70" t="inlineStr">
        <is>
          <t>T</t>
        </is>
      </c>
      <c r="B23" s="70" t="n"/>
      <c r="C23" s="70" t="n"/>
      <c r="D23" s="70" t="n"/>
      <c r="E23" s="70" t="n"/>
      <c r="F23" s="70" t="n"/>
      <c r="G23" s="70" t="n"/>
      <c r="H23" s="25" t="n"/>
      <c r="I23" s="241" t="n"/>
      <c r="J23" s="289" t="n"/>
      <c r="K23" s="289" t="n"/>
      <c r="L23" s="289" t="n"/>
      <c r="M23" s="289" t="n"/>
      <c r="N23" s="289" t="n"/>
      <c r="O23" s="289" t="n"/>
      <c r="P23" s="289" t="n"/>
      <c r="Q23" s="289" t="n"/>
      <c r="R23" s="289" t="n"/>
      <c r="S23" s="289" t="n"/>
      <c r="T23" s="289" t="n"/>
      <c r="U23" s="289" t="n"/>
      <c r="V23" s="289" t="n"/>
      <c r="W23" s="289" t="n"/>
    </row>
    <row r="24" ht="19.8" customHeight="1">
      <c r="A24" s="70" t="inlineStr">
        <is>
          <t>U</t>
        </is>
      </c>
      <c r="B24" s="70" t="n"/>
      <c r="C24" s="70" t="n"/>
      <c r="D24" s="70" t="n"/>
      <c r="E24" s="70" t="n"/>
      <c r="F24" s="70" t="n"/>
      <c r="G24" s="70" t="n"/>
      <c r="H24" s="25" t="n"/>
      <c r="I24" s="241" t="n"/>
      <c r="J24" s="289" t="n"/>
      <c r="K24" s="289" t="n"/>
      <c r="L24" s="289" t="n"/>
      <c r="M24" s="289" t="n"/>
      <c r="N24" s="289" t="n"/>
      <c r="O24" s="289" t="n"/>
      <c r="P24" s="289" t="n"/>
      <c r="Q24" s="289" t="n"/>
      <c r="R24" s="289" t="n"/>
      <c r="S24" s="289" t="n"/>
      <c r="T24" s="289" t="n"/>
      <c r="U24" s="289" t="n"/>
      <c r="V24" s="289" t="n"/>
      <c r="W24" s="289" t="n"/>
    </row>
    <row r="25" ht="24" customHeight="1" thickBot="1">
      <c r="A25" s="290" t="n"/>
      <c r="B25" s="290" t="n"/>
      <c r="C25" s="290" t="n"/>
      <c r="D25" s="290" t="n"/>
      <c r="E25" s="290" t="n"/>
      <c r="F25" s="198" t="n"/>
      <c r="G25" s="290" t="n"/>
      <c r="H25" s="290" t="n"/>
      <c r="I25" s="290" t="n"/>
      <c r="J25" s="290" t="n"/>
      <c r="K25" s="290" t="n"/>
      <c r="L25" s="290" t="n"/>
      <c r="M25" s="290" t="n"/>
      <c r="N25" s="290" t="n"/>
      <c r="O25" s="290" t="n"/>
      <c r="P25" s="289" t="n"/>
      <c r="Q25" s="199" t="n"/>
      <c r="R25" s="199" t="n"/>
      <c r="S25" s="289" t="n"/>
      <c r="T25" s="289" t="n"/>
      <c r="U25" s="289" t="n"/>
      <c r="V25" s="289" t="n"/>
      <c r="W25" s="289" t="n"/>
    </row>
    <row r="26" ht="20.4" customHeight="1" thickBot="1">
      <c r="A26" s="318" t="inlineStr">
        <is>
          <t>VIP SMOOTHIES</t>
        </is>
      </c>
      <c r="B26" s="319" t="n"/>
      <c r="C26" s="319" t="n"/>
      <c r="D26" s="319" t="n"/>
      <c r="E26" s="320" t="n"/>
      <c r="F26" s="200">
        <f>SUM(B28:C32)</f>
        <v/>
      </c>
      <c r="G26" s="195" t="n"/>
      <c r="H26" s="201" t="inlineStr">
        <is>
          <t>TTL # of</t>
        </is>
      </c>
      <c r="I26" s="321" t="inlineStr">
        <is>
          <t>Smoothies</t>
        </is>
      </c>
      <c r="J26" s="322" t="n"/>
      <c r="K26" s="322" t="n"/>
      <c r="L26" s="322" t="n"/>
      <c r="M26" s="322" t="n"/>
      <c r="N26" s="322" t="n"/>
      <c r="O26" s="323" t="n"/>
      <c r="P26" s="201" t="inlineStr">
        <is>
          <t>TTL # of</t>
        </is>
      </c>
      <c r="Q26" s="243" t="inlineStr">
        <is>
          <t>Cookies</t>
        </is>
      </c>
    </row>
    <row r="27" ht="24" customFormat="1" customHeight="1" s="289" thickBot="1">
      <c r="A27" s="219" t="n"/>
      <c r="B27" s="219" t="inlineStr">
        <is>
          <t>BAG</t>
        </is>
      </c>
      <c r="C27" s="219" t="inlineStr">
        <is>
          <t>BOX</t>
        </is>
      </c>
      <c r="D27" s="219" t="inlineStr">
        <is>
          <t>KIDS</t>
        </is>
      </c>
      <c r="E27" s="219" t="inlineStr">
        <is>
          <t>CONTENTS</t>
        </is>
      </c>
      <c r="F27" s="235" t="inlineStr">
        <is>
          <t>NAME</t>
        </is>
      </c>
      <c r="G27" s="221" t="inlineStr">
        <is>
          <t>2 DAY ICE</t>
        </is>
      </c>
      <c r="H27" s="222" t="inlineStr">
        <is>
          <t>GF</t>
        </is>
      </c>
      <c r="I27" s="201" t="inlineStr">
        <is>
          <t>SMOOTHIE</t>
        </is>
      </c>
      <c r="J27" s="45" t="inlineStr">
        <is>
          <t>Anti</t>
        </is>
      </c>
      <c r="K27" s="46" t="inlineStr">
        <is>
          <t>RED</t>
        </is>
      </c>
      <c r="L27" s="47" t="inlineStr">
        <is>
          <t>Blue</t>
        </is>
      </c>
      <c r="M27" s="48" t="inlineStr">
        <is>
          <t>Boost</t>
        </is>
      </c>
      <c r="N27" s="49" t="inlineStr">
        <is>
          <t>Green</t>
        </is>
      </c>
      <c r="O27" s="50" t="inlineStr">
        <is>
          <t>PBJ</t>
        </is>
      </c>
      <c r="P27" s="51" t="inlineStr">
        <is>
          <t>C</t>
        </is>
      </c>
      <c r="Q27" s="201" t="inlineStr">
        <is>
          <t>COOKIE</t>
        </is>
      </c>
      <c r="R27" s="52" t="inlineStr">
        <is>
          <t>Break</t>
        </is>
      </c>
      <c r="S27" s="53" t="inlineStr">
        <is>
          <t>Chip</t>
        </is>
      </c>
      <c r="T27" s="54" t="inlineStr">
        <is>
          <t>ChipGF</t>
        </is>
      </c>
      <c r="U27" s="55" t="inlineStr">
        <is>
          <t>Oat</t>
        </is>
      </c>
      <c r="V27" s="56" t="inlineStr">
        <is>
          <t>oatGF</t>
        </is>
      </c>
      <c r="W27" s="57" t="inlineStr">
        <is>
          <t>Sugar</t>
        </is>
      </c>
      <c r="X27" s="58" t="inlineStr">
        <is>
          <t>sugarGF</t>
        </is>
      </c>
    </row>
    <row r="28" ht="24" customFormat="1" customHeight="1" s="289" thickBot="1">
      <c r="A28" s="23" t="inlineStr">
        <is>
          <t>V1</t>
        </is>
      </c>
      <c r="B28" s="23" t="n"/>
      <c r="C28" s="23" t="n"/>
      <c r="D28" s="23" t="n"/>
      <c r="E28" s="229" t="n"/>
      <c r="F28" s="23" t="n"/>
      <c r="G28" s="23" t="n"/>
      <c r="H28" s="236" t="n"/>
      <c r="I28" s="175" t="n"/>
      <c r="J28" s="173" t="n"/>
      <c r="K28" s="59" t="n"/>
      <c r="L28" s="60" t="n"/>
      <c r="M28" s="61" t="n"/>
      <c r="N28" s="62" t="n"/>
      <c r="O28" s="63" t="n"/>
      <c r="P28" s="178" t="n"/>
      <c r="Q28" s="175" t="n"/>
      <c r="R28" s="180" t="n"/>
      <c r="S28" s="65" t="n"/>
      <c r="T28" s="66" t="n"/>
      <c r="U28" s="63" t="n"/>
      <c r="V28" s="67" t="n"/>
      <c r="W28" s="62" t="n"/>
      <c r="X28" s="61" t="n"/>
    </row>
    <row r="29" ht="24" customFormat="1" customHeight="1" s="289" thickBot="1">
      <c r="A29" s="70" t="inlineStr">
        <is>
          <t>V2</t>
        </is>
      </c>
      <c r="B29" s="70" t="n"/>
      <c r="C29" s="70" t="n"/>
      <c r="D29" s="70" t="n"/>
      <c r="E29" s="226" t="n"/>
      <c r="F29" s="70" t="n"/>
      <c r="G29" s="70" t="n"/>
      <c r="H29" s="236" t="n"/>
      <c r="I29" s="175" t="n"/>
      <c r="J29" s="173" t="n"/>
      <c r="K29" s="59" t="n"/>
      <c r="L29" s="60" t="n"/>
      <c r="M29" s="61" t="n"/>
      <c r="N29" s="62" t="n"/>
      <c r="O29" s="63" t="n"/>
      <c r="P29" s="178" t="n"/>
      <c r="Q29" s="175" t="n"/>
      <c r="R29" s="180" t="n"/>
      <c r="S29" s="65" t="n"/>
      <c r="T29" s="66" t="n"/>
      <c r="U29" s="63" t="n"/>
      <c r="V29" s="67" t="n"/>
      <c r="W29" s="62" t="n"/>
      <c r="X29" s="61" t="n"/>
    </row>
    <row r="30" ht="24" customFormat="1" customHeight="1" s="289">
      <c r="A30" s="69" t="inlineStr">
        <is>
          <t>V3</t>
        </is>
      </c>
      <c r="B30" s="69" t="n"/>
      <c r="C30" s="69" t="n"/>
      <c r="D30" s="69" t="n"/>
      <c r="E30" s="69" t="n"/>
      <c r="F30" s="69" t="n"/>
      <c r="G30" s="69" t="n"/>
      <c r="H30" s="69" t="n"/>
      <c r="I30" s="175" t="n"/>
      <c r="J30" s="173" t="n"/>
      <c r="K30" s="59" t="n"/>
      <c r="L30" s="60" t="n"/>
      <c r="M30" s="61" t="n"/>
      <c r="N30" s="62" t="n"/>
      <c r="O30" s="63" t="n"/>
      <c r="P30" s="178" t="n"/>
      <c r="Q30" s="175" t="n"/>
      <c r="R30" s="180" t="n"/>
      <c r="S30" s="65" t="n"/>
      <c r="T30" s="66" t="n"/>
      <c r="U30" s="63" t="n"/>
      <c r="V30" s="67" t="n"/>
      <c r="W30" s="62" t="n"/>
      <c r="X30" s="61" t="n"/>
    </row>
    <row r="31" ht="24" customFormat="1" customHeight="1" s="289">
      <c r="A31" s="70" t="inlineStr">
        <is>
          <t>V4</t>
        </is>
      </c>
      <c r="B31" s="70" t="n"/>
      <c r="C31" s="70" t="n"/>
      <c r="D31" s="70" t="n"/>
      <c r="E31" s="226" t="n"/>
      <c r="F31" s="70" t="n"/>
      <c r="G31" s="70" t="n"/>
      <c r="H31" s="70" t="n"/>
      <c r="I31" s="175" t="n"/>
      <c r="J31" s="173" t="n"/>
      <c r="K31" s="59" t="n"/>
      <c r="L31" s="60" t="n"/>
      <c r="M31" s="61" t="n"/>
      <c r="N31" s="62" t="n"/>
      <c r="O31" s="63" t="n"/>
      <c r="P31" s="178" t="n"/>
      <c r="Q31" s="175" t="n"/>
      <c r="R31" s="180" t="n"/>
      <c r="S31" s="65" t="n"/>
      <c r="T31" s="66" t="n"/>
      <c r="U31" s="63" t="n"/>
      <c r="V31" s="67" t="n"/>
      <c r="W31" s="62" t="n"/>
      <c r="X31" s="61" t="n"/>
    </row>
    <row r="32" ht="24" customFormat="1" customHeight="1" s="289">
      <c r="A32" s="70" t="inlineStr">
        <is>
          <t>V5</t>
        </is>
      </c>
      <c r="B32" s="70" t="n"/>
      <c r="C32" s="70" t="n"/>
      <c r="D32" s="70" t="n"/>
      <c r="E32" s="70" t="n"/>
      <c r="F32" s="70" t="n"/>
      <c r="G32" s="70" t="n"/>
      <c r="H32" s="70" t="n"/>
      <c r="I32" s="175" t="n"/>
      <c r="J32" s="173" t="n"/>
      <c r="K32" s="59" t="n"/>
      <c r="L32" s="60" t="n"/>
      <c r="M32" s="61" t="n"/>
      <c r="N32" s="62" t="n"/>
      <c r="O32" s="63" t="n"/>
      <c r="P32" s="178" t="n"/>
      <c r="Q32" s="175" t="n"/>
      <c r="R32" s="180" t="n"/>
      <c r="S32" s="65" t="n"/>
      <c r="T32" s="66" t="n"/>
      <c r="U32" s="63" t="n"/>
      <c r="V32" s="67" t="n"/>
      <c r="W32" s="62" t="n"/>
      <c r="X32" s="61" t="n"/>
    </row>
    <row r="33" ht="20.4" customHeight="1" thickBot="1">
      <c r="A33" s="202" t="n"/>
      <c r="B33" s="202" t="n"/>
      <c r="C33" s="202" t="n"/>
      <c r="D33" s="202" t="n"/>
      <c r="E33" s="202" t="n"/>
      <c r="F33" s="202" t="n"/>
      <c r="G33" s="202" t="n"/>
      <c r="H33" s="199" t="n"/>
      <c r="I33" s="199" t="n"/>
      <c r="J33" s="199" t="n"/>
      <c r="K33" s="199" t="n"/>
      <c r="L33" s="199" t="n"/>
      <c r="M33" s="199" t="n"/>
      <c r="N33" s="199" t="n"/>
      <c r="O33" s="199" t="n"/>
      <c r="P33" s="199" t="n"/>
      <c r="Q33" s="199" t="n"/>
      <c r="R33" s="199" t="n"/>
      <c r="S33" s="289" t="n"/>
      <c r="T33" s="289" t="n"/>
      <c r="U33" s="289" t="n"/>
      <c r="V33" s="289" t="n"/>
      <c r="W33" s="289" t="n"/>
    </row>
    <row r="34" ht="23.4" customHeight="1">
      <c r="A34" s="290" t="n"/>
      <c r="B34" s="290" t="n"/>
      <c r="C34" s="290" t="n"/>
      <c r="D34" s="290" t="n"/>
      <c r="E34" s="205" t="inlineStr">
        <is>
          <t>MEAL COUNT</t>
        </is>
      </c>
      <c r="F34" s="324" t="n"/>
      <c r="G34" s="290" t="n"/>
      <c r="H34" s="325" t="inlineStr">
        <is>
          <t>SMOOTHIE COUNT</t>
        </is>
      </c>
      <c r="I34" s="326" t="n"/>
      <c r="J34" s="326" t="n"/>
      <c r="K34" s="326" t="n"/>
      <c r="L34" s="326" t="n"/>
      <c r="M34" s="326" t="n"/>
      <c r="N34" s="327" t="n"/>
      <c r="O34" s="203" t="inlineStr">
        <is>
          <t>#</t>
        </is>
      </c>
      <c r="P34" s="289" t="n"/>
      <c r="Q34" s="199" t="n"/>
      <c r="R34" s="199" t="n"/>
      <c r="S34" s="289" t="n"/>
      <c r="T34" s="289" t="n"/>
      <c r="U34" s="289" t="n"/>
      <c r="V34" s="289" t="n"/>
      <c r="W34" s="289" t="n"/>
    </row>
    <row r="35" ht="23.4" customHeight="1">
      <c r="A35" s="290" t="n"/>
      <c r="B35" s="290" t="n"/>
      <c r="C35" s="290" t="n"/>
      <c r="D35" s="290" t="n"/>
      <c r="E35" s="204" t="n"/>
      <c r="F35" s="205" t="n"/>
      <c r="G35" s="290" t="n"/>
      <c r="H35" s="328" t="inlineStr">
        <is>
          <t>ANTIOXIDANT</t>
        </is>
      </c>
      <c r="I35" s="329" t="n"/>
      <c r="J35" s="329" t="n"/>
      <c r="K35" s="329" t="n"/>
      <c r="L35" s="329" t="n"/>
      <c r="M35" s="329" t="n"/>
      <c r="N35" s="324" t="n"/>
      <c r="O35" s="205" t="n"/>
      <c r="P35" s="289" t="n"/>
      <c r="Q35" s="199" t="n"/>
      <c r="R35" s="199" t="n"/>
      <c r="S35" s="289" t="n"/>
      <c r="T35" s="289" t="n"/>
      <c r="U35" s="289" t="n"/>
      <c r="V35" s="289" t="n"/>
      <c r="W35" s="289" t="n"/>
    </row>
    <row r="36" ht="23.4" customHeight="1">
      <c r="A36" s="290" t="n"/>
      <c r="B36" s="290" t="n"/>
      <c r="C36" s="290" t="n"/>
      <c r="D36" s="290" t="n"/>
      <c r="E36" s="206" t="n"/>
      <c r="F36" s="205" t="n"/>
      <c r="G36" s="290" t="n"/>
      <c r="H36" s="330" t="inlineStr">
        <is>
          <t>BIG RED</t>
        </is>
      </c>
      <c r="I36" s="329" t="n"/>
      <c r="J36" s="329" t="n"/>
      <c r="K36" s="329" t="n"/>
      <c r="L36" s="329" t="n"/>
      <c r="M36" s="329" t="n"/>
      <c r="N36" s="324" t="n"/>
      <c r="O36" s="203" t="n"/>
      <c r="P36" s="289" t="n"/>
      <c r="Q36" s="199" t="n"/>
      <c r="R36" s="199" t="n"/>
      <c r="S36" s="289" t="n"/>
      <c r="T36" s="289" t="n"/>
      <c r="U36" s="289" t="n"/>
      <c r="V36" s="289" t="n"/>
      <c r="W36" s="289" t="n"/>
    </row>
    <row r="37" ht="23.4" customHeight="1">
      <c r="A37" s="290" t="n"/>
      <c r="B37" s="290" t="n"/>
      <c r="C37" s="290" t="n"/>
      <c r="D37" s="290" t="n"/>
      <c r="E37" s="207" t="n"/>
      <c r="F37" s="205" t="n"/>
      <c r="G37" s="290" t="n"/>
      <c r="H37" s="331" t="inlineStr">
        <is>
          <t>BLUE CHIA</t>
        </is>
      </c>
      <c r="I37" s="329" t="n"/>
      <c r="J37" s="329" t="n"/>
      <c r="K37" s="329" t="n"/>
      <c r="L37" s="329" t="n"/>
      <c r="M37" s="329" t="n"/>
      <c r="N37" s="324" t="n"/>
      <c r="O37" s="205" t="n"/>
      <c r="P37" s="289" t="n"/>
      <c r="Q37" s="199" t="n"/>
      <c r="R37" s="199" t="n"/>
      <c r="S37" s="289" t="n"/>
      <c r="T37" s="289" t="n"/>
      <c r="U37" s="289" t="n"/>
      <c r="V37" s="289" t="n"/>
      <c r="W37" s="289" t="n"/>
    </row>
    <row r="38" ht="23.4" customHeight="1">
      <c r="A38" s="290" t="n"/>
      <c r="B38" s="290" t="n"/>
      <c r="C38" s="290" t="n"/>
      <c r="D38" s="290" t="n"/>
      <c r="E38" s="208" t="n"/>
      <c r="F38" s="205" t="n"/>
      <c r="G38" s="290" t="n"/>
      <c r="H38" s="332" t="inlineStr">
        <is>
          <t>IMMUNITY BOOSTER</t>
        </is>
      </c>
      <c r="I38" s="329" t="n"/>
      <c r="J38" s="329" t="n"/>
      <c r="K38" s="329" t="n"/>
      <c r="L38" s="329" t="n"/>
      <c r="M38" s="329" t="n"/>
      <c r="N38" s="324" t="n"/>
      <c r="O38" s="205" t="n"/>
      <c r="P38" s="289" t="n"/>
      <c r="Q38" s="199" t="n"/>
      <c r="R38" s="199" t="n"/>
      <c r="S38" s="289" t="n"/>
      <c r="T38" s="289" t="n"/>
      <c r="U38" s="289" t="n"/>
      <c r="V38" s="289" t="n"/>
      <c r="W38" s="289" t="n"/>
    </row>
    <row r="39" ht="23.4" customHeight="1">
      <c r="A39" s="290" t="n"/>
      <c r="B39" s="290" t="n"/>
      <c r="C39" s="290" t="n"/>
      <c r="D39" s="290" t="n"/>
      <c r="E39" s="209" t="n"/>
      <c r="F39" s="205" t="n"/>
      <c r="G39" s="290" t="n"/>
      <c r="H39" s="333" t="inlineStr">
        <is>
          <t>BRIGHT GREEN</t>
        </is>
      </c>
      <c r="I39" s="329" t="n"/>
      <c r="J39" s="329" t="n"/>
      <c r="K39" s="329" t="n"/>
      <c r="L39" s="329" t="n"/>
      <c r="M39" s="329" t="n"/>
      <c r="N39" s="324" t="n"/>
      <c r="O39" s="205" t="n"/>
      <c r="P39" s="289" t="n"/>
      <c r="Q39" s="199" t="n"/>
      <c r="R39" s="199" t="n"/>
      <c r="S39" s="289" t="n"/>
      <c r="T39" s="289" t="n"/>
      <c r="U39" s="289" t="n"/>
      <c r="V39" s="289" t="n"/>
      <c r="W39" s="289" t="n"/>
    </row>
    <row r="40" ht="23.4" customHeight="1">
      <c r="A40" s="290" t="n"/>
      <c r="B40" s="290" t="n"/>
      <c r="C40" s="290" t="n"/>
      <c r="D40" s="290" t="n"/>
      <c r="E40" s="205" t="n"/>
      <c r="F40" s="205" t="n"/>
      <c r="G40" s="290" t="n"/>
      <c r="H40" s="334" t="inlineStr">
        <is>
          <t>PB&amp;J</t>
        </is>
      </c>
      <c r="I40" s="329" t="n"/>
      <c r="J40" s="329" t="n"/>
      <c r="K40" s="329" t="n"/>
      <c r="L40" s="329" t="n"/>
      <c r="M40" s="329" t="n"/>
      <c r="N40" s="324" t="n"/>
      <c r="O40" s="205" t="n"/>
      <c r="P40" s="289" t="n"/>
      <c r="Q40" s="199" t="n"/>
      <c r="R40" s="199" t="n"/>
      <c r="S40" s="289" t="n"/>
      <c r="T40" s="289" t="n"/>
      <c r="U40" s="289" t="n"/>
      <c r="V40" s="289" t="n"/>
      <c r="W40" s="289" t="n"/>
    </row>
    <row r="41" ht="23.4" customHeight="1">
      <c r="A41" s="290" t="n"/>
      <c r="B41" s="290" t="n"/>
      <c r="C41" s="290" t="n"/>
      <c r="D41" s="290" t="n"/>
      <c r="E41" s="210" t="inlineStr">
        <is>
          <t>B-BURG</t>
        </is>
      </c>
      <c r="F41" s="205" t="n"/>
      <c r="G41" s="290" t="n"/>
      <c r="H41" s="335" t="inlineStr">
        <is>
          <t>VIT C</t>
        </is>
      </c>
      <c r="I41" s="329" t="n"/>
      <c r="J41" s="329" t="n"/>
      <c r="K41" s="329" t="n"/>
      <c r="L41" s="329" t="n"/>
      <c r="M41" s="329" t="n"/>
      <c r="N41" s="324" t="n"/>
      <c r="O41" s="205" t="n"/>
      <c r="P41" s="289" t="n"/>
      <c r="Q41" s="199" t="n"/>
      <c r="R41" s="199" t="n"/>
      <c r="S41" s="289" t="n"/>
      <c r="T41" s="289" t="n"/>
      <c r="U41" s="289" t="n"/>
      <c r="V41" s="289" t="n"/>
      <c r="W41" s="289" t="n"/>
    </row>
    <row r="42" ht="24" customHeight="1" thickBot="1">
      <c r="A42" s="290" t="n"/>
      <c r="B42" s="290" t="n"/>
      <c r="C42" s="290" t="n"/>
      <c r="D42" s="290" t="n"/>
      <c r="E42" s="210" t="inlineStr">
        <is>
          <t>T-BURG</t>
        </is>
      </c>
      <c r="F42" s="205" t="n"/>
      <c r="G42" s="290" t="n"/>
      <c r="H42" s="336" t="inlineStr">
        <is>
          <t>TOTAL</t>
        </is>
      </c>
      <c r="I42" s="337" t="n"/>
      <c r="J42" s="337" t="n"/>
      <c r="K42" s="337" t="n"/>
      <c r="L42" s="337" t="n"/>
      <c r="M42" s="337" t="n"/>
      <c r="N42" s="338" t="n"/>
      <c r="O42" s="211">
        <f>SUM(O35:O41)</f>
        <v/>
      </c>
      <c r="P42" s="290" t="n"/>
      <c r="Q42" s="212" t="n"/>
      <c r="R42" s="212" t="n"/>
      <c r="S42" s="290" t="n"/>
      <c r="T42" s="290" t="n"/>
      <c r="U42" s="290" t="n"/>
      <c r="V42" s="290" t="n"/>
      <c r="W42" s="290" t="n"/>
    </row>
    <row r="43" ht="24" customHeight="1" thickBot="1">
      <c r="A43" s="290" t="n"/>
      <c r="B43" s="290" t="n"/>
      <c r="C43" s="290" t="n"/>
      <c r="D43" s="290" t="n"/>
      <c r="E43" s="210" t="inlineStr">
        <is>
          <t>V-BURG</t>
        </is>
      </c>
      <c r="F43" s="205" t="n"/>
      <c r="G43" s="290" t="n"/>
      <c r="H43" s="290" t="n"/>
      <c r="I43" s="289" t="n"/>
      <c r="M43" s="290" t="n"/>
      <c r="P43" s="290" t="n"/>
      <c r="Q43" s="212" t="n"/>
      <c r="R43" s="212" t="n"/>
      <c r="S43" s="290" t="n"/>
      <c r="T43" s="290" t="n"/>
      <c r="U43" s="290" t="n"/>
      <c r="V43" s="290" t="n"/>
      <c r="W43" s="290" t="n"/>
    </row>
    <row r="44" ht="23.4" customHeight="1">
      <c r="A44" s="290" t="n"/>
      <c r="B44" s="290" t="n"/>
      <c r="C44" s="290" t="n"/>
      <c r="D44" s="290" t="n"/>
      <c r="E44" s="213" t="inlineStr">
        <is>
          <t>B-TACOS</t>
        </is>
      </c>
      <c r="F44" s="205" t="n"/>
      <c r="G44" s="290" t="n"/>
      <c r="H44" s="325" t="inlineStr">
        <is>
          <t>COOKIE COUNT</t>
        </is>
      </c>
      <c r="I44" s="326" t="n"/>
      <c r="J44" s="326" t="n"/>
      <c r="K44" s="326" t="n"/>
      <c r="L44" s="326" t="n"/>
      <c r="M44" s="326" t="n"/>
      <c r="N44" s="327" t="n"/>
      <c r="O44" s="203" t="inlineStr">
        <is>
          <t>#</t>
        </is>
      </c>
      <c r="P44" s="290" t="n"/>
      <c r="Q44" s="212" t="n"/>
      <c r="R44" s="212" t="n"/>
      <c r="S44" s="290" t="n"/>
      <c r="T44" s="290" t="n"/>
      <c r="U44" s="290" t="n"/>
      <c r="V44" s="290" t="n"/>
      <c r="W44" s="290" t="n"/>
    </row>
    <row r="45" ht="23.4" customHeight="1">
      <c r="A45" s="290" t="n"/>
      <c r="B45" s="290" t="n"/>
      <c r="C45" s="290" t="n"/>
      <c r="D45" s="290" t="n"/>
      <c r="E45" s="213" t="inlineStr">
        <is>
          <t>T-TACOS</t>
        </is>
      </c>
      <c r="F45" s="205" t="n"/>
      <c r="G45" s="290" t="n"/>
      <c r="H45" s="339" t="inlineStr">
        <is>
          <t>BREAKFAST</t>
        </is>
      </c>
      <c r="I45" s="329" t="n"/>
      <c r="J45" s="329" t="n"/>
      <c r="K45" s="329" t="n"/>
      <c r="L45" s="329" t="n"/>
      <c r="M45" s="329" t="n"/>
      <c r="N45" s="324" t="n"/>
      <c r="O45" s="205" t="n"/>
      <c r="P45" s="290" t="n"/>
      <c r="Q45" s="212" t="n"/>
      <c r="R45" s="212" t="n"/>
      <c r="S45" s="290" t="n"/>
      <c r="T45" s="290" t="n"/>
      <c r="U45" s="290" t="n"/>
      <c r="V45" s="290" t="n"/>
      <c r="W45" s="290" t="n"/>
    </row>
    <row r="46" ht="23.4" customHeight="1">
      <c r="A46" s="290" t="n"/>
      <c r="B46" s="290" t="n"/>
      <c r="C46" s="290" t="n"/>
      <c r="D46" s="290" t="n"/>
      <c r="E46" s="213" t="inlineStr">
        <is>
          <t>V-TACOS</t>
        </is>
      </c>
      <c r="F46" s="205" t="n"/>
      <c r="G46" s="290" t="n"/>
      <c r="H46" s="249" t="inlineStr">
        <is>
          <t>CHOCOLATE CHIP</t>
        </is>
      </c>
      <c r="I46" s="329" t="n"/>
      <c r="J46" s="329" t="n"/>
      <c r="K46" s="329" t="n"/>
      <c r="L46" s="329" t="n"/>
      <c r="M46" s="329" t="n"/>
      <c r="N46" s="324" t="n"/>
      <c r="O46" s="203" t="n"/>
      <c r="P46" s="290" t="n"/>
      <c r="Q46" s="212" t="n"/>
      <c r="R46" s="212" t="n"/>
      <c r="S46" s="290" t="n"/>
      <c r="T46" s="290" t="n"/>
      <c r="U46" s="290" t="n"/>
      <c r="V46" s="290" t="n"/>
      <c r="W46" s="290" t="n"/>
    </row>
    <row r="47" ht="23.4" customHeight="1">
      <c r="A47" s="290" t="n"/>
      <c r="B47" s="290" t="n"/>
      <c r="C47" s="290" t="n"/>
      <c r="D47" s="290" t="n"/>
      <c r="E47" s="214" t="inlineStr">
        <is>
          <t>PIZZA</t>
        </is>
      </c>
      <c r="F47" s="205" t="n"/>
      <c r="G47" s="290" t="n"/>
      <c r="H47" s="340" t="inlineStr">
        <is>
          <t>CHOCOLATE CHIP - GF</t>
        </is>
      </c>
      <c r="I47" s="329" t="n"/>
      <c r="J47" s="329" t="n"/>
      <c r="K47" s="329" t="n"/>
      <c r="L47" s="329" t="n"/>
      <c r="M47" s="329" t="n"/>
      <c r="N47" s="324" t="n"/>
      <c r="O47" s="205" t="n"/>
      <c r="P47" s="215" t="n"/>
      <c r="Q47" s="216" t="n"/>
      <c r="R47" s="216" t="n"/>
      <c r="S47" s="290" t="n"/>
      <c r="T47" s="290" t="n"/>
      <c r="U47" s="290" t="n"/>
      <c r="V47" s="290" t="n"/>
      <c r="W47" s="290" t="n"/>
    </row>
    <row r="48" ht="23.4" customHeight="1">
      <c r="A48" s="290" t="n"/>
      <c r="B48" s="290" t="n"/>
      <c r="C48" s="290" t="n"/>
      <c r="D48" s="290" t="n"/>
      <c r="E48" s="214" t="inlineStr">
        <is>
          <t>V-PIZZA</t>
        </is>
      </c>
      <c r="F48" s="205" t="n"/>
      <c r="G48" s="290" t="n"/>
      <c r="H48" s="341" t="inlineStr">
        <is>
          <t>OATMEAL RAISIN</t>
        </is>
      </c>
      <c r="I48" s="329" t="n"/>
      <c r="J48" s="329" t="n"/>
      <c r="K48" s="329" t="n"/>
      <c r="L48" s="329" t="n"/>
      <c r="M48" s="329" t="n"/>
      <c r="N48" s="324" t="n"/>
      <c r="O48" s="205" t="n"/>
      <c r="P48" s="215" t="n"/>
      <c r="Q48" s="216" t="n"/>
      <c r="R48" s="216" t="n"/>
      <c r="S48" s="290" t="n"/>
      <c r="T48" s="290" t="n"/>
      <c r="U48" s="290" t="n"/>
      <c r="V48" s="290" t="n"/>
      <c r="W48" s="290" t="n"/>
    </row>
    <row r="49" ht="23.4" customHeight="1">
      <c r="A49" s="290" t="n"/>
      <c r="B49" s="290" t="n"/>
      <c r="C49" s="290" t="n"/>
      <c r="D49" s="290" t="n"/>
      <c r="E49" s="290" t="inlineStr">
        <is>
          <t>TOTAL ORDERS =</t>
        </is>
      </c>
      <c r="F49" s="290" t="n"/>
      <c r="G49" s="290" t="n"/>
      <c r="H49" s="342" t="inlineStr">
        <is>
          <t>OATMEAL RAISIN - GF</t>
        </is>
      </c>
      <c r="I49" s="329" t="n"/>
      <c r="J49" s="329" t="n"/>
      <c r="K49" s="329" t="n"/>
      <c r="L49" s="329" t="n"/>
      <c r="M49" s="329" t="n"/>
      <c r="N49" s="324" t="n"/>
      <c r="O49" s="205" t="n"/>
      <c r="P49" s="215" t="n"/>
      <c r="Q49" s="216" t="n"/>
      <c r="R49" s="216" t="n"/>
      <c r="S49" s="290" t="n"/>
      <c r="T49" s="290" t="n"/>
      <c r="U49" s="290" t="n"/>
      <c r="V49" s="290" t="n"/>
      <c r="W49" s="290" t="n"/>
    </row>
    <row r="50" ht="23.4" customHeight="1">
      <c r="A50" s="290" t="n"/>
      <c r="B50" s="290" t="n"/>
      <c r="C50" s="290" t="n"/>
      <c r="D50" s="290" t="n"/>
      <c r="E50" s="290" t="inlineStr">
        <is>
          <t xml:space="preserve">BAGS = </t>
        </is>
      </c>
      <c r="F50" s="290" t="n"/>
      <c r="G50" s="290" t="n"/>
      <c r="H50" s="343" t="inlineStr">
        <is>
          <t>SUGAR</t>
        </is>
      </c>
      <c r="I50" s="329" t="n"/>
      <c r="J50" s="329" t="n"/>
      <c r="K50" s="329" t="n"/>
      <c r="L50" s="329" t="n"/>
      <c r="M50" s="329" t="n"/>
      <c r="N50" s="324" t="n"/>
      <c r="O50" s="205" t="n"/>
      <c r="P50" s="290" t="n"/>
      <c r="Q50" s="217" t="n"/>
      <c r="R50" s="217" t="n"/>
      <c r="S50" s="290" t="n"/>
      <c r="T50" s="290" t="n"/>
      <c r="U50" s="290" t="n"/>
      <c r="V50" s="290" t="n"/>
      <c r="W50" s="290" t="n"/>
    </row>
    <row r="51" ht="23.4" customHeight="1">
      <c r="A51" s="290" t="n"/>
      <c r="B51" s="290" t="n"/>
      <c r="C51" s="290" t="n"/>
      <c r="D51" s="290" t="n"/>
      <c r="E51" s="290" t="inlineStr">
        <is>
          <t xml:space="preserve">2 Day Ice = </t>
        </is>
      </c>
      <c r="F51" s="290" t="n"/>
      <c r="G51" s="290" t="n"/>
      <c r="H51" s="344" t="inlineStr">
        <is>
          <t>SUGAR - GF</t>
        </is>
      </c>
      <c r="I51" s="329" t="n"/>
      <c r="J51" s="329" t="n"/>
      <c r="K51" s="329" t="n"/>
      <c r="L51" s="329" t="n"/>
      <c r="M51" s="329" t="n"/>
      <c r="N51" s="324" t="n"/>
      <c r="O51" s="205" t="n"/>
      <c r="P51" s="290" t="n"/>
      <c r="Q51" s="290" t="n"/>
      <c r="R51" s="217" t="n"/>
      <c r="S51" s="290" t="n"/>
      <c r="T51" s="290" t="n"/>
      <c r="U51" s="290" t="n"/>
      <c r="V51" s="290" t="n"/>
      <c r="W51" s="290" t="n"/>
    </row>
    <row r="52" ht="24" customHeight="1" thickBot="1">
      <c r="A52" s="289" t="n"/>
      <c r="B52" s="289" t="n"/>
      <c r="C52" s="289" t="n"/>
      <c r="D52" s="289" t="n"/>
      <c r="E52" s="290" t="n"/>
      <c r="F52" s="289" t="n"/>
      <c r="G52" s="289" t="n"/>
      <c r="H52" s="336" t="inlineStr">
        <is>
          <t>TOTAL</t>
        </is>
      </c>
      <c r="I52" s="337" t="n"/>
      <c r="J52" s="337" t="n"/>
      <c r="K52" s="337" t="n"/>
      <c r="L52" s="337" t="n"/>
      <c r="M52" s="337" t="n"/>
      <c r="N52" s="338" t="n"/>
      <c r="O52" s="211">
        <f>SUM(O45:O51)</f>
        <v/>
      </c>
      <c r="P52" s="290" t="n"/>
      <c r="Q52" s="290" t="n"/>
      <c r="R52" s="290" t="n"/>
      <c r="S52" s="290" t="n"/>
      <c r="T52" s="290" t="n"/>
      <c r="U52" s="290" t="n"/>
      <c r="V52" s="290" t="n"/>
      <c r="W52" s="290" t="n"/>
    </row>
    <row r="53" ht="23.4" customHeight="1">
      <c r="A53" s="289" t="n"/>
      <c r="B53" s="289" t="n"/>
      <c r="C53" s="289" t="n"/>
      <c r="D53" s="289" t="n"/>
      <c r="E53" s="289" t="n"/>
      <c r="F53" s="289" t="n"/>
      <c r="G53" s="289" t="n"/>
      <c r="H53" s="289" t="n"/>
      <c r="I53" s="289" t="n"/>
      <c r="J53" s="289" t="n"/>
      <c r="K53" s="289" t="n"/>
      <c r="L53" s="289" t="n"/>
      <c r="M53" s="289" t="n"/>
      <c r="N53" s="289" t="n"/>
      <c r="O53" s="289" t="n"/>
      <c r="P53" s="290" t="n"/>
      <c r="Q53" s="290" t="n"/>
      <c r="R53" s="290" t="n"/>
      <c r="S53" s="290" t="n"/>
      <c r="T53" s="290" t="n"/>
      <c r="U53" s="290" t="n"/>
      <c r="V53" s="290" t="n"/>
      <c r="W53" s="290" t="n"/>
    </row>
  </sheetData>
  <mergeCells count="26">
    <mergeCell ref="A1:H1"/>
    <mergeCell ref="A2:E2"/>
    <mergeCell ref="A26:E26"/>
    <mergeCell ref="I26:O26"/>
    <mergeCell ref="H42:N42"/>
    <mergeCell ref="I43:L43"/>
    <mergeCell ref="M43:O43"/>
    <mergeCell ref="H44:N44"/>
    <mergeCell ref="E34:F34"/>
    <mergeCell ref="H34:N34"/>
    <mergeCell ref="Q26:X26"/>
    <mergeCell ref="H52:N52"/>
    <mergeCell ref="H46:N46"/>
    <mergeCell ref="H47:N47"/>
    <mergeCell ref="H48:N48"/>
    <mergeCell ref="H49:N49"/>
    <mergeCell ref="H50:N50"/>
    <mergeCell ref="H51:N51"/>
    <mergeCell ref="H45:N45"/>
    <mergeCell ref="H35:N35"/>
    <mergeCell ref="H36:N36"/>
    <mergeCell ref="H37:N37"/>
    <mergeCell ref="H38:N38"/>
    <mergeCell ref="H39:N39"/>
    <mergeCell ref="H40:N40"/>
    <mergeCell ref="H41:N41"/>
  </mergeCells>
  <conditionalFormatting sqref="B1:B3 B10 B24:B27 B33:B1048576">
    <cfRule type="cellIs" priority="7" operator="greaterThan" dxfId="7">
      <formula>0</formula>
    </cfRule>
  </conditionalFormatting>
  <conditionalFormatting sqref="B19">
    <cfRule type="cellIs" priority="6" operator="greaterThan" dxfId="7">
      <formula>0</formula>
    </cfRule>
  </conditionalFormatting>
  <conditionalFormatting sqref="B21">
    <cfRule type="cellIs" priority="5" operator="greaterThan" dxfId="7">
      <formula>0</formula>
    </cfRule>
  </conditionalFormatting>
  <conditionalFormatting sqref="B1:B1048576">
    <cfRule type="cellIs" priority="1" operator="greaterThan" dxfId="7">
      <formula>0</formula>
    </cfRule>
  </conditionalFormatting>
  <pageMargins left="0.7" right="0.7" top="0.75" bottom="0.75" header="0.3" footer="0.3"/>
  <pageSetup orientation="portrait" scale="3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E26" sqref="E26"/>
    </sheetView>
  </sheetViews>
  <sheetFormatPr baseColWidth="8" defaultRowHeight="14.4"/>
  <cols>
    <col width="36.5546875" customWidth="1" min="5" max="5"/>
    <col width="22.109375" customWidth="1" min="6" max="6"/>
  </cols>
  <sheetData>
    <row r="1" ht="19.8" customHeight="1">
      <c r="A1" s="1" t="n"/>
      <c r="B1" s="1" t="n"/>
      <c r="C1" s="2" t="n"/>
      <c r="D1" s="2" t="n"/>
      <c r="E1" s="1" t="inlineStr">
        <is>
          <t>GLUTEN FREE PACK LIST</t>
        </is>
      </c>
      <c r="F1" s="2" t="n"/>
      <c r="H1" s="17" t="n">
        <v>4</v>
      </c>
    </row>
    <row r="2" ht="19.8" customHeight="1">
      <c r="A2" s="3" t="inlineStr">
        <is>
          <t xml:space="preserve">GLUTEN FREE </t>
        </is>
      </c>
      <c r="B2" s="4" t="n"/>
      <c r="C2" s="5" t="n"/>
      <c r="D2" s="5" t="n"/>
      <c r="E2" s="6" t="n"/>
      <c r="F2" s="7">
        <f>SUM(B:C)</f>
        <v/>
      </c>
      <c r="H2" s="18" t="n">
        <v>4</v>
      </c>
    </row>
    <row r="3" ht="19.8" customHeight="1">
      <c r="A3" s="8" t="n"/>
      <c r="B3" s="8" t="inlineStr">
        <is>
          <t>BAG</t>
        </is>
      </c>
      <c r="C3" s="8" t="inlineStr">
        <is>
          <t>BOX</t>
        </is>
      </c>
      <c r="D3" s="8" t="inlineStr">
        <is>
          <t>KIDS</t>
        </is>
      </c>
      <c r="E3" s="8" t="inlineStr">
        <is>
          <t>CONTENTS</t>
        </is>
      </c>
      <c r="F3" s="9" t="inlineStr">
        <is>
          <t>2 DAY SHIPPING</t>
        </is>
      </c>
      <c r="H3" s="19" t="n">
        <v>3</v>
      </c>
    </row>
    <row r="4" ht="19.8" customFormat="1" customHeight="1" s="16">
      <c r="A4" t="inlineStr">
        <is>
          <t>A</t>
        </is>
      </c>
      <c r="B4" t="n">
        <v>1</v>
      </c>
      <c r="C4" t="n">
        <v>1</v>
      </c>
      <c r="D4" t="inlineStr">
        <is>
          <t>4</t>
        </is>
      </c>
      <c r="E4" t="inlineStr">
        <is>
          <t xml:space="preserve">PotPie, Chix, </t>
        </is>
      </c>
      <c r="H4" s="20" t="n">
        <v>3</v>
      </c>
    </row>
    <row r="5" ht="19.8" customFormat="1" customHeight="1" s="16">
      <c r="A5" t="inlineStr">
        <is>
          <t>B</t>
        </is>
      </c>
      <c r="C5" t="n">
        <v>1</v>
      </c>
      <c r="D5" t="inlineStr">
        <is>
          <t>4</t>
        </is>
      </c>
      <c r="E5" t="inlineStr">
        <is>
          <t xml:space="preserve">B-Tacos, PotPie, Chix, </t>
        </is>
      </c>
      <c r="H5" s="21" t="n">
        <v>2</v>
      </c>
    </row>
    <row r="6" ht="19.8" customFormat="1" customHeight="1" s="16">
      <c r="A6" t="inlineStr">
        <is>
          <t>C</t>
        </is>
      </c>
      <c r="C6" t="n">
        <v>1</v>
      </c>
      <c r="D6" t="inlineStr">
        <is>
          <t>4</t>
        </is>
      </c>
      <c r="E6" t="inlineStr">
        <is>
          <t xml:space="preserve">Beef, PotPie, </t>
        </is>
      </c>
      <c r="H6" s="22" t="n">
        <v>2</v>
      </c>
    </row>
    <row r="7" ht="19.8" customFormat="1" customHeight="1" s="16">
      <c r="A7" t="inlineStr">
        <is>
          <t>D</t>
        </is>
      </c>
      <c r="C7" t="n">
        <v>1</v>
      </c>
      <c r="D7" t="inlineStr">
        <is>
          <t>4</t>
        </is>
      </c>
      <c r="E7" t="inlineStr">
        <is>
          <t xml:space="preserve">Beef, B-Burg, PotPie, </t>
        </is>
      </c>
      <c r="H7" s="23" t="n">
        <v>1</v>
      </c>
    </row>
    <row r="8" ht="19.8" customFormat="1" customHeight="1" s="16">
      <c r="A8" t="inlineStr">
        <is>
          <t>E</t>
        </is>
      </c>
      <c r="C8" t="n">
        <v>1</v>
      </c>
      <c r="D8" t="inlineStr">
        <is>
          <t>4</t>
        </is>
      </c>
      <c r="E8" t="inlineStr">
        <is>
          <t xml:space="preserve">Beef, Pealafel , Chix, </t>
        </is>
      </c>
      <c r="H8" s="24" t="n">
        <v>1</v>
      </c>
    </row>
    <row r="9" ht="19.8" customFormat="1" customHeight="1" s="16">
      <c r="A9" t="inlineStr">
        <is>
          <t>F</t>
        </is>
      </c>
      <c r="C9" t="n">
        <v>2</v>
      </c>
      <c r="D9" t="inlineStr">
        <is>
          <t>4</t>
        </is>
      </c>
      <c r="E9" t="inlineStr">
        <is>
          <t xml:space="preserve">Beef, Chix, </t>
        </is>
      </c>
      <c r="F9" t="n">
        <v>1</v>
      </c>
      <c r="H9" s="25" t="n">
        <v>0</v>
      </c>
    </row>
    <row r="10" ht="19.8" customFormat="1" customHeight="1" s="16">
      <c r="A10" t="inlineStr">
        <is>
          <t>GF1</t>
        </is>
      </c>
      <c r="C10" t="n">
        <v>1</v>
      </c>
      <c r="D10" t="inlineStr">
        <is>
          <t>4</t>
        </is>
      </c>
      <c r="E10" t="inlineStr">
        <is>
          <t xml:space="preserve">Beef, Pealafel , Chix, </t>
        </is>
      </c>
      <c r="F10" t="n">
        <v>1</v>
      </c>
      <c r="H10" s="26" t="n">
        <v>0</v>
      </c>
    </row>
    <row r="11" ht="19.8" customFormat="1" customHeight="1" s="16">
      <c r="A11" t="inlineStr">
        <is>
          <t>GF2</t>
        </is>
      </c>
      <c r="C11" t="n">
        <v>1</v>
      </c>
      <c r="D11" t="inlineStr">
        <is>
          <t>4</t>
        </is>
      </c>
      <c r="E11" t="inlineStr">
        <is>
          <t xml:space="preserve">Beef, Chix, </t>
        </is>
      </c>
      <c r="F11" t="n">
        <v>1</v>
      </c>
      <c r="H11" s="27" t="n">
        <v>4</v>
      </c>
    </row>
    <row r="12" ht="19.8" customFormat="1" customHeight="1" s="16">
      <c r="A12" t="inlineStr">
        <is>
          <t>GF3</t>
        </is>
      </c>
      <c r="C12" t="n">
        <v>1</v>
      </c>
      <c r="D12" t="inlineStr">
        <is>
          <t>4</t>
        </is>
      </c>
      <c r="E12" t="inlineStr">
        <is>
          <t xml:space="preserve">Beef, Chix, </t>
        </is>
      </c>
    </row>
    <row r="13" ht="19.8" customFormat="1" customHeight="1" s="16">
      <c r="A13" t="inlineStr">
        <is>
          <t>GF4</t>
        </is>
      </c>
      <c r="C13" t="n">
        <v>1</v>
      </c>
      <c r="D13" t="inlineStr">
        <is>
          <t>4</t>
        </is>
      </c>
      <c r="E13" t="inlineStr">
        <is>
          <t xml:space="preserve">Pealafel , Chix, </t>
        </is>
      </c>
    </row>
    <row r="14" ht="19.8" customFormat="1" customHeight="1" s="16">
      <c r="A14" t="inlineStr">
        <is>
          <t>GF5</t>
        </is>
      </c>
      <c r="C14" t="n">
        <v>1</v>
      </c>
      <c r="D14" t="inlineStr">
        <is>
          <t>4</t>
        </is>
      </c>
      <c r="E14" t="inlineStr">
        <is>
          <t xml:space="preserve">Pizza, Beef, B-Burg, </t>
        </is>
      </c>
      <c r="F14" t="n">
        <v>1</v>
      </c>
    </row>
    <row r="15" ht="19.8" customFormat="1" customHeight="1" s="16">
      <c r="A15" t="inlineStr">
        <is>
          <t>G</t>
        </is>
      </c>
      <c r="B15" t="n">
        <v>1</v>
      </c>
      <c r="C15" t="n">
        <v>0</v>
      </c>
      <c r="D15" t="inlineStr">
        <is>
          <t>3</t>
        </is>
      </c>
      <c r="E15" t="inlineStr">
        <is>
          <t xml:space="preserve">B-Burg, T-Tacos, PotPie, </t>
        </is>
      </c>
    </row>
    <row r="16" ht="19.8" customFormat="1" customHeight="1" s="16">
      <c r="A16" t="inlineStr">
        <is>
          <t>H</t>
        </is>
      </c>
      <c r="B16" t="n">
        <v>1</v>
      </c>
      <c r="C16" t="n">
        <v>0</v>
      </c>
      <c r="D16" t="inlineStr">
        <is>
          <t>3</t>
        </is>
      </c>
      <c r="E16" t="inlineStr">
        <is>
          <t xml:space="preserve">Beef, PotPie, </t>
        </is>
      </c>
    </row>
    <row r="17" ht="19.8" customFormat="1" customHeight="1" s="16">
      <c r="A17" t="inlineStr">
        <is>
          <t>I</t>
        </is>
      </c>
      <c r="B17" t="n">
        <v>1</v>
      </c>
      <c r="C17" t="n">
        <v>0</v>
      </c>
      <c r="D17" t="inlineStr">
        <is>
          <t>3</t>
        </is>
      </c>
      <c r="E17" t="inlineStr">
        <is>
          <t xml:space="preserve">Beef, B-Burg, </t>
        </is>
      </c>
    </row>
    <row r="18" ht="19.8" customFormat="1" customHeight="1" s="16">
      <c r="A18" t="inlineStr">
        <is>
          <t>J</t>
        </is>
      </c>
      <c r="C18" t="n">
        <v>1</v>
      </c>
      <c r="D18" t="inlineStr">
        <is>
          <t>3</t>
        </is>
      </c>
      <c r="E18" t="inlineStr">
        <is>
          <t xml:space="preserve">Beef, Pealafel , PotPie, </t>
        </is>
      </c>
    </row>
    <row r="19" ht="19.8" customFormat="1" customHeight="1" s="16">
      <c r="A19" t="inlineStr">
        <is>
          <t>K</t>
        </is>
      </c>
      <c r="C19" t="n">
        <v>3</v>
      </c>
      <c r="D19" t="inlineStr">
        <is>
          <t>3</t>
        </is>
      </c>
      <c r="E19" t="inlineStr">
        <is>
          <t xml:space="preserve">Beef, Pealafel , Chix, </t>
        </is>
      </c>
      <c r="F19" t="n">
        <v>2</v>
      </c>
    </row>
    <row r="20" ht="19.8" customFormat="1" customHeight="1" s="16">
      <c r="A20" t="inlineStr">
        <is>
          <t>L</t>
        </is>
      </c>
      <c r="B20" t="n">
        <v>1</v>
      </c>
      <c r="C20" t="n">
        <v>3</v>
      </c>
      <c r="D20" t="inlineStr">
        <is>
          <t>3</t>
        </is>
      </c>
      <c r="E20" t="inlineStr">
        <is>
          <t xml:space="preserve">Beef, Chix, </t>
        </is>
      </c>
    </row>
    <row r="21" ht="19.8" customFormat="1" customHeight="1" s="16">
      <c r="A21" t="inlineStr">
        <is>
          <t>M</t>
        </is>
      </c>
      <c r="C21" t="n">
        <v>1</v>
      </c>
      <c r="D21" t="inlineStr">
        <is>
          <t>3</t>
        </is>
      </c>
      <c r="E21" t="inlineStr">
        <is>
          <t xml:space="preserve">Pealafel , PotPie, Chix, </t>
        </is>
      </c>
      <c r="F21" t="n">
        <v>1</v>
      </c>
    </row>
    <row r="22" ht="19.8" customFormat="1" customHeight="1" s="16">
      <c r="A22" t="inlineStr">
        <is>
          <t>N</t>
        </is>
      </c>
      <c r="C22" t="n">
        <v>1</v>
      </c>
      <c r="D22" t="inlineStr">
        <is>
          <t>3</t>
        </is>
      </c>
      <c r="E22" t="inlineStr">
        <is>
          <t xml:space="preserve">Pizza, Beef, </t>
        </is>
      </c>
    </row>
    <row r="23" ht="19.8" customFormat="1" customHeight="1" s="16">
      <c r="A23" t="inlineStr">
        <is>
          <t>O</t>
        </is>
      </c>
      <c r="C23" t="n">
        <v>1</v>
      </c>
      <c r="D23" t="inlineStr">
        <is>
          <t>3</t>
        </is>
      </c>
      <c r="E23" t="inlineStr">
        <is>
          <t xml:space="preserve">T-Tacos, Pealafel , </t>
        </is>
      </c>
    </row>
    <row r="24" ht="19.8" customFormat="1" customHeight="1" s="16">
      <c r="A24" t="inlineStr">
        <is>
          <t>GF6</t>
        </is>
      </c>
      <c r="C24" t="n">
        <v>1</v>
      </c>
      <c r="D24" t="inlineStr">
        <is>
          <t>3</t>
        </is>
      </c>
      <c r="E24" t="inlineStr">
        <is>
          <t xml:space="preserve">Beef, PotPie, Chix, </t>
        </is>
      </c>
    </row>
    <row r="25" ht="19.8" customFormat="1" customHeight="1" s="16">
      <c r="A25" t="inlineStr">
        <is>
          <t>GF7</t>
        </is>
      </c>
      <c r="C25" t="n">
        <v>1</v>
      </c>
      <c r="D25" t="inlineStr">
        <is>
          <t>3</t>
        </is>
      </c>
      <c r="E25" t="inlineStr">
        <is>
          <t xml:space="preserve">Beef, Chix, </t>
        </is>
      </c>
    </row>
    <row r="26" ht="19.8" customFormat="1" customHeight="1" s="16">
      <c r="A26" t="inlineStr">
        <is>
          <t>GF8</t>
        </is>
      </c>
      <c r="C26" t="n">
        <v>1</v>
      </c>
      <c r="D26" t="inlineStr">
        <is>
          <t>3</t>
        </is>
      </c>
      <c r="E26" t="inlineStr">
        <is>
          <t xml:space="preserve">Beef, Chix, </t>
        </is>
      </c>
    </row>
    <row r="27" ht="19.8" customFormat="1" customHeight="1" s="16">
      <c r="A27" t="inlineStr">
        <is>
          <t>GF9</t>
        </is>
      </c>
      <c r="C27" t="n">
        <v>1</v>
      </c>
      <c r="D27" t="inlineStr">
        <is>
          <t>3</t>
        </is>
      </c>
      <c r="E27" t="inlineStr">
        <is>
          <t xml:space="preserve">Pizza, Beef, B-Tacos, </t>
        </is>
      </c>
      <c r="F27" t="n">
        <v>1</v>
      </c>
    </row>
    <row r="28" ht="19.8" customFormat="1" customHeight="1" s="16">
      <c r="A28" t="inlineStr">
        <is>
          <t>GF10</t>
        </is>
      </c>
      <c r="C28" t="n">
        <v>1</v>
      </c>
      <c r="D28" t="inlineStr">
        <is>
          <t>3</t>
        </is>
      </c>
      <c r="E28" t="inlineStr">
        <is>
          <t xml:space="preserve">T-Tacos, PotPie, </t>
        </is>
      </c>
      <c r="F28" t="n">
        <v>1</v>
      </c>
    </row>
    <row r="29" ht="19.8" customFormat="1" customHeight="1" s="16">
      <c r="A29" t="inlineStr">
        <is>
          <t>P</t>
        </is>
      </c>
      <c r="B29" t="n">
        <v>1</v>
      </c>
      <c r="C29" t="n">
        <v>4</v>
      </c>
      <c r="D29" t="inlineStr">
        <is>
          <t>2</t>
        </is>
      </c>
      <c r="E29" t="inlineStr">
        <is>
          <t xml:space="preserve">PotPie, Chix, </t>
        </is>
      </c>
      <c r="F29" t="n">
        <v>1</v>
      </c>
    </row>
    <row r="30" ht="19.8" customFormat="1" customHeight="1" s="16">
      <c r="A30" t="inlineStr">
        <is>
          <t>Q</t>
        </is>
      </c>
      <c r="C30" t="n">
        <v>1</v>
      </c>
      <c r="D30" t="inlineStr">
        <is>
          <t>2</t>
        </is>
      </c>
      <c r="E30" t="inlineStr">
        <is>
          <t xml:space="preserve">B-Burg, Chix, </t>
        </is>
      </c>
      <c r="F30" t="n">
        <v>1</v>
      </c>
    </row>
    <row r="31" ht="19.8" customFormat="1" customHeight="1" s="16">
      <c r="A31" t="inlineStr">
        <is>
          <t>R</t>
        </is>
      </c>
      <c r="C31" t="n">
        <v>1</v>
      </c>
      <c r="D31" t="inlineStr">
        <is>
          <t>2</t>
        </is>
      </c>
      <c r="E31" t="inlineStr">
        <is>
          <t xml:space="preserve">B-Burg, T-Tacos, Chix, </t>
        </is>
      </c>
      <c r="F31" t="n">
        <v>1</v>
      </c>
    </row>
    <row r="32" ht="19.8" customFormat="1" customHeight="1" s="16">
      <c r="A32" t="inlineStr">
        <is>
          <t>S</t>
        </is>
      </c>
      <c r="C32" t="n">
        <v>1</v>
      </c>
      <c r="D32" t="inlineStr">
        <is>
          <t>2</t>
        </is>
      </c>
      <c r="E32" t="inlineStr">
        <is>
          <t xml:space="preserve">Beef, PotPie, </t>
        </is>
      </c>
    </row>
    <row r="33" ht="19.8" customFormat="1" customHeight="1" s="16">
      <c r="A33" t="inlineStr">
        <is>
          <t>T</t>
        </is>
      </c>
      <c r="B33" t="n">
        <v>1</v>
      </c>
      <c r="C33" t="n">
        <v>2</v>
      </c>
      <c r="D33" t="inlineStr">
        <is>
          <t>2</t>
        </is>
      </c>
      <c r="E33" t="inlineStr">
        <is>
          <t xml:space="preserve">Beef, PotPie, Chix, </t>
        </is>
      </c>
      <c r="F33" t="n">
        <v>1</v>
      </c>
    </row>
    <row r="34" ht="19.8" customFormat="1" customHeight="1" s="16">
      <c r="A34" t="inlineStr">
        <is>
          <t>U</t>
        </is>
      </c>
      <c r="C34" t="n">
        <v>1</v>
      </c>
      <c r="D34" t="inlineStr">
        <is>
          <t>2</t>
        </is>
      </c>
      <c r="E34" t="inlineStr">
        <is>
          <t xml:space="preserve">Beef, B-Tacos, </t>
        </is>
      </c>
    </row>
    <row r="35" ht="19.8" customFormat="1" customHeight="1" s="16">
      <c r="A35" t="inlineStr">
        <is>
          <t>V</t>
        </is>
      </c>
      <c r="C35" t="n">
        <v>2</v>
      </c>
      <c r="D35" t="inlineStr">
        <is>
          <t>2</t>
        </is>
      </c>
      <c r="E35" t="inlineStr">
        <is>
          <t xml:space="preserve">Beef, Pealafel , PotPie, </t>
        </is>
      </c>
      <c r="F35" t="n">
        <v>1</v>
      </c>
    </row>
    <row r="36" ht="19.8" customFormat="1" customHeight="1" s="16">
      <c r="A36" t="inlineStr">
        <is>
          <t>W</t>
        </is>
      </c>
      <c r="B36" t="n">
        <v>1</v>
      </c>
      <c r="C36" t="n">
        <v>3</v>
      </c>
      <c r="D36" t="inlineStr">
        <is>
          <t>2</t>
        </is>
      </c>
      <c r="E36" t="inlineStr">
        <is>
          <t xml:space="preserve">Beef, Pealafel , Chix, </t>
        </is>
      </c>
      <c r="F36" t="n">
        <v>2</v>
      </c>
    </row>
    <row r="37" ht="19.8" customFormat="1" customHeight="1" s="16">
      <c r="A37" t="inlineStr">
        <is>
          <t>X</t>
        </is>
      </c>
      <c r="B37" t="n">
        <v>3</v>
      </c>
      <c r="C37" t="n">
        <v>6</v>
      </c>
      <c r="D37" t="inlineStr">
        <is>
          <t>2</t>
        </is>
      </c>
      <c r="E37" t="inlineStr">
        <is>
          <t xml:space="preserve">Beef, Chix, </t>
        </is>
      </c>
      <c r="F37" t="n">
        <v>3</v>
      </c>
    </row>
    <row r="38" ht="19.8" customFormat="1" customHeight="1" s="16">
      <c r="A38" t="inlineStr">
        <is>
          <t>Y</t>
        </is>
      </c>
      <c r="C38" t="n">
        <v>1</v>
      </c>
      <c r="D38" t="inlineStr">
        <is>
          <t>2</t>
        </is>
      </c>
      <c r="E38" t="inlineStr">
        <is>
          <t xml:space="preserve">Beef, T-Tacos, Chix, </t>
        </is>
      </c>
    </row>
    <row r="39" ht="19.8" customFormat="1" customHeight="1" s="16">
      <c r="A39" t="inlineStr">
        <is>
          <t>Z</t>
        </is>
      </c>
      <c r="B39" t="n">
        <v>1</v>
      </c>
      <c r="C39" t="n">
        <v>1</v>
      </c>
      <c r="D39" t="inlineStr">
        <is>
          <t>2</t>
        </is>
      </c>
      <c r="E39" t="inlineStr">
        <is>
          <t xml:space="preserve">Pealafel , PotPie, </t>
        </is>
      </c>
      <c r="F39" t="n">
        <v>1</v>
      </c>
    </row>
    <row r="40" ht="19.8" customFormat="1" customHeight="1" s="16">
      <c r="A40" t="inlineStr">
        <is>
          <t>2A</t>
        </is>
      </c>
      <c r="B40" t="n">
        <v>1</v>
      </c>
      <c r="C40" t="n">
        <v>2</v>
      </c>
      <c r="D40" t="inlineStr">
        <is>
          <t>2</t>
        </is>
      </c>
      <c r="E40" t="inlineStr">
        <is>
          <t xml:space="preserve">Pealafel , PotPie, Chix, </t>
        </is>
      </c>
      <c r="F40" t="n">
        <v>2</v>
      </c>
    </row>
    <row r="41" ht="19.8" customFormat="1" customHeight="1" s="16">
      <c r="A41" t="inlineStr">
        <is>
          <t>2B</t>
        </is>
      </c>
      <c r="B41" t="n">
        <v>1</v>
      </c>
      <c r="C41" t="n">
        <v>0</v>
      </c>
      <c r="D41" t="inlineStr">
        <is>
          <t>2</t>
        </is>
      </c>
      <c r="E41" t="inlineStr">
        <is>
          <t xml:space="preserve">Pealafel , PotPie, V-Chix, </t>
        </is>
      </c>
    </row>
    <row r="42" ht="19.8" customFormat="1" customHeight="1" s="16">
      <c r="A42" t="inlineStr">
        <is>
          <t>2C</t>
        </is>
      </c>
      <c r="C42" t="n">
        <v>1</v>
      </c>
      <c r="D42" t="inlineStr">
        <is>
          <t>2</t>
        </is>
      </c>
      <c r="E42" t="inlineStr">
        <is>
          <t xml:space="preserve">Pizza, Beef, B-Tacos, </t>
        </is>
      </c>
      <c r="F42" t="n">
        <v>1</v>
      </c>
    </row>
    <row r="43" ht="19.8" customFormat="1" customHeight="1" s="16">
      <c r="A43" t="inlineStr">
        <is>
          <t>2D</t>
        </is>
      </c>
      <c r="B43" t="n">
        <v>1</v>
      </c>
      <c r="C43" t="n">
        <v>1</v>
      </c>
      <c r="D43" t="inlineStr">
        <is>
          <t>2</t>
        </is>
      </c>
      <c r="E43" t="inlineStr">
        <is>
          <t xml:space="preserve">Pizza, Beef, Chix, </t>
        </is>
      </c>
    </row>
    <row r="44" ht="19.8" customFormat="1" customHeight="1" s="16">
      <c r="A44" t="inlineStr">
        <is>
          <t>GF11</t>
        </is>
      </c>
      <c r="C44" t="n">
        <v>1</v>
      </c>
      <c r="D44" t="inlineStr">
        <is>
          <t>2</t>
        </is>
      </c>
      <c r="E44" t="inlineStr">
        <is>
          <t xml:space="preserve">Beef, PotPie, Chix, </t>
        </is>
      </c>
      <c r="F44" t="n">
        <v>1</v>
      </c>
    </row>
    <row r="45" ht="19.8" customFormat="1" customHeight="1" s="16">
      <c r="A45" t="inlineStr">
        <is>
          <t>GF12</t>
        </is>
      </c>
      <c r="C45" t="n">
        <v>1</v>
      </c>
      <c r="D45" t="inlineStr">
        <is>
          <t>2</t>
        </is>
      </c>
      <c r="E45" t="inlineStr">
        <is>
          <t xml:space="preserve">Beef, PotPie, Chix, </t>
        </is>
      </c>
      <c r="F45" t="n">
        <v>1</v>
      </c>
    </row>
    <row r="46" ht="19.8" customFormat="1" customHeight="1" s="16">
      <c r="A46" t="inlineStr">
        <is>
          <t>GF13</t>
        </is>
      </c>
      <c r="B46" t="n">
        <v>1</v>
      </c>
      <c r="C46" t="n">
        <v>0</v>
      </c>
      <c r="D46" t="inlineStr">
        <is>
          <t>2</t>
        </is>
      </c>
      <c r="E46" t="inlineStr">
        <is>
          <t xml:space="preserve">Beef, Pealafel , </t>
        </is>
      </c>
    </row>
    <row r="47" ht="19.8" customFormat="1" customHeight="1" s="16">
      <c r="A47" t="inlineStr">
        <is>
          <t>GF14</t>
        </is>
      </c>
      <c r="B47" t="n">
        <v>1</v>
      </c>
      <c r="C47" t="n">
        <v>0</v>
      </c>
      <c r="D47" t="inlineStr">
        <is>
          <t>2</t>
        </is>
      </c>
      <c r="E47" t="inlineStr">
        <is>
          <t xml:space="preserve">Beef, Pealafel , Chix, </t>
        </is>
      </c>
    </row>
    <row r="48" ht="19.8" customFormat="1" customHeight="1" s="16">
      <c r="A48" t="inlineStr">
        <is>
          <t>GF15</t>
        </is>
      </c>
      <c r="C48" t="n">
        <v>1</v>
      </c>
      <c r="D48" t="inlineStr">
        <is>
          <t>2</t>
        </is>
      </c>
      <c r="E48" t="inlineStr">
        <is>
          <t xml:space="preserve">Beef, Pealafel , Chix, </t>
        </is>
      </c>
    </row>
    <row r="49" ht="19.8" customFormat="1" customHeight="1" s="16">
      <c r="A49" t="inlineStr">
        <is>
          <t>GF16</t>
        </is>
      </c>
      <c r="B49" t="n">
        <v>1</v>
      </c>
      <c r="C49" t="n">
        <v>0</v>
      </c>
      <c r="D49" t="inlineStr">
        <is>
          <t>2</t>
        </is>
      </c>
      <c r="E49" t="inlineStr">
        <is>
          <t xml:space="preserve">Beef, Chix, </t>
        </is>
      </c>
    </row>
    <row r="50" ht="19.8" customFormat="1" customHeight="1" s="16">
      <c r="A50" t="inlineStr">
        <is>
          <t>GF17</t>
        </is>
      </c>
      <c r="C50" t="n">
        <v>1</v>
      </c>
      <c r="D50" t="inlineStr">
        <is>
          <t>2</t>
        </is>
      </c>
      <c r="E50" t="inlineStr">
        <is>
          <t xml:space="preserve">Beef, Chix, </t>
        </is>
      </c>
      <c r="F50" t="n">
        <v>1</v>
      </c>
    </row>
    <row r="51" ht="19.8" customFormat="1" customHeight="1" s="16">
      <c r="A51" t="inlineStr">
        <is>
          <t>2E</t>
        </is>
      </c>
      <c r="C51" t="n">
        <v>1</v>
      </c>
      <c r="D51" t="inlineStr">
        <is>
          <t>1</t>
        </is>
      </c>
      <c r="E51" t="inlineStr">
        <is>
          <t xml:space="preserve">Beef, PotPie, </t>
        </is>
      </c>
    </row>
    <row r="52" ht="19.8" customFormat="1" customHeight="1" s="16">
      <c r="A52" t="inlineStr">
        <is>
          <t>2F</t>
        </is>
      </c>
      <c r="B52" t="n">
        <v>1</v>
      </c>
      <c r="C52" t="n">
        <v>0</v>
      </c>
      <c r="D52" t="inlineStr">
        <is>
          <t>1</t>
        </is>
      </c>
      <c r="E52" t="inlineStr">
        <is>
          <t xml:space="preserve">Beef, PotPie, Chix, </t>
        </is>
      </c>
    </row>
    <row r="53" ht="19.8" customFormat="1" customHeight="1" s="16">
      <c r="A53" t="inlineStr">
        <is>
          <t>2G</t>
        </is>
      </c>
      <c r="B53" t="n">
        <v>1</v>
      </c>
      <c r="C53" t="n">
        <v>0</v>
      </c>
      <c r="D53" t="inlineStr">
        <is>
          <t>1</t>
        </is>
      </c>
      <c r="E53" t="inlineStr">
        <is>
          <t xml:space="preserve">Beef, B-Tacos, </t>
        </is>
      </c>
    </row>
    <row r="54" ht="19.8" customFormat="1" customHeight="1" s="16">
      <c r="A54" t="inlineStr">
        <is>
          <t>2H</t>
        </is>
      </c>
      <c r="C54" t="n">
        <v>1</v>
      </c>
      <c r="D54" t="inlineStr">
        <is>
          <t>1</t>
        </is>
      </c>
      <c r="E54" t="inlineStr">
        <is>
          <t xml:space="preserve">Beef, T-Burg, </t>
        </is>
      </c>
    </row>
    <row r="55" ht="19.8" customFormat="1" customHeight="1" s="16">
      <c r="A55" t="inlineStr">
        <is>
          <t>2I</t>
        </is>
      </c>
      <c r="B55" t="n">
        <v>1</v>
      </c>
      <c r="C55" t="n">
        <v>0</v>
      </c>
      <c r="D55" t="inlineStr">
        <is>
          <t>1</t>
        </is>
      </c>
      <c r="E55" t="inlineStr">
        <is>
          <t xml:space="preserve">Beef, V-Burg, T-Tacos, </t>
        </is>
      </c>
    </row>
    <row r="56" ht="19.8" customFormat="1" customHeight="1" s="16">
      <c r="A56" t="inlineStr">
        <is>
          <t>2J</t>
        </is>
      </c>
      <c r="B56" t="n">
        <v>1</v>
      </c>
      <c r="C56" t="n">
        <v>0</v>
      </c>
      <c r="D56" t="inlineStr">
        <is>
          <t>1</t>
        </is>
      </c>
      <c r="E56" t="inlineStr">
        <is>
          <t xml:space="preserve">Beef, Pealafel , </t>
        </is>
      </c>
    </row>
    <row r="57" ht="19.8" customFormat="1" customHeight="1" s="16">
      <c r="A57" t="inlineStr">
        <is>
          <t>2K</t>
        </is>
      </c>
      <c r="B57" t="n">
        <v>3</v>
      </c>
      <c r="C57" t="n">
        <v>2</v>
      </c>
      <c r="D57" t="inlineStr">
        <is>
          <t>1</t>
        </is>
      </c>
      <c r="E57" t="inlineStr">
        <is>
          <t xml:space="preserve">Beef, Pealafel , Chix, </t>
        </is>
      </c>
    </row>
    <row r="58" ht="19.8" customFormat="1" customHeight="1" s="16">
      <c r="A58" t="inlineStr">
        <is>
          <t>2L</t>
        </is>
      </c>
      <c r="B58" t="n">
        <v>1</v>
      </c>
      <c r="C58" t="n">
        <v>0</v>
      </c>
      <c r="D58" t="inlineStr">
        <is>
          <t>1</t>
        </is>
      </c>
      <c r="E58" t="inlineStr">
        <is>
          <t xml:space="preserve">Beef, T-Tacos, </t>
        </is>
      </c>
    </row>
    <row r="59" ht="19.8" customFormat="1" customHeight="1" s="16">
      <c r="A59" t="inlineStr">
        <is>
          <t>2M</t>
        </is>
      </c>
      <c r="C59" t="n">
        <v>1</v>
      </c>
      <c r="D59" t="inlineStr">
        <is>
          <t>1</t>
        </is>
      </c>
      <c r="E59" t="inlineStr">
        <is>
          <t xml:space="preserve">Pealafel , PotPie, </t>
        </is>
      </c>
      <c r="F59" t="n">
        <v>1</v>
      </c>
    </row>
    <row r="60" ht="19.8" customFormat="1" customHeight="1" s="16">
      <c r="A60" t="inlineStr">
        <is>
          <t>2N</t>
        </is>
      </c>
      <c r="C60" t="n">
        <v>1</v>
      </c>
      <c r="D60" t="inlineStr">
        <is>
          <t>1</t>
        </is>
      </c>
      <c r="E60" t="inlineStr">
        <is>
          <t xml:space="preserve">Pealafel , PotPie, Chix, </t>
        </is>
      </c>
      <c r="F60" t="n">
        <v>1</v>
      </c>
    </row>
    <row r="61" ht="19.8" customFormat="1" customHeight="1" s="16">
      <c r="A61" t="inlineStr">
        <is>
          <t>2O</t>
        </is>
      </c>
      <c r="C61" t="n">
        <v>1</v>
      </c>
      <c r="D61" t="inlineStr">
        <is>
          <t>1</t>
        </is>
      </c>
      <c r="E61" t="inlineStr">
        <is>
          <t xml:space="preserve">Pealafel , PotPie, V-Chix, </t>
        </is>
      </c>
    </row>
    <row r="62" ht="19.8" customFormat="1" customHeight="1" s="16">
      <c r="A62" t="inlineStr">
        <is>
          <t>2P</t>
        </is>
      </c>
      <c r="B62" t="n">
        <v>1</v>
      </c>
      <c r="C62" t="n">
        <v>0</v>
      </c>
      <c r="D62" t="inlineStr">
        <is>
          <t>1</t>
        </is>
      </c>
      <c r="E62" t="inlineStr">
        <is>
          <t xml:space="preserve">Pealafel , Chix, </t>
        </is>
      </c>
    </row>
    <row r="63" ht="19.8" customFormat="1" customHeight="1" s="16">
      <c r="A63" t="inlineStr">
        <is>
          <t>2Q</t>
        </is>
      </c>
      <c r="C63" t="n">
        <v>1</v>
      </c>
      <c r="D63" t="inlineStr">
        <is>
          <t>1</t>
        </is>
      </c>
      <c r="E63" t="inlineStr">
        <is>
          <t xml:space="preserve">Pizza, PotPie, </t>
        </is>
      </c>
    </row>
    <row r="64" ht="19.8" customFormat="1" customHeight="1" s="16">
      <c r="A64" t="inlineStr">
        <is>
          <t>2R</t>
        </is>
      </c>
      <c r="B64" t="n">
        <v>1</v>
      </c>
      <c r="C64" t="n">
        <v>0</v>
      </c>
      <c r="D64" t="inlineStr">
        <is>
          <t>1</t>
        </is>
      </c>
      <c r="E64" t="inlineStr">
        <is>
          <t xml:space="preserve">Pizza, T-Tacos, PotPie, </t>
        </is>
      </c>
    </row>
    <row r="65" ht="19.8" customFormat="1" customHeight="1" s="16">
      <c r="A65" t="inlineStr">
        <is>
          <t>2S</t>
        </is>
      </c>
      <c r="C65" t="n">
        <v>1</v>
      </c>
      <c r="D65" t="inlineStr">
        <is>
          <t>1</t>
        </is>
      </c>
      <c r="E65" t="inlineStr">
        <is>
          <t xml:space="preserve">Pizza, T-Tacos, Chix, </t>
        </is>
      </c>
    </row>
    <row r="66" ht="19.8" customFormat="1" customHeight="1" s="16">
      <c r="A66" t="inlineStr">
        <is>
          <t>2T</t>
        </is>
      </c>
      <c r="C66" t="n">
        <v>1</v>
      </c>
      <c r="D66" t="inlineStr">
        <is>
          <t>1</t>
        </is>
      </c>
      <c r="E66" t="inlineStr">
        <is>
          <t xml:space="preserve">T-Tacos, Pealafel , Chix, </t>
        </is>
      </c>
    </row>
    <row r="67" ht="19.8" customFormat="1" customHeight="1" s="16">
      <c r="A67" t="inlineStr">
        <is>
          <t>2U</t>
        </is>
      </c>
      <c r="B67" t="n">
        <v>1</v>
      </c>
      <c r="C67" t="n">
        <v>0</v>
      </c>
      <c r="D67" t="inlineStr">
        <is>
          <t>1</t>
        </is>
      </c>
      <c r="E67" t="inlineStr">
        <is>
          <t xml:space="preserve">V-Tacos, Pealafel , PotPie, </t>
        </is>
      </c>
    </row>
    <row r="68" ht="19.8" customFormat="1" customHeight="1" s="16">
      <c r="A68" t="inlineStr">
        <is>
          <t>GF18</t>
        </is>
      </c>
      <c r="C68" t="n">
        <v>1</v>
      </c>
      <c r="D68" t="inlineStr">
        <is>
          <t>1</t>
        </is>
      </c>
      <c r="E68" t="inlineStr">
        <is>
          <t xml:space="preserve">T-Burg, PotPie, Chix, </t>
        </is>
      </c>
    </row>
    <row r="69" ht="19.8" customFormat="1" customHeight="1" s="16">
      <c r="A69" t="inlineStr">
        <is>
          <t>GF19</t>
        </is>
      </c>
      <c r="C69" t="n">
        <v>1</v>
      </c>
      <c r="D69" t="inlineStr">
        <is>
          <t>1</t>
        </is>
      </c>
      <c r="E69" t="inlineStr">
        <is>
          <t xml:space="preserve">T-Burg, Pealafel , V-Chix, </t>
        </is>
      </c>
    </row>
    <row r="70" ht="19.8" customFormat="1" customHeight="1" s="16">
      <c r="A70" t="inlineStr">
        <is>
          <t>GF20</t>
        </is>
      </c>
      <c r="B70" t="n">
        <v>1</v>
      </c>
      <c r="C70" t="n">
        <v>0</v>
      </c>
      <c r="D70" t="inlineStr">
        <is>
          <t>1</t>
        </is>
      </c>
      <c r="E70" t="inlineStr">
        <is>
          <t xml:space="preserve">Beef, PotPie, Chix, </t>
        </is>
      </c>
    </row>
    <row r="71" ht="19.8" customFormat="1" customHeight="1" s="16">
      <c r="A71" t="inlineStr">
        <is>
          <t>GF21</t>
        </is>
      </c>
      <c r="C71" t="n">
        <v>1</v>
      </c>
      <c r="D71" t="inlineStr">
        <is>
          <t>1</t>
        </is>
      </c>
      <c r="E71" t="inlineStr">
        <is>
          <t xml:space="preserve">Beef, Chix, </t>
        </is>
      </c>
      <c r="F71" t="n">
        <v>1</v>
      </c>
    </row>
    <row r="72" ht="19.8" customFormat="1" customHeight="1" s="16">
      <c r="A72" t="inlineStr">
        <is>
          <t>GF22</t>
        </is>
      </c>
      <c r="C72" t="n">
        <v>1</v>
      </c>
      <c r="D72" t="inlineStr">
        <is>
          <t>1</t>
        </is>
      </c>
      <c r="E72" t="inlineStr">
        <is>
          <t xml:space="preserve">Pealafel , PotPie, </t>
        </is>
      </c>
    </row>
    <row r="73" ht="19.8" customFormat="1" customHeight="1" s="16">
      <c r="A73" t="inlineStr">
        <is>
          <t>GF23</t>
        </is>
      </c>
      <c r="B73" t="n">
        <v>1</v>
      </c>
      <c r="C73" t="n">
        <v>0</v>
      </c>
      <c r="D73" t="inlineStr">
        <is>
          <t>1</t>
        </is>
      </c>
      <c r="E73" t="inlineStr">
        <is>
          <t xml:space="preserve">Pealafel , PotPie, V-Chix, </t>
        </is>
      </c>
    </row>
    <row r="74" ht="19.8" customFormat="1" customHeight="1" s="16">
      <c r="A74" t="inlineStr">
        <is>
          <t>GF24</t>
        </is>
      </c>
      <c r="C74" t="n">
        <v>1</v>
      </c>
      <c r="D74" t="inlineStr">
        <is>
          <t>1</t>
        </is>
      </c>
      <c r="E74" t="inlineStr">
        <is>
          <t xml:space="preserve">Pealafel , Chix, </t>
        </is>
      </c>
      <c r="F74" t="n">
        <v>1</v>
      </c>
    </row>
    <row r="75" ht="19.8" customFormat="1" customHeight="1" s="16">
      <c r="A75" t="inlineStr">
        <is>
          <t>2V</t>
        </is>
      </c>
      <c r="C75" t="n">
        <v>1</v>
      </c>
      <c r="D75" t="inlineStr">
        <is>
          <t>0</t>
        </is>
      </c>
      <c r="E75" t="inlineStr">
        <is>
          <t xml:space="preserve">PotPie, V-Chix, </t>
        </is>
      </c>
    </row>
    <row r="76" ht="19.8" customFormat="1" customHeight="1" s="16">
      <c r="A76" t="inlineStr">
        <is>
          <t>2W</t>
        </is>
      </c>
      <c r="B76" t="n">
        <v>1</v>
      </c>
      <c r="C76" t="n">
        <v>0</v>
      </c>
      <c r="D76" t="inlineStr">
        <is>
          <t>0</t>
        </is>
      </c>
      <c r="E76" t="inlineStr">
        <is>
          <t xml:space="preserve">B-Tacos, PotPie, </t>
        </is>
      </c>
    </row>
    <row r="77" ht="19.8" customFormat="1" customHeight="1" s="16">
      <c r="A77" t="inlineStr">
        <is>
          <t>2X</t>
        </is>
      </c>
      <c r="B77" t="n">
        <v>1</v>
      </c>
      <c r="C77" t="n">
        <v>0</v>
      </c>
      <c r="D77" t="inlineStr">
        <is>
          <t>0</t>
        </is>
      </c>
      <c r="E77" t="inlineStr">
        <is>
          <t xml:space="preserve">B-Burg, PotPie, Chix, </t>
        </is>
      </c>
    </row>
    <row r="78" ht="19.8" customFormat="1" customHeight="1" s="16">
      <c r="A78" t="inlineStr">
        <is>
          <t>2Y</t>
        </is>
      </c>
      <c r="C78" t="n">
        <v>1</v>
      </c>
      <c r="D78" t="inlineStr">
        <is>
          <t>0</t>
        </is>
      </c>
      <c r="E78" t="inlineStr">
        <is>
          <t xml:space="preserve">Beef, PotPie, </t>
        </is>
      </c>
      <c r="F78" t="n">
        <v>1</v>
      </c>
    </row>
    <row r="79" ht="19.8" customFormat="1" customHeight="1" s="16">
      <c r="A79" t="inlineStr">
        <is>
          <t>2Z</t>
        </is>
      </c>
      <c r="C79" t="n">
        <v>1</v>
      </c>
      <c r="D79" t="inlineStr">
        <is>
          <t>0</t>
        </is>
      </c>
      <c r="E79" t="inlineStr">
        <is>
          <t xml:space="preserve">Beef, PotPie, Chix, </t>
        </is>
      </c>
    </row>
    <row r="80" ht="19.8" customFormat="1" customHeight="1" s="16">
      <c r="A80" t="inlineStr">
        <is>
          <t>3A</t>
        </is>
      </c>
      <c r="C80" t="n">
        <v>1</v>
      </c>
      <c r="D80" t="inlineStr">
        <is>
          <t>0</t>
        </is>
      </c>
      <c r="E80" t="inlineStr">
        <is>
          <t xml:space="preserve">Beef, Pealafel , </t>
        </is>
      </c>
      <c r="F80" t="n">
        <v>1</v>
      </c>
    </row>
    <row r="81" ht="19.8" customFormat="1" customHeight="1" s="16">
      <c r="A81" t="inlineStr">
        <is>
          <t>3B</t>
        </is>
      </c>
      <c r="C81" t="n">
        <v>2</v>
      </c>
      <c r="D81" t="inlineStr">
        <is>
          <t>0</t>
        </is>
      </c>
      <c r="E81" t="inlineStr">
        <is>
          <t xml:space="preserve">Beef, Pealafel , Chix, </t>
        </is>
      </c>
      <c r="F81" t="n">
        <v>1</v>
      </c>
    </row>
    <row r="82" ht="19.8" customFormat="1" customHeight="1" s="16">
      <c r="A82" t="inlineStr">
        <is>
          <t>3C</t>
        </is>
      </c>
      <c r="B82" t="n">
        <v>1</v>
      </c>
      <c r="C82" t="n">
        <v>2</v>
      </c>
      <c r="D82" t="inlineStr">
        <is>
          <t>0</t>
        </is>
      </c>
      <c r="E82" t="inlineStr">
        <is>
          <t xml:space="preserve">Beef, Chix, </t>
        </is>
      </c>
      <c r="F82" t="n">
        <v>1</v>
      </c>
    </row>
    <row r="83" ht="19.8" customFormat="1" customHeight="1" s="16">
      <c r="A83" t="inlineStr">
        <is>
          <t>3D</t>
        </is>
      </c>
      <c r="B83" t="n">
        <v>1</v>
      </c>
      <c r="C83" t="n">
        <v>0</v>
      </c>
      <c r="D83" t="inlineStr">
        <is>
          <t>0</t>
        </is>
      </c>
      <c r="E83" t="inlineStr">
        <is>
          <t xml:space="preserve">T-Tacos, Pealafel , PotPie, </t>
        </is>
      </c>
    </row>
    <row r="84" ht="19.8" customFormat="1" customHeight="1" s="16">
      <c r="A84" t="inlineStr">
        <is>
          <t>3E</t>
        </is>
      </c>
      <c r="C84" t="n">
        <v>1</v>
      </c>
      <c r="D84" t="inlineStr">
        <is>
          <t>0</t>
        </is>
      </c>
      <c r="E84" t="inlineStr">
        <is>
          <t xml:space="preserve">V-Chix, Chix, </t>
        </is>
      </c>
    </row>
    <row r="85" ht="19.8" customFormat="1" customHeight="1" s="16">
      <c r="A85" t="inlineStr">
        <is>
          <t>GF25</t>
        </is>
      </c>
      <c r="C85" t="n">
        <v>1</v>
      </c>
      <c r="D85" t="inlineStr">
        <is>
          <t>0</t>
        </is>
      </c>
      <c r="E85" t="inlineStr">
        <is>
          <t xml:space="preserve">V-Burg, V-Pizza, PotPie, </t>
        </is>
      </c>
    </row>
    <row r="86" ht="19.8" customFormat="1" customHeight="1" s="16">
      <c r="A86" t="inlineStr">
        <is>
          <t>GF26</t>
        </is>
      </c>
      <c r="B86" t="n">
        <v>1</v>
      </c>
      <c r="C86" t="n">
        <v>0</v>
      </c>
      <c r="D86" t="inlineStr">
        <is>
          <t>0</t>
        </is>
      </c>
      <c r="E86" t="inlineStr">
        <is>
          <t xml:space="preserve">Beef, PotPie, </t>
        </is>
      </c>
    </row>
    <row r="87" ht="19.8" customFormat="1" customHeight="1" s="16">
      <c r="A87" t="inlineStr">
        <is>
          <t>GF27</t>
        </is>
      </c>
      <c r="C87" t="n">
        <v>1</v>
      </c>
      <c r="D87" t="inlineStr">
        <is>
          <t>0</t>
        </is>
      </c>
      <c r="E87" t="inlineStr">
        <is>
          <t xml:space="preserve">Beef, PotPie, </t>
        </is>
      </c>
      <c r="F87" t="n">
        <v>1</v>
      </c>
    </row>
    <row r="88" ht="19.8" customFormat="1" customHeight="1" s="16">
      <c r="A88" t="inlineStr">
        <is>
          <t>GF28</t>
        </is>
      </c>
      <c r="C88" t="n">
        <v>1</v>
      </c>
      <c r="D88" t="inlineStr">
        <is>
          <t>0</t>
        </is>
      </c>
      <c r="E88" t="inlineStr">
        <is>
          <t xml:space="preserve">Beef, PotPie, </t>
        </is>
      </c>
      <c r="F88" t="n">
        <v>1</v>
      </c>
    </row>
    <row r="89" ht="19.8" customFormat="1" customHeight="1" s="16">
      <c r="A89" t="inlineStr">
        <is>
          <t>GF29</t>
        </is>
      </c>
      <c r="C89" t="n">
        <v>1</v>
      </c>
      <c r="D89" t="inlineStr">
        <is>
          <t>0</t>
        </is>
      </c>
      <c r="E89" t="inlineStr">
        <is>
          <t xml:space="preserve">Beef, PotPie, </t>
        </is>
      </c>
      <c r="F89" t="n">
        <v>1</v>
      </c>
    </row>
    <row r="90" ht="19.8" customFormat="1" customHeight="1" s="16">
      <c r="A90" t="inlineStr">
        <is>
          <t>GF30</t>
        </is>
      </c>
      <c r="B90" t="n">
        <v>1</v>
      </c>
      <c r="C90" t="n">
        <v>0</v>
      </c>
      <c r="D90" t="inlineStr">
        <is>
          <t>0</t>
        </is>
      </c>
      <c r="E90" t="inlineStr">
        <is>
          <t xml:space="preserve">Beef, Chix, </t>
        </is>
      </c>
    </row>
    <row r="91" ht="19.8" customFormat="1" customHeight="1" s="16">
      <c r="A91" t="inlineStr">
        <is>
          <t>GF31</t>
        </is>
      </c>
      <c r="C91" t="n">
        <v>1</v>
      </c>
      <c r="D91" t="inlineStr">
        <is>
          <t>0</t>
        </is>
      </c>
      <c r="E91" t="inlineStr">
        <is>
          <t xml:space="preserve">Beef, Chix, </t>
        </is>
      </c>
      <c r="F91" t="n">
        <v>1</v>
      </c>
    </row>
    <row r="92" ht="19.8" customFormat="1" customHeight="1" s="16">
      <c r="A92" t="inlineStr">
        <is>
          <t>GF32</t>
        </is>
      </c>
      <c r="B92" t="n">
        <v>1</v>
      </c>
      <c r="C92" t="n">
        <v>0</v>
      </c>
      <c r="D92" t="inlineStr">
        <is>
          <t>0</t>
        </is>
      </c>
      <c r="E92" t="inlineStr">
        <is>
          <t xml:space="preserve">Pealafel , PotPie, </t>
        </is>
      </c>
    </row>
    <row r="93" ht="19.8" customFormat="1" customHeight="1" s="16">
      <c r="A93" t="inlineStr">
        <is>
          <t>GF33</t>
        </is>
      </c>
      <c r="C93" t="n">
        <v>1</v>
      </c>
      <c r="D93" t="inlineStr">
        <is>
          <t>0</t>
        </is>
      </c>
      <c r="E93" t="inlineStr">
        <is>
          <t xml:space="preserve">Pealafel , PotPie, Chix, </t>
        </is>
      </c>
    </row>
    <row r="94" ht="19.8" customFormat="1" customHeight="1" s="16">
      <c r="A94" t="inlineStr">
        <is>
          <t>GF34</t>
        </is>
      </c>
      <c r="B94" t="n">
        <v>1</v>
      </c>
      <c r="C94" t="n">
        <v>0</v>
      </c>
      <c r="D94" t="inlineStr">
        <is>
          <t>0</t>
        </is>
      </c>
      <c r="E94" t="inlineStr">
        <is>
          <t xml:space="preserve">Pealafel , Chix, </t>
        </is>
      </c>
    </row>
    <row r="95" ht="19.8" customFormat="1" customHeight="1" s="16">
      <c r="A95" t="inlineStr">
        <is>
          <t>GF35</t>
        </is>
      </c>
      <c r="C95" t="n">
        <v>1</v>
      </c>
      <c r="D95" t="inlineStr">
        <is>
          <t>0</t>
        </is>
      </c>
      <c r="E95" t="inlineStr">
        <is>
          <t xml:space="preserve">Pealafel , Chix, </t>
        </is>
      </c>
    </row>
    <row r="96" ht="19.8" customFormat="1" customHeight="1" s="16"/>
    <row r="97" ht="19.8" customFormat="1" customHeight="1" s="16"/>
    <row r="98" ht="19.8" customFormat="1" customHeight="1" s="16"/>
    <row r="99" ht="19.8" customFormat="1" customHeight="1" s="16"/>
    <row r="100" ht="19.8" customFormat="1" customHeight="1" s="16"/>
    <row r="101" ht="19.8" customFormat="1" customHeight="1" s="16"/>
    <row r="102" ht="19.8" customFormat="1" customHeight="1" s="16"/>
    <row r="103" ht="19.8" customFormat="1" customHeight="1" s="16"/>
    <row r="104" ht="19.8" customFormat="1" customHeight="1" s="16"/>
    <row r="105" ht="19.8" customFormat="1" customHeight="1" s="16"/>
    <row r="106" ht="19.8" customFormat="1" customHeight="1" s="16"/>
    <row r="107" ht="19.8" customFormat="1" customHeight="1" s="16"/>
    <row r="108" ht="19.8" customFormat="1" customHeight="1" s="16"/>
    <row r="109" ht="19.8" customFormat="1" customHeight="1" s="16"/>
    <row r="110" ht="19.8" customFormat="1" customHeight="1" s="16"/>
    <row r="111" ht="19.8" customFormat="1" customHeight="1" s="16"/>
    <row r="112" ht="19.8" customFormat="1" customHeight="1" s="16"/>
    <row r="113" ht="19.8" customFormat="1" customHeight="1" s="16"/>
    <row r="114" ht="19.8" customFormat="1" customHeight="1" s="16"/>
    <row r="115" ht="19.8" customFormat="1" customHeight="1" s="16"/>
    <row r="116" ht="19.8" customFormat="1" customHeight="1" s="16"/>
    <row r="117" ht="19.8" customFormat="1" customHeight="1" s="16"/>
    <row r="118" ht="19.8" customFormat="1" customHeight="1" s="16"/>
    <row r="119" ht="19.8" customFormat="1" customHeight="1" s="16"/>
    <row r="120" ht="19.8" customFormat="1" customHeight="1" s="16"/>
    <row r="121" ht="19.8" customFormat="1" customHeight="1" s="16"/>
    <row r="122" ht="19.8" customFormat="1" customHeight="1" s="16"/>
    <row r="123" ht="19.8" customFormat="1" customHeight="1" s="16"/>
    <row r="124" ht="19.8" customFormat="1" customHeight="1" s="16"/>
    <row r="125" ht="19.8" customFormat="1" customHeight="1" s="16"/>
    <row r="126" ht="19.8" customFormat="1" customHeight="1" s="16"/>
    <row r="127" ht="19.8" customFormat="1" customHeight="1" s="16"/>
    <row r="128" ht="19.8" customFormat="1" customHeight="1" s="16"/>
    <row r="129" ht="19.8" customFormat="1" customHeight="1" s="16"/>
    <row r="130" ht="19.8" customFormat="1" customHeight="1" s="16"/>
    <row r="131" ht="19.8" customFormat="1" customHeight="1" s="16"/>
    <row r="132" ht="19.8" customFormat="1" customHeight="1" s="16"/>
    <row r="133" ht="19.8" customFormat="1" customHeight="1" s="16"/>
    <row r="134" ht="19.8" customFormat="1" customHeight="1" s="16"/>
    <row r="135" ht="19.8" customFormat="1" customHeight="1" s="16"/>
    <row r="136" ht="19.8" customFormat="1" customHeight="1" s="16"/>
    <row r="137" ht="19.8" customFormat="1" customHeight="1" s="16"/>
    <row r="138" ht="19.8" customFormat="1" customHeight="1" s="16"/>
    <row r="139" ht="19.8" customFormat="1" customHeight="1" s="16"/>
    <row r="140" ht="19.8" customFormat="1" customHeight="1" s="16"/>
    <row r="141" ht="19.8" customFormat="1" customHeight="1" s="16"/>
    <row r="142" ht="19.8" customFormat="1" customHeight="1" s="16"/>
    <row r="143" ht="19.8" customFormat="1" customHeight="1" s="16"/>
    <row r="144" ht="19.8" customFormat="1" customHeight="1" s="16"/>
    <row r="145" ht="19.8" customFormat="1" customHeight="1" s="16"/>
    <row r="146" ht="19.8" customFormat="1" customHeight="1" s="16"/>
    <row r="147" ht="19.8" customFormat="1" customHeight="1" s="16"/>
    <row r="148" ht="19.8" customFormat="1" customHeight="1" s="16"/>
    <row r="149" ht="19.8" customFormat="1" customHeight="1" s="16"/>
    <row r="150" ht="19.8" customFormat="1" customHeight="1" s="16"/>
    <row r="151" ht="19.8" customFormat="1" customHeight="1" s="16"/>
    <row r="152" ht="19.8" customFormat="1" customHeight="1" s="16"/>
    <row r="153" ht="19.8" customFormat="1" customHeight="1" s="16"/>
    <row r="154" ht="19.8" customFormat="1" customHeight="1" s="16"/>
    <row r="155" ht="19.8" customFormat="1" customHeight="1" s="16"/>
    <row r="156" ht="19.8" customFormat="1" customHeight="1" s="16"/>
    <row r="157" ht="19.8" customFormat="1" customHeight="1" s="16"/>
    <row r="158" ht="19.8" customFormat="1" customHeight="1" s="16"/>
    <row r="159" ht="19.8" customFormat="1" customHeight="1" s="16"/>
    <row r="160" ht="19.8" customFormat="1" customHeight="1" s="16"/>
    <row r="161" ht="19.8" customFormat="1" customHeight="1" s="16"/>
    <row r="162" ht="19.8" customFormat="1" customHeight="1" s="16"/>
    <row r="163" ht="19.8" customFormat="1" customHeight="1" s="16"/>
    <row r="164" ht="19.8" customFormat="1" customHeight="1" s="16"/>
    <row r="165" ht="19.8" customFormat="1" customHeight="1" s="16"/>
    <row r="166" ht="19.8" customFormat="1" customHeight="1" s="16"/>
    <row r="167" ht="19.8" customFormat="1" customHeight="1" s="16"/>
    <row r="168" ht="19.8" customFormat="1" customHeight="1" s="16"/>
    <row r="169" ht="19.8" customFormat="1" customHeight="1" s="16"/>
    <row r="170" ht="19.8" customFormat="1" customHeight="1" s="16"/>
    <row r="171" ht="19.8" customFormat="1" customHeight="1" s="16"/>
    <row r="172" ht="19.8" customFormat="1" customHeight="1" s="16"/>
    <row r="173" ht="19.8" customFormat="1" customHeight="1" s="16"/>
    <row r="174" ht="19.8" customFormat="1" customHeight="1" s="16"/>
    <row r="175" ht="19.8" customFormat="1" customHeight="1" s="16"/>
    <row r="176" ht="19.8" customFormat="1" customHeight="1" s="16"/>
    <row r="177" ht="19.8" customFormat="1" customHeight="1" s="16"/>
    <row r="178" ht="19.8" customFormat="1" customHeight="1" s="16"/>
    <row r="179" ht="19.8" customFormat="1" customHeight="1" s="16"/>
    <row r="180" ht="19.8" customFormat="1" customHeight="1" s="16"/>
    <row r="181" ht="19.8" customFormat="1" customHeight="1" s="16"/>
    <row r="182" ht="19.8" customFormat="1" customHeight="1" s="16"/>
    <row r="183" ht="19.8" customFormat="1" customHeight="1" s="16"/>
    <row r="184" ht="19.8" customFormat="1" customHeight="1" s="16"/>
    <row r="185" ht="19.8" customFormat="1" customHeight="1" s="16"/>
    <row r="186" ht="19.8" customFormat="1" customHeight="1" s="16"/>
    <row r="187" ht="19.8" customFormat="1" customHeight="1" s="16"/>
    <row r="188" ht="19.8" customFormat="1" customHeight="1" s="16"/>
    <row r="189" ht="19.8" customFormat="1" customHeight="1" s="16"/>
    <row r="190" ht="19.8" customFormat="1" customHeight="1" s="16"/>
    <row r="191" ht="19.8" customFormat="1" customHeight="1" s="16"/>
    <row r="192" ht="19.8" customFormat="1" customHeight="1" s="16"/>
    <row r="193" ht="19.8" customFormat="1" customHeight="1" s="16"/>
    <row r="194" ht="19.8" customFormat="1" customHeight="1" s="16"/>
    <row r="195" ht="19.8" customFormat="1" customHeight="1" s="16"/>
    <row r="196" ht="19.8" customFormat="1" customHeight="1" s="16"/>
    <row r="197" ht="19.8" customFormat="1" customHeight="1" s="16"/>
    <row r="198" ht="19.8" customFormat="1" customHeight="1" s="16"/>
    <row r="199" ht="19.8" customFormat="1" customHeight="1" s="16"/>
    <row r="200" ht="19.8" customFormat="1" customHeight="1" s="16"/>
    <row r="201" ht="19.8" customFormat="1" customHeight="1" s="16"/>
    <row r="202" ht="19.8" customFormat="1" customHeight="1" s="16"/>
    <row r="203" ht="19.8" customFormat="1" customHeight="1" s="16"/>
    <row r="204" ht="19.8" customFormat="1" customHeight="1" s="16"/>
    <row r="205" ht="19.8" customFormat="1" customHeight="1" s="16"/>
    <row r="206" ht="19.8" customFormat="1" customHeight="1" s="16"/>
    <row r="207" ht="19.8" customFormat="1" customHeight="1" s="16"/>
    <row r="208" ht="19.8" customFormat="1" customHeight="1" s="16"/>
    <row r="209" ht="19.8" customFormat="1" customHeight="1" s="16"/>
    <row r="210" ht="19.8" customFormat="1" customHeight="1" s="16"/>
    <row r="211" ht="19.8" customFormat="1" customHeight="1" s="16"/>
    <row r="212" ht="19.8" customFormat="1" customHeight="1" s="16"/>
    <row r="213" ht="19.8" customFormat="1" customHeight="1" s="16"/>
    <row r="214" ht="19.8" customFormat="1" customHeight="1" s="16"/>
    <row r="215" ht="19.8" customFormat="1" customHeight="1" s="16"/>
    <row r="216" ht="19.8" customFormat="1" customHeight="1" s="16"/>
    <row r="217" ht="19.8" customFormat="1" customHeight="1" s="16"/>
    <row r="218" ht="19.8" customFormat="1" customHeight="1" s="16"/>
    <row r="219" ht="19.8" customFormat="1" customHeight="1" s="16"/>
    <row r="220" ht="19.8" customFormat="1" customHeight="1" s="16"/>
    <row r="221" ht="19.8" customFormat="1" customHeight="1" s="16"/>
    <row r="222" ht="19.8" customFormat="1" customHeight="1" s="16"/>
    <row r="223" ht="19.8" customFormat="1" customHeight="1" s="16"/>
    <row r="224" ht="19.8" customFormat="1" customHeight="1" s="16"/>
    <row r="225" ht="19.8" customFormat="1" customHeight="1" s="16"/>
    <row r="226" ht="19.8" customFormat="1" customHeight="1" s="16"/>
    <row r="227" ht="19.8" customFormat="1" customHeight="1" s="16"/>
    <row r="228" ht="19.8" customFormat="1" customHeight="1" s="16"/>
    <row r="229" ht="19.8" customFormat="1" customHeight="1" s="16"/>
    <row r="230" ht="19.8" customFormat="1" customHeight="1" s="16"/>
    <row r="231" ht="19.8" customFormat="1" customHeight="1" s="16"/>
    <row r="232" ht="19.8" customFormat="1" customHeight="1" s="16"/>
    <row r="233" ht="19.8" customFormat="1" customHeight="1" s="16"/>
    <row r="234" ht="19.8" customFormat="1" customHeight="1" s="16"/>
    <row r="235" ht="19.8" customFormat="1" customHeight="1" s="16"/>
    <row r="236" ht="19.8" customFormat="1" customHeight="1" s="16"/>
    <row r="237" ht="19.8" customFormat="1" customHeight="1" s="16"/>
    <row r="238" ht="19.8" customFormat="1" customHeight="1" s="16"/>
    <row r="239" ht="19.8" customFormat="1" customHeight="1" s="16"/>
    <row r="240" ht="19.8" customFormat="1" customHeight="1" s="16"/>
    <row r="241" ht="19.8" customFormat="1" customHeight="1" s="16"/>
    <row r="242" ht="19.8" customFormat="1" customHeight="1" s="16"/>
    <row r="243" ht="19.8" customFormat="1" customHeight="1" s="16"/>
    <row r="244" ht="19.8" customFormat="1" customHeight="1" s="16"/>
    <row r="245" ht="19.8" customFormat="1" customHeight="1" s="16"/>
    <row r="246" ht="19.8" customFormat="1" customHeight="1" s="16"/>
    <row r="247" ht="19.8" customFormat="1" customHeight="1" s="16"/>
    <row r="248" ht="19.8" customFormat="1" customHeight="1" s="16"/>
    <row r="249" ht="19.8" customFormat="1" customHeight="1" s="16"/>
    <row r="250" ht="19.8" customFormat="1" customHeight="1" s="16"/>
    <row r="251" ht="19.8" customFormat="1" customHeight="1" s="16"/>
    <row r="252" ht="19.8" customFormat="1" customHeight="1" s="16"/>
    <row r="253" ht="19.8" customFormat="1" customHeight="1" s="16"/>
    <row r="254" ht="19.8" customFormat="1" customHeight="1" s="16"/>
    <row r="255" ht="19.8" customFormat="1" customHeight="1" s="16"/>
    <row r="256" ht="19.8" customFormat="1" customHeight="1" s="16"/>
    <row r="257" ht="19.8" customFormat="1" customHeight="1" s="16"/>
    <row r="258" ht="19.8" customFormat="1" customHeight="1" s="16"/>
    <row r="259" ht="19.8" customFormat="1" customHeight="1" s="16"/>
    <row r="260" ht="19.8" customFormat="1" customHeight="1" s="16"/>
    <row r="261" ht="19.8" customFormat="1" customHeight="1" s="16"/>
    <row r="262" ht="19.8" customFormat="1" customHeight="1" s="16"/>
    <row r="263" ht="19.8" customFormat="1" customHeight="1" s="16"/>
    <row r="264" ht="19.8" customFormat="1" customHeight="1" s="16"/>
    <row r="265" ht="19.8" customFormat="1" customHeight="1" s="16"/>
    <row r="266" ht="19.8" customFormat="1" customHeight="1" s="16"/>
    <row r="267" ht="19.8" customFormat="1" customHeight="1" s="16"/>
    <row r="268" ht="19.8" customFormat="1" customHeight="1" s="16"/>
    <row r="269" ht="19.8" customFormat="1" customHeight="1" s="16"/>
    <row r="270" ht="19.8" customFormat="1" customHeight="1" s="16"/>
    <row r="271" ht="19.8" customFormat="1" customHeight="1" s="16"/>
    <row r="272" ht="19.8" customFormat="1" customHeight="1" s="16"/>
    <row r="273" ht="19.8" customFormat="1" customHeight="1" s="16"/>
    <row r="274" ht="19.8" customFormat="1" customHeight="1" s="16"/>
    <row r="275" ht="19.8" customFormat="1" customHeight="1" s="16"/>
    <row r="276" ht="19.8" customFormat="1" customHeight="1" s="16"/>
    <row r="277" ht="19.8" customFormat="1" customHeight="1" s="16"/>
    <row r="278" ht="19.8" customFormat="1" customHeight="1" s="16"/>
    <row r="279" ht="19.8" customFormat="1" customHeight="1" s="16"/>
    <row r="280" ht="19.8" customFormat="1" customHeight="1" s="16"/>
    <row r="281" ht="19.8" customFormat="1" customHeight="1" s="16"/>
    <row r="282" ht="19.8" customFormat="1" customHeight="1" s="16"/>
    <row r="283" ht="19.8" customFormat="1" customHeight="1" s="16"/>
    <row r="284" ht="19.8" customFormat="1" customHeight="1" s="16"/>
    <row r="285" ht="19.8" customFormat="1" customHeight="1" s="16"/>
    <row r="286" ht="19.8" customFormat="1" customHeight="1" s="16"/>
    <row r="287" ht="19.8" customFormat="1" customHeight="1" s="16"/>
    <row r="288" ht="19.8" customFormat="1" customHeight="1" s="16"/>
    <row r="289" ht="19.8" customFormat="1" customHeight="1" s="16"/>
    <row r="290" ht="19.8" customFormat="1" customHeight="1" s="16"/>
    <row r="291" ht="19.8" customFormat="1" customHeight="1" s="16"/>
    <row r="292" ht="19.8" customFormat="1" customHeight="1" s="16"/>
    <row r="293" ht="19.8" customFormat="1" customHeight="1" s="16"/>
    <row r="294" ht="19.8" customFormat="1" customHeight="1" s="16"/>
    <row r="295" ht="19.8" customFormat="1" customHeight="1" s="16"/>
    <row r="296" ht="19.8" customFormat="1" customHeight="1" s="16"/>
    <row r="297" ht="19.8" customFormat="1" customHeight="1" s="16"/>
    <row r="298" ht="19.8" customFormat="1" customHeight="1" s="16"/>
    <row r="299" ht="19.8" customFormat="1" customHeight="1" s="16"/>
    <row r="300" ht="19.8" customFormat="1" customHeight="1" s="16"/>
    <row r="301" ht="19.8" customFormat="1" customHeight="1" s="16"/>
    <row r="302" ht="19.8" customFormat="1" customHeight="1" s="16"/>
    <row r="303" ht="19.8" customFormat="1" customHeight="1" s="16"/>
    <row r="304" ht="19.8" customFormat="1" customHeight="1" s="16"/>
    <row r="305" ht="19.8" customFormat="1" customHeight="1" s="16"/>
    <row r="306" ht="19.8" customFormat="1" customHeight="1" s="16"/>
    <row r="307" ht="19.8" customFormat="1" customHeight="1" s="16"/>
    <row r="308" ht="19.8" customFormat="1" customHeight="1" s="16"/>
    <row r="309" ht="19.8" customFormat="1" customHeight="1" s="16"/>
    <row r="310" ht="19.8" customFormat="1" customHeight="1" s="16"/>
    <row r="311" ht="19.8" customFormat="1" customHeight="1" s="16"/>
    <row r="312" ht="19.8" customFormat="1" customHeight="1" s="16"/>
    <row r="313" ht="19.8" customFormat="1" customHeight="1" s="16"/>
    <row r="314" ht="19.8" customFormat="1" customHeight="1" s="16"/>
    <row r="315" ht="19.8" customFormat="1" customHeight="1" s="16"/>
    <row r="316" ht="19.8" customFormat="1" customHeight="1" s="16"/>
    <row r="317" ht="19.8" customFormat="1" customHeight="1" s="16"/>
    <row r="318" ht="19.8" customFormat="1" customHeight="1" s="16"/>
    <row r="319" ht="19.8" customFormat="1" customHeight="1" s="16"/>
    <row r="320" ht="19.8" customFormat="1" customHeight="1" s="16"/>
    <row r="321" ht="19.8" customFormat="1" customHeight="1" s="16"/>
    <row r="322" ht="19.8" customFormat="1" customHeight="1" s="16"/>
    <row r="323" ht="19.8" customFormat="1" customHeight="1" s="16"/>
    <row r="324" ht="19.8" customFormat="1" customHeight="1" s="16"/>
    <row r="325" ht="19.8" customFormat="1" customHeight="1" s="16"/>
    <row r="326" ht="19.8" customFormat="1" customHeight="1" s="16"/>
    <row r="327" ht="19.8" customFormat="1" customHeight="1" s="16"/>
    <row r="328" ht="19.8" customFormat="1" customHeight="1" s="16"/>
    <row r="329" ht="19.8" customFormat="1" customHeight="1" s="16"/>
    <row r="330" ht="19.8" customFormat="1" customHeight="1" s="16"/>
    <row r="331" ht="19.8" customFormat="1" customHeight="1" s="16"/>
    <row r="332" ht="19.8" customFormat="1" customHeight="1" s="16"/>
    <row r="333" ht="19.8" customFormat="1" customHeight="1" s="16"/>
    <row r="334" ht="19.8" customFormat="1" customHeight="1" s="16"/>
    <row r="335" ht="19.8" customFormat="1" customHeight="1" s="16"/>
    <row r="336" ht="19.8" customFormat="1" customHeight="1" s="16"/>
    <row r="337" ht="19.8" customFormat="1" customHeight="1" s="16"/>
    <row r="338" ht="19.8" customFormat="1" customHeight="1" s="16"/>
    <row r="339" ht="19.8" customFormat="1" customHeight="1" s="16"/>
    <row r="340" ht="19.8" customFormat="1" customHeight="1" s="16"/>
    <row r="341" ht="19.8" customFormat="1" customHeight="1" s="16"/>
    <row r="342" ht="19.8" customFormat="1" customHeight="1" s="16"/>
    <row r="343" ht="19.8" customFormat="1" customHeight="1" s="16"/>
    <row r="344" ht="19.8" customFormat="1" customHeight="1" s="16"/>
    <row r="345" ht="19.8" customFormat="1" customHeight="1" s="16"/>
    <row r="346" ht="19.8" customFormat="1" customHeight="1" s="16"/>
    <row r="347" ht="19.8" customFormat="1" customHeight="1" s="16"/>
    <row r="348" ht="19.8" customFormat="1" customHeight="1" s="16"/>
    <row r="349" ht="19.8" customFormat="1" customHeight="1" s="16"/>
    <row r="350" ht="19.8" customFormat="1" customHeight="1" s="16"/>
    <row r="351" ht="19.8" customFormat="1" customHeight="1" s="16"/>
    <row r="352" ht="19.8" customFormat="1" customHeight="1" s="16"/>
    <row r="353" ht="19.8" customFormat="1" customHeight="1" s="16"/>
    <row r="354" ht="19.8" customFormat="1" customHeight="1" s="16"/>
    <row r="355" ht="19.8" customFormat="1" customHeight="1" s="16"/>
    <row r="356" ht="19.8" customFormat="1" customHeight="1" s="16"/>
    <row r="357" ht="19.8" customFormat="1" customHeight="1" s="16"/>
    <row r="358" ht="19.8" customFormat="1" customHeight="1" s="16"/>
    <row r="359" ht="19.8" customFormat="1" customHeight="1" s="16"/>
    <row r="360" ht="19.8" customFormat="1" customHeight="1" s="16"/>
    <row r="361" ht="19.8" customFormat="1" customHeight="1" s="16"/>
    <row r="362" ht="19.8" customFormat="1" customHeight="1" s="16"/>
    <row r="363" ht="19.8" customFormat="1" customHeight="1" s="16"/>
    <row r="364" ht="19.8" customFormat="1" customHeight="1" s="16"/>
    <row r="365" ht="19.8" customFormat="1" customHeight="1" s="16"/>
    <row r="366" ht="19.8" customFormat="1" customHeight="1" s="16"/>
    <row r="367" ht="19.8" customFormat="1" customHeight="1" s="16"/>
    <row r="368" ht="19.8" customFormat="1" customHeight="1" s="16"/>
    <row r="369" ht="19.8" customFormat="1" customHeight="1" s="16"/>
    <row r="370" ht="19.8" customFormat="1" customHeight="1" s="16"/>
    <row r="371" ht="19.8" customFormat="1" customHeight="1" s="16"/>
    <row r="372" ht="19.8" customFormat="1" customHeight="1" s="16"/>
    <row r="373" ht="19.8" customFormat="1" customHeight="1" s="16"/>
    <row r="374" ht="19.8" customFormat="1" customHeight="1" s="16"/>
    <row r="375" ht="19.8" customFormat="1" customHeight="1" s="16"/>
    <row r="376" ht="19.8" customFormat="1" customHeight="1" s="16"/>
    <row r="377" ht="19.8" customFormat="1" customHeight="1" s="16"/>
    <row r="378" ht="19.8" customFormat="1" customHeight="1" s="16"/>
    <row r="379" ht="19.8" customFormat="1" customHeight="1" s="16"/>
    <row r="380" ht="19.8" customFormat="1" customHeight="1" s="16"/>
    <row r="381" ht="19.8" customFormat="1" customHeight="1" s="16"/>
    <row r="382" ht="19.8" customFormat="1" customHeight="1" s="16"/>
    <row r="383" ht="19.8" customFormat="1" customHeight="1" s="16"/>
    <row r="384" ht="19.8" customFormat="1" customHeight="1" s="16"/>
    <row r="385" ht="19.8" customFormat="1" customHeight="1" s="16"/>
    <row r="386" ht="19.8" customFormat="1" customHeight="1" s="16"/>
    <row r="387" ht="19.8" customFormat="1" customHeight="1" s="16"/>
    <row r="388" ht="19.8" customFormat="1" customHeight="1" s="16"/>
    <row r="389" ht="19.8" customFormat="1" customHeight="1" s="16"/>
    <row r="390" ht="19.8" customFormat="1" customHeight="1" s="16"/>
    <row r="391" ht="19.8" customFormat="1" customHeight="1" s="16"/>
    <row r="392" ht="19.8" customFormat="1" customHeight="1" s="16"/>
    <row r="393" ht="19.8" customFormat="1" customHeight="1" s="16"/>
    <row r="394" ht="19.8" customFormat="1" customHeight="1" s="16"/>
    <row r="395" ht="19.8" customFormat="1" customHeight="1" s="16"/>
    <row r="396" ht="19.8" customFormat="1" customHeight="1" s="16"/>
    <row r="397" ht="19.8" customFormat="1" customHeight="1" s="16"/>
    <row r="398" ht="19.8" customFormat="1" customHeight="1" s="16"/>
    <row r="399" ht="19.8" customFormat="1" customHeight="1" s="16"/>
    <row r="400" ht="19.8" customFormat="1" customHeight="1" s="16"/>
    <row r="401" ht="19.8" customFormat="1" customHeight="1" s="16"/>
    <row r="402" ht="19.8" customFormat="1" customHeight="1" s="16"/>
    <row r="403" ht="19.8" customFormat="1" customHeight="1" s="16"/>
    <row r="404" ht="19.8" customFormat="1" customHeight="1" s="16"/>
    <row r="405" ht="19.8" customFormat="1" customHeight="1" s="16"/>
    <row r="406" ht="19.8" customFormat="1" customHeight="1" s="16"/>
    <row r="407" ht="19.8" customFormat="1" customHeight="1" s="16"/>
    <row r="408" ht="19.8" customFormat="1" customHeight="1" s="16"/>
    <row r="409" ht="19.8" customFormat="1" customHeight="1" s="16"/>
    <row r="410" ht="19.8" customFormat="1" customHeight="1" s="16"/>
    <row r="411" ht="19.8" customFormat="1" customHeight="1" s="16"/>
    <row r="412" ht="19.8" customFormat="1" customHeight="1" s="16"/>
    <row r="413" ht="19.8" customFormat="1" customHeight="1" s="16"/>
    <row r="414" ht="19.8" customFormat="1" customHeight="1" s="16"/>
    <row r="415" ht="19.8" customFormat="1" customHeight="1" s="16"/>
    <row r="416" ht="19.8" customFormat="1" customHeight="1" s="16"/>
    <row r="417" ht="19.8" customFormat="1" customHeight="1" s="16"/>
    <row r="418" ht="19.8" customFormat="1" customHeight="1" s="16"/>
    <row r="419" ht="19.8" customFormat="1" customHeight="1" s="16"/>
    <row r="420" ht="19.8" customFormat="1" customHeight="1" s="16"/>
    <row r="421" ht="19.8" customFormat="1" customHeight="1" s="16"/>
    <row r="422" ht="19.8" customFormat="1" customHeight="1" s="16"/>
    <row r="423" ht="19.8" customFormat="1" customHeight="1" s="16"/>
    <row r="424" ht="19.8" customFormat="1" customHeight="1" s="16"/>
    <row r="425" ht="19.8" customFormat="1" customHeight="1" s="16"/>
    <row r="426" ht="19.8" customFormat="1" customHeight="1" s="16"/>
    <row r="427" ht="19.8" customFormat="1" customHeight="1" s="16"/>
    <row r="428" ht="19.8" customFormat="1" customHeight="1" s="16"/>
    <row r="429" ht="19.8" customFormat="1" customHeight="1" s="16"/>
    <row r="430" ht="19.8" customFormat="1" customHeight="1" s="16"/>
    <row r="431" ht="19.8" customFormat="1" customHeight="1" s="16"/>
    <row r="432" ht="19.8" customFormat="1" customHeight="1" s="16"/>
    <row r="433" ht="19.8" customFormat="1" customHeight="1" s="16"/>
    <row r="434" ht="19.8" customFormat="1" customHeight="1" s="16"/>
  </sheetData>
  <conditionalFormatting sqref="B1:B1048576">
    <cfRule type="cellIs" priority="1" operator="greaterThan" dxfId="7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36"/>
  <sheetViews>
    <sheetView workbookViewId="0">
      <selection activeCell="F17" sqref="F17"/>
    </sheetView>
  </sheetViews>
  <sheetFormatPr baseColWidth="8" defaultRowHeight="14.4"/>
  <cols>
    <col width="36.44140625" customWidth="1" min="5" max="5"/>
    <col width="21.33203125" customWidth="1" min="6" max="6"/>
  </cols>
  <sheetData>
    <row r="1" ht="19.8" customHeight="1">
      <c r="A1" s="12" t="n"/>
      <c r="B1" s="1" t="n"/>
      <c r="C1" s="2" t="n"/>
      <c r="D1" s="2" t="n"/>
      <c r="E1" s="1" t="inlineStr">
        <is>
          <t xml:space="preserve">SUB PACK LIST </t>
        </is>
      </c>
      <c r="F1" s="306" t="n"/>
    </row>
    <row r="2" ht="19.8" customHeight="1">
      <c r="A2" s="13" t="inlineStr">
        <is>
          <t>SUBs</t>
        </is>
      </c>
      <c r="B2" s="14" t="n"/>
      <c r="C2" s="15" t="n"/>
      <c r="D2" s="15" t="n"/>
      <c r="E2" s="15" t="n"/>
      <c r="F2" s="15">
        <f>SUM(B:C)</f>
        <v/>
      </c>
    </row>
    <row r="3" ht="19.8" customHeight="1">
      <c r="A3" s="11" t="inlineStr">
        <is>
          <t>ALPHA</t>
        </is>
      </c>
      <c r="B3" s="11" t="inlineStr">
        <is>
          <t>BAG</t>
        </is>
      </c>
      <c r="C3" s="11" t="inlineStr">
        <is>
          <t>BOX</t>
        </is>
      </c>
      <c r="D3" s="11" t="inlineStr">
        <is>
          <t>KIDS</t>
        </is>
      </c>
      <c r="E3" s="11" t="inlineStr">
        <is>
          <t>CONTENTS</t>
        </is>
      </c>
      <c r="F3" s="11" t="inlineStr">
        <is>
          <t>2 DAY SHIPPING</t>
        </is>
      </c>
    </row>
    <row r="4" ht="19.8" customFormat="1" customHeight="1" s="16">
      <c r="A4" t="inlineStr">
        <is>
          <t>A</t>
        </is>
      </c>
      <c r="C4" t="n">
        <v>1</v>
      </c>
      <c r="D4" t="inlineStr">
        <is>
          <t>4</t>
        </is>
      </c>
      <c r="E4" t="inlineStr">
        <is>
          <t xml:space="preserve">PotPie, Chix, </t>
        </is>
      </c>
      <c r="F4" t="n">
        <v>1</v>
      </c>
    </row>
    <row r="5" ht="19.8" customFormat="1" customHeight="1" s="16">
      <c r="A5" t="inlineStr">
        <is>
          <t>B</t>
        </is>
      </c>
      <c r="C5" t="n">
        <v>1</v>
      </c>
      <c r="D5" t="inlineStr">
        <is>
          <t>4</t>
        </is>
      </c>
      <c r="E5" t="inlineStr">
        <is>
          <t xml:space="preserve">B-Burg, Pealafel , Chix, </t>
        </is>
      </c>
      <c r="F5" t="n">
        <v>1</v>
      </c>
    </row>
    <row r="6" ht="19.8" customFormat="1" customHeight="1" s="16">
      <c r="A6" t="inlineStr">
        <is>
          <t>C</t>
        </is>
      </c>
      <c r="B6" t="n">
        <v>1</v>
      </c>
      <c r="C6" t="n">
        <v>0</v>
      </c>
      <c r="D6" t="inlineStr">
        <is>
          <t>4</t>
        </is>
      </c>
      <c r="E6" t="inlineStr">
        <is>
          <t xml:space="preserve">T-Burg, T-Tacos, Chix, </t>
        </is>
      </c>
    </row>
    <row r="7" ht="19.8" customFormat="1" customHeight="1" s="16">
      <c r="A7" t="inlineStr">
        <is>
          <t>D</t>
        </is>
      </c>
      <c r="C7" t="n">
        <v>1</v>
      </c>
      <c r="D7" t="inlineStr">
        <is>
          <t>4</t>
        </is>
      </c>
      <c r="E7" t="inlineStr">
        <is>
          <t xml:space="preserve">V-Burg, PotPie, V-Chix, </t>
        </is>
      </c>
    </row>
    <row r="8" ht="19.8" customFormat="1" customHeight="1" s="16">
      <c r="A8" t="inlineStr">
        <is>
          <t>E</t>
        </is>
      </c>
      <c r="B8" t="n">
        <v>1</v>
      </c>
      <c r="C8" t="n">
        <v>0</v>
      </c>
      <c r="D8" t="inlineStr">
        <is>
          <t>4</t>
        </is>
      </c>
      <c r="E8" t="inlineStr">
        <is>
          <t xml:space="preserve">V-Burg, Pealafel , </t>
        </is>
      </c>
    </row>
    <row r="9" ht="19.8" customFormat="1" customHeight="1" s="16">
      <c r="A9" t="inlineStr">
        <is>
          <t>F</t>
        </is>
      </c>
      <c r="C9" t="n">
        <v>2</v>
      </c>
      <c r="D9" t="inlineStr">
        <is>
          <t>4</t>
        </is>
      </c>
      <c r="E9" t="inlineStr">
        <is>
          <t xml:space="preserve">Beef, PotPie, </t>
        </is>
      </c>
      <c r="F9" t="n">
        <v>2</v>
      </c>
    </row>
    <row r="10" ht="19.8" customFormat="1" customHeight="1" s="16">
      <c r="A10" t="inlineStr">
        <is>
          <t>G</t>
        </is>
      </c>
      <c r="B10" t="n">
        <v>2</v>
      </c>
      <c r="C10" t="n">
        <v>0</v>
      </c>
      <c r="D10" t="inlineStr">
        <is>
          <t>4</t>
        </is>
      </c>
      <c r="E10" t="inlineStr">
        <is>
          <t xml:space="preserve">Beef, PotPie, Chix, </t>
        </is>
      </c>
    </row>
    <row r="11" ht="19.8" customFormat="1" customHeight="1" s="16">
      <c r="A11" t="inlineStr">
        <is>
          <t>H</t>
        </is>
      </c>
      <c r="C11" t="n">
        <v>1</v>
      </c>
      <c r="D11" t="inlineStr">
        <is>
          <t>4</t>
        </is>
      </c>
      <c r="E11" t="inlineStr">
        <is>
          <t xml:space="preserve">Beef, Pealafel , </t>
        </is>
      </c>
    </row>
    <row r="12" ht="19.8" customFormat="1" customHeight="1" s="16">
      <c r="A12" t="inlineStr">
        <is>
          <t>I</t>
        </is>
      </c>
      <c r="B12" t="n">
        <v>1</v>
      </c>
      <c r="C12" t="n">
        <v>0</v>
      </c>
      <c r="D12" t="inlineStr">
        <is>
          <t>4</t>
        </is>
      </c>
      <c r="E12" t="inlineStr">
        <is>
          <t xml:space="preserve">Beef, Pealafel , PotPie, </t>
        </is>
      </c>
    </row>
    <row r="13" ht="19.8" customFormat="1" customHeight="1" s="16">
      <c r="A13" t="inlineStr">
        <is>
          <t>J</t>
        </is>
      </c>
      <c r="B13" t="n">
        <v>5</v>
      </c>
      <c r="C13" t="n">
        <v>7</v>
      </c>
      <c r="D13" t="inlineStr">
        <is>
          <t>4</t>
        </is>
      </c>
      <c r="E13" t="inlineStr">
        <is>
          <t xml:space="preserve">Beef, Pealafel , Chix, </t>
        </is>
      </c>
      <c r="F13" t="n">
        <v>1</v>
      </c>
    </row>
    <row r="14" ht="19.8" customFormat="1" customHeight="1" s="16">
      <c r="A14" t="inlineStr">
        <is>
          <t>K</t>
        </is>
      </c>
      <c r="B14" t="n">
        <v>1</v>
      </c>
      <c r="C14" t="n">
        <v>7</v>
      </c>
      <c r="D14" t="inlineStr">
        <is>
          <t>4</t>
        </is>
      </c>
      <c r="E14" t="inlineStr">
        <is>
          <t xml:space="preserve">Beef, Chix, </t>
        </is>
      </c>
      <c r="F14" t="n">
        <v>3</v>
      </c>
    </row>
    <row r="15" ht="19.8" customFormat="1" customHeight="1" s="16">
      <c r="A15" t="inlineStr">
        <is>
          <t>L</t>
        </is>
      </c>
      <c r="C15" t="n">
        <v>3</v>
      </c>
      <c r="D15" t="inlineStr">
        <is>
          <t>4</t>
        </is>
      </c>
      <c r="E15" t="inlineStr">
        <is>
          <t xml:space="preserve">Pealafel , PotPie, </t>
        </is>
      </c>
      <c r="F15" t="n">
        <v>1</v>
      </c>
    </row>
    <row r="16" ht="19.8" customFormat="1" customHeight="1" s="16">
      <c r="A16" t="inlineStr">
        <is>
          <t>M</t>
        </is>
      </c>
      <c r="C16" t="n">
        <v>3</v>
      </c>
      <c r="D16" t="inlineStr">
        <is>
          <t>4</t>
        </is>
      </c>
      <c r="E16" t="inlineStr">
        <is>
          <t xml:space="preserve">Pealafel , PotPie, V-Chix, </t>
        </is>
      </c>
      <c r="F16" t="n">
        <v>1</v>
      </c>
    </row>
    <row r="17" ht="19.8" customFormat="1" customHeight="1" s="16">
      <c r="A17" t="inlineStr">
        <is>
          <t>N</t>
        </is>
      </c>
      <c r="B17" t="n">
        <v>1</v>
      </c>
      <c r="C17" t="n">
        <v>1</v>
      </c>
      <c r="D17" t="inlineStr">
        <is>
          <t>4</t>
        </is>
      </c>
      <c r="E17" t="inlineStr">
        <is>
          <t xml:space="preserve">Pealafel , Chix, </t>
        </is>
      </c>
      <c r="F17" t="n">
        <v>1</v>
      </c>
    </row>
    <row r="18" ht="19.8" customFormat="1" customHeight="1" s="16">
      <c r="A18" t="inlineStr">
        <is>
          <t>O</t>
        </is>
      </c>
      <c r="C18" t="n">
        <v>1</v>
      </c>
      <c r="D18" t="inlineStr">
        <is>
          <t>4</t>
        </is>
      </c>
      <c r="E18" t="inlineStr">
        <is>
          <t xml:space="preserve">Pizza, Beef, </t>
        </is>
      </c>
      <c r="F18" t="n">
        <v>1</v>
      </c>
    </row>
    <row r="19" ht="19.8" customFormat="1" customHeight="1" s="16">
      <c r="A19" t="inlineStr">
        <is>
          <t>P</t>
        </is>
      </c>
      <c r="B19" t="n">
        <v>1</v>
      </c>
      <c r="C19" t="n">
        <v>0</v>
      </c>
      <c r="D19" t="inlineStr">
        <is>
          <t>4</t>
        </is>
      </c>
      <c r="E19" t="inlineStr">
        <is>
          <t xml:space="preserve">Pizza, Beef, B-Tacos, </t>
        </is>
      </c>
    </row>
    <row r="20" ht="19.8" customFormat="1" customHeight="1" s="16">
      <c r="A20" t="inlineStr">
        <is>
          <t>Q</t>
        </is>
      </c>
      <c r="B20" t="n">
        <v>1</v>
      </c>
      <c r="C20" t="n">
        <v>0</v>
      </c>
      <c r="D20" t="inlineStr">
        <is>
          <t>4</t>
        </is>
      </c>
      <c r="E20" t="inlineStr">
        <is>
          <t xml:space="preserve">Pizza, Beef, Chix, </t>
        </is>
      </c>
    </row>
    <row r="21" ht="19.8" customFormat="1" customHeight="1" s="16">
      <c r="A21" t="inlineStr">
        <is>
          <t>R</t>
        </is>
      </c>
      <c r="C21" t="n">
        <v>1</v>
      </c>
      <c r="D21" t="inlineStr">
        <is>
          <t>4</t>
        </is>
      </c>
      <c r="E21" t="inlineStr">
        <is>
          <t xml:space="preserve">Pizza, T-Tacos, PotPie, </t>
        </is>
      </c>
    </row>
    <row r="22" ht="19.8" customFormat="1" customHeight="1" s="16">
      <c r="A22" t="inlineStr">
        <is>
          <t>S</t>
        </is>
      </c>
      <c r="C22" t="n">
        <v>1</v>
      </c>
      <c r="D22" t="inlineStr">
        <is>
          <t>4</t>
        </is>
      </c>
      <c r="E22" t="inlineStr">
        <is>
          <t xml:space="preserve">T-Tacos, PotPie, Chix, </t>
        </is>
      </c>
      <c r="F22" t="n">
        <v>1</v>
      </c>
    </row>
    <row r="23" ht="19.8" customFormat="1" customHeight="1" s="16">
      <c r="A23" t="inlineStr">
        <is>
          <t>S1</t>
        </is>
      </c>
      <c r="C23" t="n">
        <v>1</v>
      </c>
      <c r="D23" t="inlineStr">
        <is>
          <t>4</t>
        </is>
      </c>
      <c r="E23" t="inlineStr">
        <is>
          <t xml:space="preserve">PotPie, Chix, </t>
        </is>
      </c>
    </row>
    <row r="24" ht="19.8" customFormat="1" customHeight="1" s="16">
      <c r="A24" t="inlineStr">
        <is>
          <t>S2</t>
        </is>
      </c>
      <c r="C24" t="n">
        <v>1</v>
      </c>
      <c r="D24" t="inlineStr">
        <is>
          <t>4</t>
        </is>
      </c>
      <c r="E24" t="inlineStr">
        <is>
          <t xml:space="preserve">PotPie, V-Chix, </t>
        </is>
      </c>
      <c r="F24" t="n">
        <v>1</v>
      </c>
    </row>
    <row r="25" ht="19.8" customFormat="1" customHeight="1" s="16">
      <c r="A25" t="inlineStr">
        <is>
          <t>S3</t>
        </is>
      </c>
      <c r="C25" t="n">
        <v>1</v>
      </c>
      <c r="D25" t="inlineStr">
        <is>
          <t>4</t>
        </is>
      </c>
      <c r="E25" t="inlineStr">
        <is>
          <t xml:space="preserve">B-Burg, V-Pizza, T-Tacos, </t>
        </is>
      </c>
    </row>
    <row r="26" ht="19.8" customFormat="1" customHeight="1" s="16">
      <c r="A26" t="inlineStr">
        <is>
          <t>S4</t>
        </is>
      </c>
      <c r="C26" t="n">
        <v>1</v>
      </c>
      <c r="D26" t="inlineStr">
        <is>
          <t>4</t>
        </is>
      </c>
      <c r="E26" t="inlineStr">
        <is>
          <t xml:space="preserve">Beef, PotPie, </t>
        </is>
      </c>
      <c r="F26" t="n">
        <v>1</v>
      </c>
    </row>
    <row r="27" ht="19.8" customFormat="1" customHeight="1" s="16">
      <c r="A27" t="inlineStr">
        <is>
          <t>S5</t>
        </is>
      </c>
      <c r="C27" t="n">
        <v>1</v>
      </c>
      <c r="D27" t="inlineStr">
        <is>
          <t>4</t>
        </is>
      </c>
      <c r="E27" t="inlineStr">
        <is>
          <t xml:space="preserve">Beef, PotPie, Chix, </t>
        </is>
      </c>
      <c r="F27" t="n">
        <v>1</v>
      </c>
    </row>
    <row r="28" ht="19.8" customFormat="1" customHeight="1" s="16">
      <c r="A28" t="inlineStr">
        <is>
          <t>S6</t>
        </is>
      </c>
      <c r="B28" t="n">
        <v>1</v>
      </c>
      <c r="C28" t="n">
        <v>0</v>
      </c>
      <c r="D28" t="inlineStr">
        <is>
          <t>4</t>
        </is>
      </c>
      <c r="E28" t="inlineStr">
        <is>
          <t xml:space="preserve">Beef, Pealafel , PotPie, </t>
        </is>
      </c>
    </row>
    <row r="29" ht="19.8" customFormat="1" customHeight="1" s="16">
      <c r="A29" t="inlineStr">
        <is>
          <t>S7</t>
        </is>
      </c>
      <c r="C29" t="n">
        <v>1</v>
      </c>
      <c r="D29" t="inlineStr">
        <is>
          <t>4</t>
        </is>
      </c>
      <c r="E29" t="inlineStr">
        <is>
          <t xml:space="preserve">Beef, Pealafel , PotPie, </t>
        </is>
      </c>
    </row>
    <row r="30" ht="19.8" customFormat="1" customHeight="1" s="16">
      <c r="A30" t="inlineStr">
        <is>
          <t>S8</t>
        </is>
      </c>
      <c r="B30" t="n">
        <v>1</v>
      </c>
      <c r="C30" t="n">
        <v>0</v>
      </c>
      <c r="D30" t="inlineStr">
        <is>
          <t>4</t>
        </is>
      </c>
      <c r="E30" t="inlineStr">
        <is>
          <t xml:space="preserve">Beef, Pealafel , Chix, </t>
        </is>
      </c>
    </row>
    <row r="31" ht="19.8" customFormat="1" customHeight="1" s="16">
      <c r="A31" t="inlineStr">
        <is>
          <t>S9</t>
        </is>
      </c>
      <c r="C31" t="n">
        <v>1</v>
      </c>
      <c r="D31" t="inlineStr">
        <is>
          <t>4</t>
        </is>
      </c>
      <c r="E31" t="inlineStr">
        <is>
          <t xml:space="preserve">Beef, Pealafel , Chix, </t>
        </is>
      </c>
      <c r="F31" t="n">
        <v>1</v>
      </c>
    </row>
    <row r="32" ht="19.8" customFormat="1" customHeight="1" s="16">
      <c r="A32" t="inlineStr">
        <is>
          <t>S10</t>
        </is>
      </c>
      <c r="B32" t="n">
        <v>1</v>
      </c>
      <c r="C32" t="n">
        <v>0</v>
      </c>
      <c r="D32" t="inlineStr">
        <is>
          <t>4</t>
        </is>
      </c>
      <c r="E32" t="inlineStr">
        <is>
          <t xml:space="preserve">Beef, Chix, </t>
        </is>
      </c>
    </row>
    <row r="33" ht="19.8" customFormat="1" customHeight="1" s="16">
      <c r="A33" t="inlineStr">
        <is>
          <t>S11</t>
        </is>
      </c>
      <c r="B33" t="n">
        <v>1</v>
      </c>
      <c r="C33" t="n">
        <v>0</v>
      </c>
      <c r="D33" t="inlineStr">
        <is>
          <t>4</t>
        </is>
      </c>
      <c r="E33" t="inlineStr">
        <is>
          <t xml:space="preserve">Beef, Chix, </t>
        </is>
      </c>
    </row>
    <row r="34" ht="19.8" customFormat="1" customHeight="1" s="16">
      <c r="A34" t="inlineStr">
        <is>
          <t>S12</t>
        </is>
      </c>
      <c r="C34" t="n">
        <v>1</v>
      </c>
      <c r="D34" t="inlineStr">
        <is>
          <t>4</t>
        </is>
      </c>
      <c r="E34" t="inlineStr">
        <is>
          <t xml:space="preserve">Beef, Chix, </t>
        </is>
      </c>
      <c r="F34" t="n">
        <v>1</v>
      </c>
    </row>
    <row r="35" ht="19.8" customFormat="1" customHeight="1" s="16">
      <c r="A35" t="inlineStr">
        <is>
          <t>S13</t>
        </is>
      </c>
      <c r="C35" t="n">
        <v>1</v>
      </c>
      <c r="D35" t="inlineStr">
        <is>
          <t>4</t>
        </is>
      </c>
      <c r="E35" t="inlineStr">
        <is>
          <t xml:space="preserve">Pealafel , PotPie, </t>
        </is>
      </c>
    </row>
    <row r="36" ht="19.8" customFormat="1" customHeight="1" s="16">
      <c r="A36" t="inlineStr">
        <is>
          <t>S14</t>
        </is>
      </c>
      <c r="B36" t="n">
        <v>1</v>
      </c>
      <c r="C36" t="n">
        <v>0</v>
      </c>
      <c r="D36" t="inlineStr">
        <is>
          <t>4</t>
        </is>
      </c>
      <c r="E36" t="inlineStr">
        <is>
          <t xml:space="preserve">Pealafel , PotPie, Chix, </t>
        </is>
      </c>
    </row>
    <row r="37" ht="19.8" customFormat="1" customHeight="1" s="16">
      <c r="A37" t="inlineStr">
        <is>
          <t>S15</t>
        </is>
      </c>
      <c r="C37" t="n">
        <v>1</v>
      </c>
      <c r="D37" t="inlineStr">
        <is>
          <t>4</t>
        </is>
      </c>
      <c r="E37" t="inlineStr">
        <is>
          <t xml:space="preserve">Pealafel , Chix, </t>
        </is>
      </c>
    </row>
    <row r="38" ht="19.8" customFormat="1" customHeight="1" s="16">
      <c r="A38" t="inlineStr">
        <is>
          <t>T</t>
        </is>
      </c>
      <c r="B38" t="n">
        <v>1</v>
      </c>
      <c r="C38" t="n">
        <v>4</v>
      </c>
      <c r="D38" t="inlineStr">
        <is>
          <t>3</t>
        </is>
      </c>
      <c r="E38" t="inlineStr">
        <is>
          <t xml:space="preserve">PotPie, Chix, </t>
        </is>
      </c>
      <c r="F38" t="n">
        <v>1</v>
      </c>
    </row>
    <row r="39" ht="19.8" customFormat="1" customHeight="1" s="16">
      <c r="A39" t="inlineStr">
        <is>
          <t>U</t>
        </is>
      </c>
      <c r="C39" t="n">
        <v>1</v>
      </c>
      <c r="D39" t="inlineStr">
        <is>
          <t>3</t>
        </is>
      </c>
      <c r="E39" t="inlineStr">
        <is>
          <t xml:space="preserve">PotPie, V-Chix, </t>
        </is>
      </c>
      <c r="F39" t="n">
        <v>1</v>
      </c>
    </row>
    <row r="40" ht="19.8" customFormat="1" customHeight="1" s="16">
      <c r="A40" t="inlineStr">
        <is>
          <t>V</t>
        </is>
      </c>
      <c r="C40" t="n">
        <v>1</v>
      </c>
      <c r="D40" t="inlineStr">
        <is>
          <t>3</t>
        </is>
      </c>
      <c r="E40" t="inlineStr">
        <is>
          <t xml:space="preserve">B-Tacos, Chix, </t>
        </is>
      </c>
      <c r="F40" t="n">
        <v>1</v>
      </c>
    </row>
    <row r="41" ht="19.8" customFormat="1" customHeight="1" s="16">
      <c r="A41" t="inlineStr">
        <is>
          <t>W</t>
        </is>
      </c>
      <c r="B41" t="n">
        <v>1</v>
      </c>
      <c r="C41" t="n">
        <v>0</v>
      </c>
      <c r="D41" t="inlineStr">
        <is>
          <t>3</t>
        </is>
      </c>
      <c r="E41" t="inlineStr">
        <is>
          <t xml:space="preserve">B-Tacos, V-Chix, </t>
        </is>
      </c>
    </row>
    <row r="42" ht="19.8" customFormat="1" customHeight="1" s="16">
      <c r="A42" t="inlineStr">
        <is>
          <t>X</t>
        </is>
      </c>
      <c r="B42" t="n">
        <v>1</v>
      </c>
      <c r="C42" t="n">
        <v>0</v>
      </c>
      <c r="D42" t="inlineStr">
        <is>
          <t>3</t>
        </is>
      </c>
      <c r="E42" t="inlineStr">
        <is>
          <t xml:space="preserve">B-Burg, Chix, </t>
        </is>
      </c>
    </row>
    <row r="43" ht="19.8" customFormat="1" customHeight="1" s="16">
      <c r="A43" t="inlineStr">
        <is>
          <t>Y</t>
        </is>
      </c>
      <c r="C43" t="n">
        <v>1</v>
      </c>
      <c r="D43" t="inlineStr">
        <is>
          <t>3</t>
        </is>
      </c>
      <c r="E43" t="inlineStr">
        <is>
          <t xml:space="preserve">V-Burg, PotPie, </t>
        </is>
      </c>
    </row>
    <row r="44" ht="19.8" customFormat="1" customHeight="1" s="16">
      <c r="A44" t="inlineStr">
        <is>
          <t>Z</t>
        </is>
      </c>
      <c r="B44" t="n">
        <v>1</v>
      </c>
      <c r="C44" t="n">
        <v>0</v>
      </c>
      <c r="D44" t="inlineStr">
        <is>
          <t>3</t>
        </is>
      </c>
      <c r="E44" t="inlineStr">
        <is>
          <t xml:space="preserve">V-Burg, T-Tacos, </t>
        </is>
      </c>
    </row>
    <row r="45" ht="19.8" customFormat="1" customHeight="1" s="16">
      <c r="A45" t="inlineStr">
        <is>
          <t>2A</t>
        </is>
      </c>
      <c r="B45" t="n">
        <v>4</v>
      </c>
      <c r="C45" t="n">
        <v>4</v>
      </c>
      <c r="D45" t="inlineStr">
        <is>
          <t>3</t>
        </is>
      </c>
      <c r="E45" t="inlineStr">
        <is>
          <t xml:space="preserve">Beef, PotPie, </t>
        </is>
      </c>
    </row>
    <row r="46" ht="19.8" customFormat="1" customHeight="1" s="16">
      <c r="A46" t="inlineStr">
        <is>
          <t>2B</t>
        </is>
      </c>
      <c r="C46" t="n">
        <v>3</v>
      </c>
      <c r="D46" t="inlineStr">
        <is>
          <t>3</t>
        </is>
      </c>
      <c r="E46" t="inlineStr">
        <is>
          <t xml:space="preserve">Beef, PotPie, Chix, </t>
        </is>
      </c>
    </row>
    <row r="47" ht="19.8" customFormat="1" customHeight="1" s="16">
      <c r="A47" t="inlineStr">
        <is>
          <t>2C</t>
        </is>
      </c>
      <c r="B47" t="n">
        <v>1</v>
      </c>
      <c r="C47" t="n">
        <v>0</v>
      </c>
      <c r="D47" t="inlineStr">
        <is>
          <t>3</t>
        </is>
      </c>
      <c r="E47" t="inlineStr">
        <is>
          <t xml:space="preserve">Beef, B-Tacos, Pealafel , </t>
        </is>
      </c>
    </row>
    <row r="48" ht="19.8" customFormat="1" customHeight="1" s="16">
      <c r="A48" t="inlineStr">
        <is>
          <t>2D</t>
        </is>
      </c>
      <c r="C48" t="n">
        <v>3</v>
      </c>
      <c r="D48" t="inlineStr">
        <is>
          <t>3</t>
        </is>
      </c>
      <c r="E48" t="inlineStr">
        <is>
          <t xml:space="preserve">Beef, B-Tacos, Chix, </t>
        </is>
      </c>
    </row>
    <row r="49" ht="19.8" customFormat="1" customHeight="1" s="16">
      <c r="A49" t="inlineStr">
        <is>
          <t>2E</t>
        </is>
      </c>
      <c r="C49" t="n">
        <v>1</v>
      </c>
      <c r="D49" t="inlineStr">
        <is>
          <t>3</t>
        </is>
      </c>
      <c r="E49" t="inlineStr">
        <is>
          <t xml:space="preserve">Beef, B-Burg, </t>
        </is>
      </c>
    </row>
    <row r="50" ht="19.8" customFormat="1" customHeight="1" s="16">
      <c r="A50" t="inlineStr">
        <is>
          <t>2F</t>
        </is>
      </c>
      <c r="B50" t="n">
        <v>1</v>
      </c>
      <c r="C50" t="n">
        <v>0</v>
      </c>
      <c r="D50" t="inlineStr">
        <is>
          <t>3</t>
        </is>
      </c>
      <c r="E50" t="inlineStr">
        <is>
          <t xml:space="preserve">Beef, B-Burg, PotPie, </t>
        </is>
      </c>
    </row>
    <row r="51" ht="19.8" customFormat="1" customHeight="1" s="16">
      <c r="A51" t="inlineStr">
        <is>
          <t>2G</t>
        </is>
      </c>
      <c r="C51" t="n">
        <v>1</v>
      </c>
      <c r="D51" t="inlineStr">
        <is>
          <t>3</t>
        </is>
      </c>
      <c r="E51" t="inlineStr">
        <is>
          <t xml:space="preserve">Beef, B-Burg, B-Tacos, </t>
        </is>
      </c>
    </row>
    <row r="52" ht="19.8" customFormat="1" customHeight="1" s="16">
      <c r="A52" t="inlineStr">
        <is>
          <t>2H</t>
        </is>
      </c>
      <c r="C52" t="n">
        <v>1</v>
      </c>
      <c r="D52" t="inlineStr">
        <is>
          <t>3</t>
        </is>
      </c>
      <c r="E52" t="inlineStr">
        <is>
          <t xml:space="preserve">Beef, B-Burg, Pealafel , </t>
        </is>
      </c>
    </row>
    <row r="53" ht="19.8" customFormat="1" customHeight="1" s="16">
      <c r="A53" t="inlineStr">
        <is>
          <t>2I</t>
        </is>
      </c>
      <c r="C53" t="n">
        <v>1</v>
      </c>
      <c r="D53" t="inlineStr">
        <is>
          <t>3</t>
        </is>
      </c>
      <c r="E53" t="inlineStr">
        <is>
          <t xml:space="preserve">Beef, B-Burg, Chix, </t>
        </is>
      </c>
    </row>
    <row r="54" ht="19.8" customFormat="1" customHeight="1" s="16">
      <c r="A54" t="inlineStr">
        <is>
          <t>2J</t>
        </is>
      </c>
      <c r="B54" t="n">
        <v>1</v>
      </c>
      <c r="C54" t="n">
        <v>0</v>
      </c>
      <c r="D54" t="inlineStr">
        <is>
          <t>3</t>
        </is>
      </c>
      <c r="E54" t="inlineStr">
        <is>
          <t xml:space="preserve">Beef, T-Burg, </t>
        </is>
      </c>
    </row>
    <row r="55" ht="19.8" customFormat="1" customHeight="1" s="16">
      <c r="A55" t="inlineStr">
        <is>
          <t>2K</t>
        </is>
      </c>
      <c r="C55" t="n">
        <v>4</v>
      </c>
      <c r="D55" t="inlineStr">
        <is>
          <t>3</t>
        </is>
      </c>
      <c r="E55" t="inlineStr">
        <is>
          <t xml:space="preserve">Beef, Pealafel , </t>
        </is>
      </c>
    </row>
    <row r="56" ht="19.8" customFormat="1" customHeight="1" s="16">
      <c r="A56" t="inlineStr">
        <is>
          <t>2L</t>
        </is>
      </c>
      <c r="B56" t="n">
        <v>1</v>
      </c>
      <c r="C56" t="n">
        <v>4</v>
      </c>
      <c r="D56" t="inlineStr">
        <is>
          <t>3</t>
        </is>
      </c>
      <c r="E56" t="inlineStr">
        <is>
          <t xml:space="preserve">Beef, Pealafel , PotPie, </t>
        </is>
      </c>
      <c r="F56" t="n">
        <v>1</v>
      </c>
    </row>
    <row r="57" ht="19.8" customFormat="1" customHeight="1" s="16">
      <c r="A57" t="inlineStr">
        <is>
          <t>2M</t>
        </is>
      </c>
      <c r="B57" t="n">
        <v>1</v>
      </c>
      <c r="C57" t="n">
        <v>9</v>
      </c>
      <c r="D57" t="inlineStr">
        <is>
          <t>3</t>
        </is>
      </c>
      <c r="E57" t="inlineStr">
        <is>
          <t xml:space="preserve">Beef, Pealafel , Chix, </t>
        </is>
      </c>
      <c r="F57" t="n">
        <v>5</v>
      </c>
    </row>
    <row r="58" ht="19.8" customFormat="1" customHeight="1" s="16">
      <c r="A58" t="inlineStr">
        <is>
          <t>2N</t>
        </is>
      </c>
      <c r="B58" t="n">
        <v>10</v>
      </c>
      <c r="C58" t="n">
        <v>10</v>
      </c>
      <c r="D58" t="inlineStr">
        <is>
          <t>3</t>
        </is>
      </c>
      <c r="E58" t="inlineStr">
        <is>
          <t xml:space="preserve">Beef, Chix, </t>
        </is>
      </c>
      <c r="F58" t="n">
        <v>1</v>
      </c>
    </row>
    <row r="59" ht="19.8" customFormat="1" customHeight="1" s="16">
      <c r="A59" t="inlineStr">
        <is>
          <t>2O</t>
        </is>
      </c>
      <c r="B59" t="n">
        <v>1</v>
      </c>
      <c r="C59" t="n">
        <v>1</v>
      </c>
      <c r="D59" t="inlineStr">
        <is>
          <t>3</t>
        </is>
      </c>
      <c r="E59" t="inlineStr">
        <is>
          <t xml:space="preserve">Beef, T-Tacos, </t>
        </is>
      </c>
      <c r="F59" t="n">
        <v>1</v>
      </c>
    </row>
    <row r="60" ht="19.8" customFormat="1" customHeight="1" s="16">
      <c r="A60" t="inlineStr">
        <is>
          <t>2P</t>
        </is>
      </c>
      <c r="C60" t="n">
        <v>2</v>
      </c>
      <c r="D60" t="inlineStr">
        <is>
          <t>3</t>
        </is>
      </c>
      <c r="E60" t="inlineStr">
        <is>
          <t xml:space="preserve">Beef, T-Tacos, Chix, </t>
        </is>
      </c>
    </row>
    <row r="61" ht="19.8" customFormat="1" customHeight="1" s="16">
      <c r="A61" t="inlineStr">
        <is>
          <t>2Q</t>
        </is>
      </c>
      <c r="B61" t="n">
        <v>1</v>
      </c>
      <c r="C61" t="n">
        <v>0</v>
      </c>
      <c r="D61" t="inlineStr">
        <is>
          <t>3</t>
        </is>
      </c>
      <c r="E61" t="inlineStr">
        <is>
          <t xml:space="preserve">Beef, V-Pizza, </t>
        </is>
      </c>
    </row>
    <row r="62" ht="19.8" customFormat="1" customHeight="1" s="16">
      <c r="A62" t="inlineStr">
        <is>
          <t>2R</t>
        </is>
      </c>
      <c r="C62" t="n">
        <v>1</v>
      </c>
      <c r="D62" t="inlineStr">
        <is>
          <t>3</t>
        </is>
      </c>
      <c r="E62" t="inlineStr">
        <is>
          <t xml:space="preserve">Beef, V-Pizza, PotPie, </t>
        </is>
      </c>
      <c r="F62" t="n">
        <v>1</v>
      </c>
    </row>
    <row r="63" ht="19.8" customFormat="1" customHeight="1" s="16">
      <c r="A63" t="inlineStr">
        <is>
          <t>2S</t>
        </is>
      </c>
      <c r="C63" t="n">
        <v>2</v>
      </c>
      <c r="D63" t="inlineStr">
        <is>
          <t>3</t>
        </is>
      </c>
      <c r="E63" t="inlineStr">
        <is>
          <t xml:space="preserve">Pealafel , PotPie, </t>
        </is>
      </c>
      <c r="F63" t="n">
        <v>1</v>
      </c>
    </row>
    <row r="64" ht="19.8" customFormat="1" customHeight="1" s="16">
      <c r="A64" t="inlineStr">
        <is>
          <t>2T</t>
        </is>
      </c>
      <c r="B64" t="n">
        <v>1</v>
      </c>
      <c r="C64" t="n">
        <v>2</v>
      </c>
      <c r="D64" t="inlineStr">
        <is>
          <t>3</t>
        </is>
      </c>
      <c r="E64" t="inlineStr">
        <is>
          <t xml:space="preserve">Pealafel , PotPie, Chix, </t>
        </is>
      </c>
    </row>
    <row r="65" ht="19.8" customFormat="1" customHeight="1" s="16">
      <c r="A65" t="inlineStr">
        <is>
          <t>2U</t>
        </is>
      </c>
      <c r="B65" t="n">
        <v>2</v>
      </c>
      <c r="C65" t="n">
        <v>4</v>
      </c>
      <c r="D65" t="inlineStr">
        <is>
          <t>3</t>
        </is>
      </c>
      <c r="E65" t="inlineStr">
        <is>
          <t xml:space="preserve">Pealafel , Chix, </t>
        </is>
      </c>
      <c r="F65" t="n">
        <v>1</v>
      </c>
    </row>
    <row r="66" ht="19.8" customFormat="1" customHeight="1" s="16">
      <c r="A66" t="inlineStr">
        <is>
          <t>2V</t>
        </is>
      </c>
      <c r="C66" t="n">
        <v>1</v>
      </c>
      <c r="D66" t="inlineStr">
        <is>
          <t>3</t>
        </is>
      </c>
      <c r="E66" t="inlineStr">
        <is>
          <t xml:space="preserve">Pealafel , V-Chix, </t>
        </is>
      </c>
    </row>
    <row r="67" ht="19.8" customFormat="1" customHeight="1" s="16">
      <c r="A67" t="inlineStr">
        <is>
          <t>2W</t>
        </is>
      </c>
      <c r="C67" t="n">
        <v>1</v>
      </c>
      <c r="D67" t="inlineStr">
        <is>
          <t>3</t>
        </is>
      </c>
      <c r="E67" t="inlineStr">
        <is>
          <t xml:space="preserve">Pizza, Beef, </t>
        </is>
      </c>
    </row>
    <row r="68" ht="19.8" customFormat="1" customHeight="1" s="16">
      <c r="A68" t="inlineStr">
        <is>
          <t>2X</t>
        </is>
      </c>
      <c r="C68" t="n">
        <v>1</v>
      </c>
      <c r="D68" t="inlineStr">
        <is>
          <t>3</t>
        </is>
      </c>
      <c r="E68" t="inlineStr">
        <is>
          <t xml:space="preserve">Pizza, Beef, PotPie, </t>
        </is>
      </c>
      <c r="F68" t="n">
        <v>1</v>
      </c>
    </row>
    <row r="69" ht="19.8" customFormat="1" customHeight="1" s="16">
      <c r="A69" t="inlineStr">
        <is>
          <t>2Y</t>
        </is>
      </c>
      <c r="C69" t="n">
        <v>1</v>
      </c>
      <c r="D69" t="inlineStr">
        <is>
          <t>3</t>
        </is>
      </c>
      <c r="E69" t="inlineStr">
        <is>
          <t xml:space="preserve">Pizza, Pealafel , PotPie, </t>
        </is>
      </c>
      <c r="F69" t="n">
        <v>1</v>
      </c>
    </row>
    <row r="70" ht="19.8" customFormat="1" customHeight="1" s="16">
      <c r="A70" t="inlineStr">
        <is>
          <t>2Z</t>
        </is>
      </c>
      <c r="C70" t="n">
        <v>1</v>
      </c>
      <c r="D70" t="inlineStr">
        <is>
          <t>3</t>
        </is>
      </c>
      <c r="E70" t="inlineStr">
        <is>
          <t xml:space="preserve">Pizza, Chix, </t>
        </is>
      </c>
      <c r="F70" t="n">
        <v>1</v>
      </c>
    </row>
    <row r="71" ht="19.8" customFormat="1" customHeight="1" s="16">
      <c r="A71" t="inlineStr">
        <is>
          <t>3A</t>
        </is>
      </c>
      <c r="B71" t="n">
        <v>1</v>
      </c>
      <c r="C71" t="n">
        <v>0</v>
      </c>
      <c r="D71" t="inlineStr">
        <is>
          <t>3</t>
        </is>
      </c>
      <c r="E71" t="inlineStr">
        <is>
          <t xml:space="preserve">T-Tacos, PotPie, </t>
        </is>
      </c>
    </row>
    <row r="72" ht="19.8" customFormat="1" customHeight="1" s="16">
      <c r="A72" t="inlineStr">
        <is>
          <t>3B</t>
        </is>
      </c>
      <c r="B72" t="n">
        <v>1</v>
      </c>
      <c r="C72" t="n">
        <v>0</v>
      </c>
      <c r="D72" t="inlineStr">
        <is>
          <t>3</t>
        </is>
      </c>
      <c r="E72" t="inlineStr">
        <is>
          <t xml:space="preserve">T-Tacos, Pealafel , </t>
        </is>
      </c>
    </row>
    <row r="73" ht="19.8" customFormat="1" customHeight="1" s="16">
      <c r="A73" t="inlineStr">
        <is>
          <t>3C</t>
        </is>
      </c>
      <c r="C73" t="n">
        <v>2</v>
      </c>
      <c r="D73" t="inlineStr">
        <is>
          <t>3</t>
        </is>
      </c>
      <c r="E73" t="inlineStr">
        <is>
          <t xml:space="preserve">T-Tacos, Chix, </t>
        </is>
      </c>
      <c r="F73" t="n">
        <v>1</v>
      </c>
    </row>
    <row r="74" ht="19.8" customFormat="1" customHeight="1" s="16">
      <c r="A74" t="inlineStr">
        <is>
          <t>3D</t>
        </is>
      </c>
      <c r="B74" t="n">
        <v>1</v>
      </c>
      <c r="C74" t="n">
        <v>0</v>
      </c>
      <c r="D74" t="inlineStr">
        <is>
          <t>3</t>
        </is>
      </c>
      <c r="E74" t="inlineStr">
        <is>
          <t xml:space="preserve">V-Pizza, B-Tacos, </t>
        </is>
      </c>
    </row>
    <row r="75" ht="19.8" customFormat="1" customHeight="1" s="16">
      <c r="A75" t="inlineStr">
        <is>
          <t>S16</t>
        </is>
      </c>
      <c r="C75" t="n">
        <v>1</v>
      </c>
      <c r="D75" t="inlineStr">
        <is>
          <t>3</t>
        </is>
      </c>
      <c r="E75" t="inlineStr">
        <is>
          <t xml:space="preserve">PotPie, Chix, </t>
        </is>
      </c>
    </row>
    <row r="76" ht="19.8" customFormat="1" customHeight="1" s="16">
      <c r="A76" t="inlineStr">
        <is>
          <t>S17</t>
        </is>
      </c>
      <c r="B76" t="n">
        <v>1</v>
      </c>
      <c r="C76" t="n">
        <v>0</v>
      </c>
      <c r="D76" t="inlineStr">
        <is>
          <t>3</t>
        </is>
      </c>
      <c r="E76" t="inlineStr">
        <is>
          <t xml:space="preserve">T-Burg, Pealafel , </t>
        </is>
      </c>
    </row>
    <row r="77" ht="19.8" customFormat="1" customHeight="1" s="16">
      <c r="A77" t="inlineStr">
        <is>
          <t>S18</t>
        </is>
      </c>
      <c r="B77" t="n">
        <v>1</v>
      </c>
      <c r="C77" t="n">
        <v>0</v>
      </c>
      <c r="D77" t="inlineStr">
        <is>
          <t>3</t>
        </is>
      </c>
      <c r="E77" t="inlineStr">
        <is>
          <t xml:space="preserve">Beef, PotPie, </t>
        </is>
      </c>
    </row>
    <row r="78" ht="19.8" customFormat="1" customHeight="1" s="16">
      <c r="A78" t="inlineStr">
        <is>
          <t>S19</t>
        </is>
      </c>
      <c r="B78" t="n">
        <v>1</v>
      </c>
      <c r="C78" t="n">
        <v>0</v>
      </c>
      <c r="D78" t="inlineStr">
        <is>
          <t>3</t>
        </is>
      </c>
      <c r="E78" t="inlineStr">
        <is>
          <t xml:space="preserve">Beef, PotPie, Chix, </t>
        </is>
      </c>
    </row>
    <row r="79" ht="19.8" customFormat="1" customHeight="1" s="16">
      <c r="A79" t="inlineStr">
        <is>
          <t>S20</t>
        </is>
      </c>
      <c r="C79" t="n">
        <v>1</v>
      </c>
      <c r="D79" t="inlineStr">
        <is>
          <t>3</t>
        </is>
      </c>
      <c r="E79" t="inlineStr">
        <is>
          <t xml:space="preserve">Beef, B-Tacos, PotPie, </t>
        </is>
      </c>
    </row>
    <row r="80" ht="19.8" customFormat="1" customHeight="1" s="16">
      <c r="A80" t="inlineStr">
        <is>
          <t>S21</t>
        </is>
      </c>
      <c r="C80" t="n">
        <v>1</v>
      </c>
      <c r="D80" t="inlineStr">
        <is>
          <t>3</t>
        </is>
      </c>
      <c r="E80" t="inlineStr">
        <is>
          <t xml:space="preserve">Beef, B-Tacos, Chix, </t>
        </is>
      </c>
      <c r="F80" t="n">
        <v>1</v>
      </c>
    </row>
    <row r="81" ht="19.8" customFormat="1" customHeight="1" s="16">
      <c r="A81" t="inlineStr">
        <is>
          <t>S22</t>
        </is>
      </c>
      <c r="C81" t="n">
        <v>1</v>
      </c>
      <c r="D81" t="inlineStr">
        <is>
          <t>3</t>
        </is>
      </c>
      <c r="E81" t="inlineStr">
        <is>
          <t xml:space="preserve">Beef, Pealafel , Chix, </t>
        </is>
      </c>
    </row>
    <row r="82" ht="19.8" customFormat="1" customHeight="1" s="16">
      <c r="A82" t="inlineStr">
        <is>
          <t>S23</t>
        </is>
      </c>
      <c r="C82" t="n">
        <v>1</v>
      </c>
      <c r="D82" t="inlineStr">
        <is>
          <t>3</t>
        </is>
      </c>
      <c r="E82" t="inlineStr">
        <is>
          <t xml:space="preserve">Beef, Pealafel , Chix, </t>
        </is>
      </c>
    </row>
    <row r="83" ht="19.8" customFormat="1" customHeight="1" s="16">
      <c r="A83" t="inlineStr">
        <is>
          <t>S24</t>
        </is>
      </c>
      <c r="B83" t="n">
        <v>1</v>
      </c>
      <c r="C83" t="n">
        <v>0</v>
      </c>
      <c r="D83" t="inlineStr">
        <is>
          <t>3</t>
        </is>
      </c>
      <c r="E83" t="inlineStr">
        <is>
          <t xml:space="preserve">Beef, Chix, </t>
        </is>
      </c>
    </row>
    <row r="84" ht="19.8" customFormat="1" customHeight="1" s="16">
      <c r="A84" t="inlineStr">
        <is>
          <t>S25</t>
        </is>
      </c>
      <c r="C84" t="n">
        <v>1</v>
      </c>
      <c r="D84" t="inlineStr">
        <is>
          <t>3</t>
        </is>
      </c>
      <c r="E84" t="inlineStr">
        <is>
          <t xml:space="preserve">Beef, Chix, </t>
        </is>
      </c>
      <c r="F84" t="n">
        <v>1</v>
      </c>
    </row>
    <row r="85" ht="19.8" customFormat="1" customHeight="1" s="16">
      <c r="A85" t="inlineStr">
        <is>
          <t>S26</t>
        </is>
      </c>
      <c r="C85" t="n">
        <v>1</v>
      </c>
      <c r="D85" t="inlineStr">
        <is>
          <t>3</t>
        </is>
      </c>
      <c r="E85" t="inlineStr">
        <is>
          <t xml:space="preserve">Beef, Chix, </t>
        </is>
      </c>
    </row>
    <row r="86" ht="19.8" customFormat="1" customHeight="1" s="16">
      <c r="A86" t="inlineStr">
        <is>
          <t>S27</t>
        </is>
      </c>
      <c r="C86" t="n">
        <v>1</v>
      </c>
      <c r="D86" t="inlineStr">
        <is>
          <t>3</t>
        </is>
      </c>
      <c r="E86" t="inlineStr">
        <is>
          <t xml:space="preserve">Beef, Chix, </t>
        </is>
      </c>
    </row>
    <row r="87" ht="19.8" customFormat="1" customHeight="1" s="16">
      <c r="A87" t="inlineStr">
        <is>
          <t>S28</t>
        </is>
      </c>
      <c r="B87" t="n">
        <v>1</v>
      </c>
      <c r="C87" t="n">
        <v>0</v>
      </c>
      <c r="D87" t="inlineStr">
        <is>
          <t>3</t>
        </is>
      </c>
      <c r="E87" t="inlineStr">
        <is>
          <t xml:space="preserve">Pealafel , PotPie, </t>
        </is>
      </c>
    </row>
    <row r="88" ht="19.8" customFormat="1" customHeight="1" s="16">
      <c r="A88" t="inlineStr">
        <is>
          <t>S29</t>
        </is>
      </c>
      <c r="C88" t="n">
        <v>1</v>
      </c>
      <c r="D88" t="inlineStr">
        <is>
          <t>3</t>
        </is>
      </c>
      <c r="E88" t="inlineStr">
        <is>
          <t xml:space="preserve">Pealafel , PotPie, Chix, </t>
        </is>
      </c>
      <c r="F88" t="n">
        <v>1</v>
      </c>
    </row>
    <row r="89" ht="19.8" customFormat="1" customHeight="1" s="16">
      <c r="A89" t="inlineStr">
        <is>
          <t>S30</t>
        </is>
      </c>
      <c r="B89" t="n">
        <v>1</v>
      </c>
      <c r="C89" t="n">
        <v>0</v>
      </c>
      <c r="D89" t="inlineStr">
        <is>
          <t>3</t>
        </is>
      </c>
      <c r="E89" t="inlineStr">
        <is>
          <t xml:space="preserve">Pealafel , PotPie, V-Chix, </t>
        </is>
      </c>
    </row>
    <row r="90" ht="19.8" customFormat="1" customHeight="1" s="16">
      <c r="A90" t="inlineStr">
        <is>
          <t>S31</t>
        </is>
      </c>
      <c r="B90" t="n">
        <v>1</v>
      </c>
      <c r="C90" t="n">
        <v>0</v>
      </c>
      <c r="D90" t="inlineStr">
        <is>
          <t>3</t>
        </is>
      </c>
      <c r="E90" t="inlineStr">
        <is>
          <t xml:space="preserve">Pealafel , Chix, </t>
        </is>
      </c>
    </row>
    <row r="91" ht="19.8" customFormat="1" customHeight="1" s="16">
      <c r="A91" t="inlineStr">
        <is>
          <t>S32</t>
        </is>
      </c>
      <c r="C91" t="n">
        <v>1</v>
      </c>
      <c r="D91" t="inlineStr">
        <is>
          <t>3</t>
        </is>
      </c>
      <c r="E91" t="inlineStr">
        <is>
          <t xml:space="preserve">Pizza, Beef, Chix, </t>
        </is>
      </c>
    </row>
    <row r="92" ht="19.8" customFormat="1" customHeight="1" s="16">
      <c r="A92" t="inlineStr">
        <is>
          <t>3E</t>
        </is>
      </c>
      <c r="B92" t="n">
        <v>3</v>
      </c>
      <c r="C92" t="n">
        <v>6</v>
      </c>
      <c r="D92" t="inlineStr">
        <is>
          <t>2</t>
        </is>
      </c>
      <c r="E92" t="inlineStr">
        <is>
          <t xml:space="preserve">PotPie, Chix, </t>
        </is>
      </c>
      <c r="F92" t="n">
        <v>2</v>
      </c>
    </row>
    <row r="93" ht="19.8" customFormat="1" customHeight="1" s="16">
      <c r="A93" t="inlineStr">
        <is>
          <t>3F</t>
        </is>
      </c>
      <c r="B93" t="n">
        <v>1</v>
      </c>
      <c r="C93" t="n">
        <v>0</v>
      </c>
      <c r="D93" t="inlineStr">
        <is>
          <t>2</t>
        </is>
      </c>
      <c r="E93" t="inlineStr">
        <is>
          <t xml:space="preserve">B-Tacos, PotPie, </t>
        </is>
      </c>
    </row>
    <row r="94" ht="19.8" customFormat="1" customHeight="1" s="16">
      <c r="A94" t="inlineStr">
        <is>
          <t>3G</t>
        </is>
      </c>
      <c r="B94" t="n">
        <v>1</v>
      </c>
      <c r="C94" t="n">
        <v>1</v>
      </c>
      <c r="D94" t="inlineStr">
        <is>
          <t>2</t>
        </is>
      </c>
      <c r="E94" t="inlineStr">
        <is>
          <t xml:space="preserve">B-Tacos, Pealafel , Chix, </t>
        </is>
      </c>
    </row>
    <row r="95" ht="19.8" customFormat="1" customHeight="1" s="16">
      <c r="A95" t="inlineStr">
        <is>
          <t>3H</t>
        </is>
      </c>
      <c r="C95" t="n">
        <v>1</v>
      </c>
      <c r="D95" t="inlineStr">
        <is>
          <t>2</t>
        </is>
      </c>
      <c r="E95" t="inlineStr">
        <is>
          <t xml:space="preserve">B-Tacos, Chix, </t>
        </is>
      </c>
    </row>
    <row r="96" ht="19.8" customFormat="1" customHeight="1" s="16">
      <c r="A96" t="inlineStr">
        <is>
          <t>3I</t>
        </is>
      </c>
      <c r="C96" t="n">
        <v>1</v>
      </c>
      <c r="D96" t="inlineStr">
        <is>
          <t>2</t>
        </is>
      </c>
      <c r="E96" t="inlineStr">
        <is>
          <t xml:space="preserve">B-Burg, PotPie, </t>
        </is>
      </c>
      <c r="F96" t="n">
        <v>1</v>
      </c>
    </row>
    <row r="97" ht="19.8" customFormat="1" customHeight="1" s="16">
      <c r="A97" t="inlineStr">
        <is>
          <t>3J</t>
        </is>
      </c>
      <c r="C97" t="n">
        <v>2</v>
      </c>
      <c r="D97" t="inlineStr">
        <is>
          <t>2</t>
        </is>
      </c>
      <c r="E97" t="inlineStr">
        <is>
          <t xml:space="preserve">B-Burg, Pealafel , Chix, </t>
        </is>
      </c>
      <c r="F97" t="n">
        <v>2</v>
      </c>
    </row>
    <row r="98" ht="19.8" customFormat="1" customHeight="1" s="16">
      <c r="A98" t="inlineStr">
        <is>
          <t>3K</t>
        </is>
      </c>
      <c r="C98" t="n">
        <v>1</v>
      </c>
      <c r="D98" t="inlineStr">
        <is>
          <t>2</t>
        </is>
      </c>
      <c r="E98" t="inlineStr">
        <is>
          <t xml:space="preserve">B-Burg, Chix, </t>
        </is>
      </c>
      <c r="F98" t="n">
        <v>1</v>
      </c>
    </row>
    <row r="99" ht="19.8" customFormat="1" customHeight="1" s="16">
      <c r="A99" t="inlineStr">
        <is>
          <t>3L</t>
        </is>
      </c>
      <c r="B99" t="n">
        <v>1</v>
      </c>
      <c r="C99" t="n">
        <v>0</v>
      </c>
      <c r="D99" t="inlineStr">
        <is>
          <t>2</t>
        </is>
      </c>
      <c r="E99" t="inlineStr">
        <is>
          <t xml:space="preserve">B-Burg, T-Tacos, </t>
        </is>
      </c>
    </row>
    <row r="100" ht="19.8" customFormat="1" customHeight="1" s="16">
      <c r="A100" t="inlineStr">
        <is>
          <t>3M</t>
        </is>
      </c>
      <c r="B100" t="n">
        <v>1</v>
      </c>
      <c r="C100" t="n">
        <v>0</v>
      </c>
      <c r="D100" t="inlineStr">
        <is>
          <t>2</t>
        </is>
      </c>
      <c r="E100" t="inlineStr">
        <is>
          <t xml:space="preserve">B-Burg, T-Tacos, Chix, </t>
        </is>
      </c>
    </row>
    <row r="101" ht="19.8" customFormat="1" customHeight="1" s="16">
      <c r="A101" t="inlineStr">
        <is>
          <t>3N</t>
        </is>
      </c>
      <c r="C101" t="n">
        <v>1</v>
      </c>
      <c r="D101" t="inlineStr">
        <is>
          <t>2</t>
        </is>
      </c>
      <c r="E101" t="inlineStr">
        <is>
          <t xml:space="preserve">T-Burg, PotPie, </t>
        </is>
      </c>
    </row>
    <row r="102" ht="19.8" customFormat="1" customHeight="1" s="16">
      <c r="A102" t="inlineStr">
        <is>
          <t>3O</t>
        </is>
      </c>
      <c r="B102" t="n">
        <v>1</v>
      </c>
      <c r="C102" t="n">
        <v>0</v>
      </c>
      <c r="D102" t="inlineStr">
        <is>
          <t>2</t>
        </is>
      </c>
      <c r="E102" t="inlineStr">
        <is>
          <t xml:space="preserve">T-Burg, B-Tacos, </t>
        </is>
      </c>
    </row>
    <row r="103" ht="19.8" customFormat="1" customHeight="1" s="16">
      <c r="A103" t="inlineStr">
        <is>
          <t>3P</t>
        </is>
      </c>
      <c r="C103" t="n">
        <v>1</v>
      </c>
      <c r="D103" t="inlineStr">
        <is>
          <t>2</t>
        </is>
      </c>
      <c r="E103" t="inlineStr">
        <is>
          <t xml:space="preserve">T-Burg, Pealafel , </t>
        </is>
      </c>
      <c r="F103" t="n">
        <v>1</v>
      </c>
    </row>
    <row r="104" ht="19.8" customFormat="1" customHeight="1" s="16">
      <c r="A104" t="inlineStr">
        <is>
          <t>3Q</t>
        </is>
      </c>
      <c r="C104" t="n">
        <v>1</v>
      </c>
      <c r="D104" t="inlineStr">
        <is>
          <t>2</t>
        </is>
      </c>
      <c r="E104" t="inlineStr">
        <is>
          <t xml:space="preserve">T-Burg, Pealafel , Chix, </t>
        </is>
      </c>
    </row>
    <row r="105" ht="19.8" customFormat="1" customHeight="1" s="16">
      <c r="A105" t="inlineStr">
        <is>
          <t>3R</t>
        </is>
      </c>
      <c r="B105" t="n">
        <v>1</v>
      </c>
      <c r="C105" t="n">
        <v>1</v>
      </c>
      <c r="D105" t="inlineStr">
        <is>
          <t>2</t>
        </is>
      </c>
      <c r="E105" t="inlineStr">
        <is>
          <t xml:space="preserve">T-Burg, Chix, </t>
        </is>
      </c>
      <c r="F105" t="n">
        <v>1</v>
      </c>
    </row>
    <row r="106" ht="19.8" customFormat="1" customHeight="1" s="16">
      <c r="A106" t="inlineStr">
        <is>
          <t>3S</t>
        </is>
      </c>
      <c r="C106" t="n">
        <v>1</v>
      </c>
      <c r="D106" t="inlineStr">
        <is>
          <t>2</t>
        </is>
      </c>
      <c r="E106" t="inlineStr">
        <is>
          <t xml:space="preserve">V-Burg, V-Pizza, PotPie, </t>
        </is>
      </c>
      <c r="F106" t="n">
        <v>1</v>
      </c>
    </row>
    <row r="107" ht="19.8" customFormat="1" customHeight="1" s="16">
      <c r="A107" t="inlineStr">
        <is>
          <t>3T</t>
        </is>
      </c>
      <c r="B107" t="n">
        <v>4</v>
      </c>
      <c r="C107" t="n">
        <v>10</v>
      </c>
      <c r="D107" t="inlineStr">
        <is>
          <t>2</t>
        </is>
      </c>
      <c r="E107" t="inlineStr">
        <is>
          <t xml:space="preserve">Beef, PotPie, </t>
        </is>
      </c>
      <c r="F107" t="n">
        <v>3</v>
      </c>
    </row>
    <row r="108" ht="19.8" customFormat="1" customHeight="1" s="16">
      <c r="A108" t="inlineStr">
        <is>
          <t>3U</t>
        </is>
      </c>
      <c r="B108" t="n">
        <v>7</v>
      </c>
      <c r="C108" t="n">
        <v>6</v>
      </c>
      <c r="D108" t="inlineStr">
        <is>
          <t>2</t>
        </is>
      </c>
      <c r="E108" t="inlineStr">
        <is>
          <t xml:space="preserve">Beef, PotPie, Chix, </t>
        </is>
      </c>
      <c r="F108" t="n">
        <v>3</v>
      </c>
    </row>
    <row r="109" ht="19.8" customFormat="1" customHeight="1" s="16">
      <c r="A109" t="inlineStr">
        <is>
          <t>3V</t>
        </is>
      </c>
      <c r="C109" t="n">
        <v>1</v>
      </c>
      <c r="D109" t="inlineStr">
        <is>
          <t>2</t>
        </is>
      </c>
      <c r="E109" t="inlineStr">
        <is>
          <t xml:space="preserve">Beef, B-Tacos, </t>
        </is>
      </c>
    </row>
    <row r="110" ht="19.8" customFormat="1" customHeight="1" s="16">
      <c r="A110" t="inlineStr">
        <is>
          <t>3W</t>
        </is>
      </c>
      <c r="B110" t="n">
        <v>1</v>
      </c>
      <c r="C110" t="n">
        <v>1</v>
      </c>
      <c r="D110" t="inlineStr">
        <is>
          <t>2</t>
        </is>
      </c>
      <c r="E110" t="inlineStr">
        <is>
          <t xml:space="preserve">Beef, B-Tacos, Chix, </t>
        </is>
      </c>
    </row>
    <row r="111" ht="19.8" customFormat="1" customHeight="1" s="16">
      <c r="A111" t="inlineStr">
        <is>
          <t>3X</t>
        </is>
      </c>
      <c r="B111" t="n">
        <v>1</v>
      </c>
      <c r="C111" t="n">
        <v>2</v>
      </c>
      <c r="D111" t="inlineStr">
        <is>
          <t>2</t>
        </is>
      </c>
      <c r="E111" t="inlineStr">
        <is>
          <t xml:space="preserve">Beef, B-Burg, </t>
        </is>
      </c>
    </row>
    <row r="112" ht="19.8" customFormat="1" customHeight="1" s="16">
      <c r="A112" t="inlineStr">
        <is>
          <t>3Y</t>
        </is>
      </c>
      <c r="C112" t="n">
        <v>1</v>
      </c>
      <c r="D112" t="inlineStr">
        <is>
          <t>2</t>
        </is>
      </c>
      <c r="E112" t="inlineStr">
        <is>
          <t xml:space="preserve">Beef, B-Burg, Pealafel , </t>
        </is>
      </c>
    </row>
    <row r="113" ht="19.8" customFormat="1" customHeight="1" s="16">
      <c r="A113" t="inlineStr">
        <is>
          <t>3Z</t>
        </is>
      </c>
      <c r="C113" t="n">
        <v>2</v>
      </c>
      <c r="D113" t="inlineStr">
        <is>
          <t>2</t>
        </is>
      </c>
      <c r="E113" t="inlineStr">
        <is>
          <t xml:space="preserve">Beef, B-Burg, Chix, </t>
        </is>
      </c>
      <c r="F113" t="n">
        <v>1</v>
      </c>
    </row>
    <row r="114" ht="19.8" customFormat="1" customHeight="1" s="16">
      <c r="A114" t="inlineStr">
        <is>
          <t>4A</t>
        </is>
      </c>
      <c r="C114" t="n">
        <v>1</v>
      </c>
      <c r="D114" t="inlineStr">
        <is>
          <t>2</t>
        </is>
      </c>
      <c r="E114" t="inlineStr">
        <is>
          <t xml:space="preserve">Beef, B-Burg, T-Tacos, </t>
        </is>
      </c>
      <c r="F114" t="n">
        <v>1</v>
      </c>
    </row>
    <row r="115" ht="19.8" customFormat="1" customHeight="1" s="16">
      <c r="A115" t="inlineStr">
        <is>
          <t>4B</t>
        </is>
      </c>
      <c r="B115" t="n">
        <v>1</v>
      </c>
      <c r="C115" t="n">
        <v>0</v>
      </c>
      <c r="D115" t="inlineStr">
        <is>
          <t>2</t>
        </is>
      </c>
      <c r="E115" t="inlineStr">
        <is>
          <t xml:space="preserve">Beef, B-Burg, V-Pizza, </t>
        </is>
      </c>
    </row>
    <row r="116" ht="19.8" customFormat="1" customHeight="1" s="16">
      <c r="A116" t="inlineStr">
        <is>
          <t>4C</t>
        </is>
      </c>
      <c r="B116" t="n">
        <v>1</v>
      </c>
      <c r="C116" t="n">
        <v>0</v>
      </c>
      <c r="D116" t="inlineStr">
        <is>
          <t>2</t>
        </is>
      </c>
      <c r="E116" t="inlineStr">
        <is>
          <t xml:space="preserve">Beef, T-Burg, Chix, </t>
        </is>
      </c>
    </row>
    <row r="117" ht="19.8" customFormat="1" customHeight="1" s="16">
      <c r="A117" t="inlineStr">
        <is>
          <t>4D</t>
        </is>
      </c>
      <c r="B117" t="n">
        <v>1</v>
      </c>
      <c r="C117" t="n">
        <v>0</v>
      </c>
      <c r="D117" t="inlineStr">
        <is>
          <t>2</t>
        </is>
      </c>
      <c r="E117" t="inlineStr">
        <is>
          <t xml:space="preserve">Beef, V-Burg, </t>
        </is>
      </c>
    </row>
    <row r="118" ht="19.8" customFormat="1" customHeight="1" s="16">
      <c r="A118" t="inlineStr">
        <is>
          <t>4E</t>
        </is>
      </c>
      <c r="B118" t="n">
        <v>3</v>
      </c>
      <c r="C118" t="n">
        <v>8</v>
      </c>
      <c r="D118" t="inlineStr">
        <is>
          <t>2</t>
        </is>
      </c>
      <c r="E118" t="inlineStr">
        <is>
          <t xml:space="preserve">Beef, Pealafel , </t>
        </is>
      </c>
      <c r="F118" t="n">
        <v>2</v>
      </c>
    </row>
    <row r="119" ht="19.8" customFormat="1" customHeight="1" s="16">
      <c r="A119" t="inlineStr">
        <is>
          <t>4F</t>
        </is>
      </c>
      <c r="B119" t="n">
        <v>2</v>
      </c>
      <c r="C119" t="n">
        <v>4</v>
      </c>
      <c r="D119" t="inlineStr">
        <is>
          <t>2</t>
        </is>
      </c>
      <c r="E119" t="inlineStr">
        <is>
          <t xml:space="preserve">Beef, Pealafel , PotPie, </t>
        </is>
      </c>
      <c r="F119" t="n">
        <v>2</v>
      </c>
    </row>
    <row r="120" ht="19.8" customFormat="1" customHeight="1" s="16">
      <c r="A120" t="inlineStr">
        <is>
          <t>4G</t>
        </is>
      </c>
      <c r="B120" t="n">
        <v>10</v>
      </c>
      <c r="C120" t="n">
        <v>17</v>
      </c>
      <c r="D120" t="inlineStr">
        <is>
          <t>2</t>
        </is>
      </c>
      <c r="E120" t="inlineStr">
        <is>
          <t xml:space="preserve">Beef, Pealafel , Chix, </t>
        </is>
      </c>
      <c r="F120" t="n">
        <v>7</v>
      </c>
    </row>
    <row r="121" ht="19.8" customFormat="1" customHeight="1" s="16">
      <c r="A121" t="inlineStr">
        <is>
          <t>4H</t>
        </is>
      </c>
      <c r="B121" t="n">
        <v>17</v>
      </c>
      <c r="C121" t="n">
        <v>22</v>
      </c>
      <c r="D121" t="inlineStr">
        <is>
          <t>2</t>
        </is>
      </c>
      <c r="E121" t="inlineStr">
        <is>
          <t xml:space="preserve">Beef, Chix, </t>
        </is>
      </c>
      <c r="F121" t="n">
        <v>15</v>
      </c>
    </row>
    <row r="122" ht="19.8" customFormat="1" customHeight="1" s="16">
      <c r="A122" t="inlineStr">
        <is>
          <t>4I</t>
        </is>
      </c>
      <c r="C122" t="n">
        <v>1</v>
      </c>
      <c r="D122" t="inlineStr">
        <is>
          <t>2</t>
        </is>
      </c>
      <c r="E122" t="inlineStr">
        <is>
          <t xml:space="preserve">Beef, T-Tacos, </t>
        </is>
      </c>
      <c r="F122" t="n">
        <v>1</v>
      </c>
    </row>
    <row r="123" ht="19.8" customFormat="1" customHeight="1" s="16">
      <c r="A123" t="inlineStr">
        <is>
          <t>4J</t>
        </is>
      </c>
      <c r="B123" t="n">
        <v>1</v>
      </c>
      <c r="C123" t="n">
        <v>1</v>
      </c>
      <c r="D123" t="inlineStr">
        <is>
          <t>2</t>
        </is>
      </c>
      <c r="E123" t="inlineStr">
        <is>
          <t xml:space="preserve">Beef, T-Tacos, PotPie, </t>
        </is>
      </c>
    </row>
    <row r="124" ht="19.8" customFormat="1" customHeight="1" s="16">
      <c r="A124" t="inlineStr">
        <is>
          <t>4K</t>
        </is>
      </c>
      <c r="B124" t="n">
        <v>2</v>
      </c>
      <c r="C124" t="n">
        <v>2</v>
      </c>
      <c r="D124" t="inlineStr">
        <is>
          <t>2</t>
        </is>
      </c>
      <c r="E124" t="inlineStr">
        <is>
          <t xml:space="preserve">Beef, T-Tacos, Chix, </t>
        </is>
      </c>
      <c r="F124" t="n">
        <v>1</v>
      </c>
    </row>
    <row r="125" ht="19.8" customFormat="1" customHeight="1" s="16">
      <c r="A125" t="inlineStr">
        <is>
          <t>4L</t>
        </is>
      </c>
      <c r="C125" t="n">
        <v>1</v>
      </c>
      <c r="D125" t="inlineStr">
        <is>
          <t>2</t>
        </is>
      </c>
      <c r="E125" t="inlineStr">
        <is>
          <t xml:space="preserve">Beef, V-Pizza, </t>
        </is>
      </c>
    </row>
    <row r="126" ht="19.8" customFormat="1" customHeight="1" s="16">
      <c r="A126" t="inlineStr">
        <is>
          <t>4M</t>
        </is>
      </c>
      <c r="C126" t="n">
        <v>3</v>
      </c>
      <c r="D126" t="inlineStr">
        <is>
          <t>2</t>
        </is>
      </c>
      <c r="E126" t="inlineStr">
        <is>
          <t xml:space="preserve">Beef, V-Chix, </t>
        </is>
      </c>
      <c r="F126" t="n">
        <v>1</v>
      </c>
    </row>
    <row r="127" ht="19.8" customFormat="1" customHeight="1" s="16">
      <c r="A127" t="inlineStr">
        <is>
          <t>4N</t>
        </is>
      </c>
      <c r="B127" t="n">
        <v>4</v>
      </c>
      <c r="C127" t="n">
        <v>8</v>
      </c>
      <c r="D127" t="inlineStr">
        <is>
          <t>2</t>
        </is>
      </c>
      <c r="E127" t="inlineStr">
        <is>
          <t xml:space="preserve">Pealafel , PotPie, </t>
        </is>
      </c>
      <c r="F127" t="n">
        <v>6</v>
      </c>
    </row>
    <row r="128" ht="19.8" customFormat="1" customHeight="1" s="16">
      <c r="A128" t="inlineStr">
        <is>
          <t>4O</t>
        </is>
      </c>
      <c r="B128" t="n">
        <v>2</v>
      </c>
      <c r="C128" t="n">
        <v>4</v>
      </c>
      <c r="D128" t="inlineStr">
        <is>
          <t>2</t>
        </is>
      </c>
      <c r="E128" t="inlineStr">
        <is>
          <t xml:space="preserve">Pealafel , PotPie, Chix, </t>
        </is>
      </c>
    </row>
    <row r="129" ht="19.8" customFormat="1" customHeight="1" s="16">
      <c r="A129" t="inlineStr">
        <is>
          <t>4P</t>
        </is>
      </c>
      <c r="C129" t="n">
        <v>3</v>
      </c>
      <c r="D129" t="inlineStr">
        <is>
          <t>2</t>
        </is>
      </c>
      <c r="E129" t="inlineStr">
        <is>
          <t xml:space="preserve">Pealafel , PotPie, V-Chix, </t>
        </is>
      </c>
      <c r="F129" t="n">
        <v>3</v>
      </c>
    </row>
    <row r="130" ht="19.8" customFormat="1" customHeight="1" s="16">
      <c r="A130" t="inlineStr">
        <is>
          <t>4Q</t>
        </is>
      </c>
      <c r="C130" t="n">
        <v>1</v>
      </c>
      <c r="D130" t="inlineStr">
        <is>
          <t>2</t>
        </is>
      </c>
      <c r="E130" t="inlineStr">
        <is>
          <t xml:space="preserve">Pealafel , PotPie, V-Tacos, </t>
        </is>
      </c>
    </row>
    <row r="131" ht="19.8" customFormat="1" customHeight="1" s="16">
      <c r="A131" t="inlineStr">
        <is>
          <t>4R</t>
        </is>
      </c>
      <c r="C131" t="n">
        <v>5</v>
      </c>
      <c r="D131" t="inlineStr">
        <is>
          <t>2</t>
        </is>
      </c>
      <c r="E131" t="inlineStr">
        <is>
          <t xml:space="preserve">Pealafel , Chix, </t>
        </is>
      </c>
      <c r="F131" t="n">
        <v>3</v>
      </c>
    </row>
    <row r="132" ht="19.8" customFormat="1" customHeight="1" s="16">
      <c r="A132" t="inlineStr">
        <is>
          <t>4S</t>
        </is>
      </c>
      <c r="B132" t="n">
        <v>1</v>
      </c>
      <c r="C132" t="n">
        <v>0</v>
      </c>
      <c r="D132" t="inlineStr">
        <is>
          <t>2</t>
        </is>
      </c>
      <c r="E132" t="inlineStr">
        <is>
          <t xml:space="preserve">Pizza, PotPie, </t>
        </is>
      </c>
    </row>
    <row r="133" ht="19.8" customFormat="1" customHeight="1" s="16">
      <c r="A133" t="inlineStr">
        <is>
          <t>4T</t>
        </is>
      </c>
      <c r="B133" t="n">
        <v>2</v>
      </c>
      <c r="C133" t="n">
        <v>0</v>
      </c>
      <c r="D133" t="inlineStr">
        <is>
          <t>2</t>
        </is>
      </c>
      <c r="E133" t="inlineStr">
        <is>
          <t xml:space="preserve">Pizza, PotPie, Chix, </t>
        </is>
      </c>
    </row>
    <row r="134" ht="19.8" customFormat="1" customHeight="1" s="16">
      <c r="A134" t="inlineStr">
        <is>
          <t>4U</t>
        </is>
      </c>
      <c r="C134" t="n">
        <v>1</v>
      </c>
      <c r="D134" t="inlineStr">
        <is>
          <t>2</t>
        </is>
      </c>
      <c r="E134" t="inlineStr">
        <is>
          <t xml:space="preserve">Pizza, PotPie, V-Chix, </t>
        </is>
      </c>
    </row>
    <row r="135" ht="19.8" customFormat="1" customHeight="1" s="16">
      <c r="A135" t="inlineStr">
        <is>
          <t>4V</t>
        </is>
      </c>
      <c r="B135" t="n">
        <v>3</v>
      </c>
      <c r="C135" t="n">
        <v>5</v>
      </c>
      <c r="D135" t="inlineStr">
        <is>
          <t>2</t>
        </is>
      </c>
      <c r="E135" t="inlineStr">
        <is>
          <t xml:space="preserve">Pizza, Beef, </t>
        </is>
      </c>
      <c r="F135" t="n">
        <v>4</v>
      </c>
    </row>
    <row r="136" ht="19.8" customFormat="1" customHeight="1" s="16">
      <c r="A136" t="inlineStr">
        <is>
          <t>4W</t>
        </is>
      </c>
      <c r="C136" t="n">
        <v>1</v>
      </c>
      <c r="D136" t="inlineStr">
        <is>
          <t>2</t>
        </is>
      </c>
      <c r="E136" t="inlineStr">
        <is>
          <t xml:space="preserve">Pizza, Beef, PotPie, </t>
        </is>
      </c>
      <c r="F136" t="n">
        <v>1</v>
      </c>
    </row>
    <row r="137" ht="19.8" customFormat="1" customHeight="1" s="16">
      <c r="A137" t="inlineStr">
        <is>
          <t>4X</t>
        </is>
      </c>
      <c r="C137" t="n">
        <v>1</v>
      </c>
      <c r="D137" t="inlineStr">
        <is>
          <t>2</t>
        </is>
      </c>
      <c r="E137" t="inlineStr">
        <is>
          <t xml:space="preserve">Pizza, Pealafel , PotPie, </t>
        </is>
      </c>
    </row>
    <row r="138" ht="19.8" customFormat="1" customHeight="1" s="16">
      <c r="A138" t="inlineStr">
        <is>
          <t>4Y</t>
        </is>
      </c>
      <c r="C138" t="n">
        <v>2</v>
      </c>
      <c r="D138" t="inlineStr">
        <is>
          <t>2</t>
        </is>
      </c>
      <c r="E138" t="inlineStr">
        <is>
          <t xml:space="preserve">Pizza, Chix, </t>
        </is>
      </c>
      <c r="F138" t="n">
        <v>1</v>
      </c>
    </row>
    <row r="139" ht="19.8" customFormat="1" customHeight="1" s="16">
      <c r="A139" t="inlineStr">
        <is>
          <t>4Z</t>
        </is>
      </c>
      <c r="B139" t="n">
        <v>2</v>
      </c>
      <c r="C139" t="n">
        <v>0</v>
      </c>
      <c r="D139" t="inlineStr">
        <is>
          <t>2</t>
        </is>
      </c>
      <c r="E139" t="inlineStr">
        <is>
          <t xml:space="preserve">Pizza, T-Tacos, </t>
        </is>
      </c>
    </row>
    <row r="140" ht="19.8" customFormat="1" customHeight="1" s="16">
      <c r="A140" t="inlineStr">
        <is>
          <t>5A</t>
        </is>
      </c>
      <c r="B140" t="n">
        <v>1</v>
      </c>
      <c r="C140" t="n">
        <v>1</v>
      </c>
      <c r="D140" t="inlineStr">
        <is>
          <t>2</t>
        </is>
      </c>
      <c r="E140" t="inlineStr">
        <is>
          <t xml:space="preserve">T-Tacos, PotPie, Chix, </t>
        </is>
      </c>
      <c r="F140" t="n">
        <v>1</v>
      </c>
    </row>
    <row r="141" ht="19.8" customFormat="1" customHeight="1" s="16">
      <c r="A141" t="inlineStr">
        <is>
          <t>5B</t>
        </is>
      </c>
      <c r="C141" t="n">
        <v>1</v>
      </c>
      <c r="D141" t="inlineStr">
        <is>
          <t>2</t>
        </is>
      </c>
      <c r="E141" t="inlineStr">
        <is>
          <t xml:space="preserve">T-Tacos, Pealafel , </t>
        </is>
      </c>
    </row>
    <row r="142" ht="19.8" customFormat="1" customHeight="1" s="16">
      <c r="A142" t="inlineStr">
        <is>
          <t>5C</t>
        </is>
      </c>
      <c r="B142" t="n">
        <v>1</v>
      </c>
      <c r="C142" t="n">
        <v>0</v>
      </c>
      <c r="D142" t="inlineStr">
        <is>
          <t>2</t>
        </is>
      </c>
      <c r="E142" t="inlineStr">
        <is>
          <t xml:space="preserve">T-Tacos, Pealafel , Chix, </t>
        </is>
      </c>
    </row>
    <row r="143" ht="19.8" customFormat="1" customHeight="1" s="16">
      <c r="A143" t="inlineStr">
        <is>
          <t>5D</t>
        </is>
      </c>
      <c r="B143" t="n">
        <v>1</v>
      </c>
      <c r="C143" t="n">
        <v>0</v>
      </c>
      <c r="D143" t="inlineStr">
        <is>
          <t>2</t>
        </is>
      </c>
      <c r="E143" t="inlineStr">
        <is>
          <t xml:space="preserve">T-Tacos, Pealafel , V-Chix, </t>
        </is>
      </c>
    </row>
    <row r="144" ht="19.8" customFormat="1" customHeight="1" s="16">
      <c r="A144" t="inlineStr">
        <is>
          <t>5E</t>
        </is>
      </c>
      <c r="C144" t="n">
        <v>2</v>
      </c>
      <c r="D144" t="inlineStr">
        <is>
          <t>2</t>
        </is>
      </c>
      <c r="E144" t="inlineStr">
        <is>
          <t xml:space="preserve">T-Tacos, Chix, </t>
        </is>
      </c>
      <c r="F144" t="n">
        <v>1</v>
      </c>
    </row>
    <row r="145" ht="19.8" customFormat="1" customHeight="1" s="16">
      <c r="A145" t="inlineStr">
        <is>
          <t>5F</t>
        </is>
      </c>
      <c r="C145" t="n">
        <v>1</v>
      </c>
      <c r="D145" t="inlineStr">
        <is>
          <t>2</t>
        </is>
      </c>
      <c r="E145" t="inlineStr">
        <is>
          <t xml:space="preserve">V-Pizza, PotPie, V-Chix, </t>
        </is>
      </c>
    </row>
    <row r="146" ht="19.8" customFormat="1" customHeight="1" s="16">
      <c r="A146" t="inlineStr">
        <is>
          <t>5G</t>
        </is>
      </c>
      <c r="C146" t="n">
        <v>1</v>
      </c>
      <c r="D146" t="inlineStr">
        <is>
          <t>2</t>
        </is>
      </c>
      <c r="E146" t="inlineStr">
        <is>
          <t xml:space="preserve">V-Pizza, B-Tacos, </t>
        </is>
      </c>
      <c r="F146" t="n">
        <v>1</v>
      </c>
    </row>
    <row r="147" ht="19.8" customFormat="1" customHeight="1" s="16">
      <c r="A147" t="inlineStr">
        <is>
          <t>5H</t>
        </is>
      </c>
      <c r="C147" t="n">
        <v>2</v>
      </c>
      <c r="D147" t="inlineStr">
        <is>
          <t>2</t>
        </is>
      </c>
      <c r="E147" t="inlineStr">
        <is>
          <t xml:space="preserve">V-Tacos, PotPie, </t>
        </is>
      </c>
    </row>
    <row r="148" ht="19.8" customFormat="1" customHeight="1" s="16">
      <c r="A148" t="inlineStr">
        <is>
          <t>5I</t>
        </is>
      </c>
      <c r="C148" t="n">
        <v>1</v>
      </c>
      <c r="D148" t="inlineStr">
        <is>
          <t>2</t>
        </is>
      </c>
      <c r="E148" t="inlineStr">
        <is>
          <t xml:space="preserve">V-Tacos, Pealafel , </t>
        </is>
      </c>
      <c r="F148" t="n">
        <v>1</v>
      </c>
    </row>
    <row r="149" ht="19.8" customFormat="1" customHeight="1" s="16">
      <c r="A149" t="inlineStr">
        <is>
          <t>S33</t>
        </is>
      </c>
      <c r="C149" t="n">
        <v>1</v>
      </c>
      <c r="D149" t="inlineStr">
        <is>
          <t>2</t>
        </is>
      </c>
      <c r="E149" t="inlineStr">
        <is>
          <t xml:space="preserve">PotPie, Chix, </t>
        </is>
      </c>
      <c r="F149" t="n">
        <v>1</v>
      </c>
    </row>
    <row r="150" ht="19.8" customFormat="1" customHeight="1" s="16">
      <c r="A150" t="inlineStr">
        <is>
          <t>S34</t>
        </is>
      </c>
      <c r="B150" t="n">
        <v>1</v>
      </c>
      <c r="C150" t="n">
        <v>0</v>
      </c>
      <c r="D150" t="inlineStr">
        <is>
          <t>2</t>
        </is>
      </c>
      <c r="E150" t="inlineStr">
        <is>
          <t xml:space="preserve">B-Burg, Chix, </t>
        </is>
      </c>
    </row>
    <row r="151" ht="19.8" customFormat="1" customHeight="1" s="16">
      <c r="A151" t="inlineStr">
        <is>
          <t>S35</t>
        </is>
      </c>
      <c r="B151" t="n">
        <v>1</v>
      </c>
      <c r="C151" t="n">
        <v>0</v>
      </c>
      <c r="D151" t="inlineStr">
        <is>
          <t>2</t>
        </is>
      </c>
      <c r="E151" t="inlineStr">
        <is>
          <t xml:space="preserve">B-Burg, T-Tacos, PotPie, </t>
        </is>
      </c>
    </row>
    <row r="152" ht="19.8" customFormat="1" customHeight="1" s="16">
      <c r="A152" t="inlineStr">
        <is>
          <t>S36</t>
        </is>
      </c>
      <c r="B152" t="n">
        <v>1</v>
      </c>
      <c r="C152" t="n">
        <v>0</v>
      </c>
      <c r="D152" t="inlineStr">
        <is>
          <t>2</t>
        </is>
      </c>
      <c r="E152" t="inlineStr">
        <is>
          <t xml:space="preserve">V-Burg, B-Tacos, Chix, </t>
        </is>
      </c>
    </row>
    <row r="153" ht="19.8" customFormat="1" customHeight="1" s="16">
      <c r="A153" t="inlineStr">
        <is>
          <t>S37</t>
        </is>
      </c>
      <c r="B153" t="n">
        <v>1</v>
      </c>
      <c r="C153" t="n">
        <v>0</v>
      </c>
      <c r="D153" t="inlineStr">
        <is>
          <t>2</t>
        </is>
      </c>
      <c r="E153" t="inlineStr">
        <is>
          <t xml:space="preserve">Beef, PotPie, </t>
        </is>
      </c>
    </row>
    <row r="154" ht="19.8" customFormat="1" customHeight="1" s="16">
      <c r="A154" t="inlineStr">
        <is>
          <t>S38</t>
        </is>
      </c>
      <c r="C154" t="n">
        <v>1</v>
      </c>
      <c r="D154" t="inlineStr">
        <is>
          <t>2</t>
        </is>
      </c>
      <c r="E154" t="inlineStr">
        <is>
          <t xml:space="preserve">Beef, PotPie, </t>
        </is>
      </c>
      <c r="F154" t="n">
        <v>1</v>
      </c>
    </row>
    <row r="155" ht="19.8" customFormat="1" customHeight="1" s="16">
      <c r="A155" t="inlineStr">
        <is>
          <t>S39</t>
        </is>
      </c>
      <c r="C155" t="n">
        <v>1</v>
      </c>
      <c r="D155" t="inlineStr">
        <is>
          <t>2</t>
        </is>
      </c>
      <c r="E155" t="inlineStr">
        <is>
          <t xml:space="preserve">Beef, PotPie, </t>
        </is>
      </c>
      <c r="F155" t="n">
        <v>1</v>
      </c>
    </row>
    <row r="156" ht="19.8" customFormat="1" customHeight="1" s="16">
      <c r="A156" t="inlineStr">
        <is>
          <t>S40</t>
        </is>
      </c>
      <c r="B156" t="n">
        <v>1</v>
      </c>
      <c r="C156" t="n">
        <v>0</v>
      </c>
      <c r="D156" t="inlineStr">
        <is>
          <t>2</t>
        </is>
      </c>
      <c r="E156" t="inlineStr">
        <is>
          <t xml:space="preserve">Beef, PotPie, Chix, </t>
        </is>
      </c>
    </row>
    <row r="157" ht="19.8" customFormat="1" customHeight="1" s="16">
      <c r="A157" t="inlineStr">
        <is>
          <t>S41</t>
        </is>
      </c>
      <c r="B157" t="n">
        <v>1</v>
      </c>
      <c r="C157" t="n">
        <v>0</v>
      </c>
      <c r="D157" t="inlineStr">
        <is>
          <t>2</t>
        </is>
      </c>
      <c r="E157" t="inlineStr">
        <is>
          <t xml:space="preserve">Beef, PotPie, Chix, </t>
        </is>
      </c>
    </row>
    <row r="158" ht="19.8" customFormat="1" customHeight="1" s="16">
      <c r="A158" t="inlineStr">
        <is>
          <t>S42</t>
        </is>
      </c>
      <c r="C158" t="n">
        <v>1</v>
      </c>
      <c r="D158" t="inlineStr">
        <is>
          <t>2</t>
        </is>
      </c>
      <c r="E158" t="inlineStr">
        <is>
          <t xml:space="preserve">Beef, PotPie, Chix, </t>
        </is>
      </c>
      <c r="F158" t="n">
        <v>1</v>
      </c>
    </row>
    <row r="159" ht="19.8" customFormat="1" customHeight="1" s="16">
      <c r="A159" t="inlineStr">
        <is>
          <t>S43</t>
        </is>
      </c>
      <c r="C159" t="n">
        <v>1</v>
      </c>
      <c r="D159" t="inlineStr">
        <is>
          <t>2</t>
        </is>
      </c>
      <c r="E159" t="inlineStr">
        <is>
          <t xml:space="preserve">Beef, PotPie, Chix, </t>
        </is>
      </c>
      <c r="F159" t="n">
        <v>1</v>
      </c>
    </row>
    <row r="160" ht="19.8" customFormat="1" customHeight="1" s="16">
      <c r="A160" t="inlineStr">
        <is>
          <t>S44</t>
        </is>
      </c>
      <c r="C160" t="n">
        <v>1</v>
      </c>
      <c r="D160" t="inlineStr">
        <is>
          <t>2</t>
        </is>
      </c>
      <c r="E160" t="inlineStr">
        <is>
          <t xml:space="preserve">Beef, PotPie, Chix, </t>
        </is>
      </c>
    </row>
    <row r="161" ht="19.8" customFormat="1" customHeight="1" s="16">
      <c r="A161" t="inlineStr">
        <is>
          <t>S45</t>
        </is>
      </c>
      <c r="C161" t="n">
        <v>1</v>
      </c>
      <c r="D161" t="inlineStr">
        <is>
          <t>2</t>
        </is>
      </c>
      <c r="E161" t="inlineStr">
        <is>
          <t xml:space="preserve">Beef, PotPie, V-Chix, </t>
        </is>
      </c>
    </row>
    <row r="162" ht="19.8" customFormat="1" customHeight="1" s="16">
      <c r="A162" t="inlineStr">
        <is>
          <t>S46</t>
        </is>
      </c>
      <c r="C162" t="n">
        <v>1</v>
      </c>
      <c r="D162" t="inlineStr">
        <is>
          <t>2</t>
        </is>
      </c>
      <c r="E162" t="inlineStr">
        <is>
          <t xml:space="preserve">Beef, B-Burg, </t>
        </is>
      </c>
    </row>
    <row r="163" ht="19.8" customFormat="1" customHeight="1" s="16">
      <c r="A163" t="inlineStr">
        <is>
          <t>S47</t>
        </is>
      </c>
      <c r="C163" t="n">
        <v>1</v>
      </c>
      <c r="D163" t="inlineStr">
        <is>
          <t>2</t>
        </is>
      </c>
      <c r="E163" t="inlineStr">
        <is>
          <t xml:space="preserve">Beef, B-Burg, PotPie, </t>
        </is>
      </c>
    </row>
    <row r="164" ht="19.8" customFormat="1" customHeight="1" s="16">
      <c r="A164" t="inlineStr">
        <is>
          <t>S48</t>
        </is>
      </c>
      <c r="C164" t="n">
        <v>1</v>
      </c>
      <c r="D164" t="inlineStr">
        <is>
          <t>2</t>
        </is>
      </c>
      <c r="E164" t="inlineStr">
        <is>
          <t xml:space="preserve">Beef, B-Burg, Chix, </t>
        </is>
      </c>
      <c r="F164" t="n">
        <v>1</v>
      </c>
    </row>
    <row r="165" ht="19.8" customFormat="1" customHeight="1" s="16">
      <c r="A165" t="inlineStr">
        <is>
          <t>S49</t>
        </is>
      </c>
      <c r="B165" t="n">
        <v>1</v>
      </c>
      <c r="C165" t="n">
        <v>0</v>
      </c>
      <c r="D165" t="inlineStr">
        <is>
          <t>2</t>
        </is>
      </c>
      <c r="E165" t="inlineStr">
        <is>
          <t xml:space="preserve">Beef, T-Burg, T-Tacos, </t>
        </is>
      </c>
    </row>
    <row r="166" ht="19.8" customFormat="1" customHeight="1" s="16">
      <c r="A166" t="inlineStr">
        <is>
          <t>S50</t>
        </is>
      </c>
      <c r="B166" t="n">
        <v>1</v>
      </c>
      <c r="C166" t="n">
        <v>0</v>
      </c>
      <c r="D166" t="inlineStr">
        <is>
          <t>2</t>
        </is>
      </c>
      <c r="E166" t="inlineStr">
        <is>
          <t xml:space="preserve">Beef, Pealafel , Chix, </t>
        </is>
      </c>
    </row>
    <row r="167" ht="19.8" customFormat="1" customHeight="1" s="16">
      <c r="A167" t="inlineStr">
        <is>
          <t>S51</t>
        </is>
      </c>
      <c r="C167" t="n">
        <v>1</v>
      </c>
      <c r="D167" t="inlineStr">
        <is>
          <t>2</t>
        </is>
      </c>
      <c r="E167" t="inlineStr">
        <is>
          <t xml:space="preserve">Beef, Pealafel , Chix, </t>
        </is>
      </c>
    </row>
    <row r="168" ht="19.8" customFormat="1" customHeight="1" s="16">
      <c r="A168" t="inlineStr">
        <is>
          <t>S52</t>
        </is>
      </c>
      <c r="B168" t="n">
        <v>1</v>
      </c>
      <c r="C168" t="n">
        <v>0</v>
      </c>
      <c r="D168" t="inlineStr">
        <is>
          <t>2</t>
        </is>
      </c>
      <c r="E168" t="inlineStr">
        <is>
          <t xml:space="preserve">Beef, Chix, </t>
        </is>
      </c>
    </row>
    <row r="169" ht="19.8" customFormat="1" customHeight="1" s="16">
      <c r="A169" t="inlineStr">
        <is>
          <t>S53</t>
        </is>
      </c>
      <c r="C169" t="n">
        <v>1</v>
      </c>
      <c r="D169" t="inlineStr">
        <is>
          <t>2</t>
        </is>
      </c>
      <c r="E169" t="inlineStr">
        <is>
          <t xml:space="preserve">Beef, Chix, </t>
        </is>
      </c>
      <c r="F169" t="n">
        <v>1</v>
      </c>
    </row>
    <row r="170" ht="19.8" customFormat="1" customHeight="1" s="16">
      <c r="A170" t="inlineStr">
        <is>
          <t>S54</t>
        </is>
      </c>
      <c r="C170" t="n">
        <v>1</v>
      </c>
      <c r="D170" t="inlineStr">
        <is>
          <t>2</t>
        </is>
      </c>
      <c r="E170" t="inlineStr">
        <is>
          <t xml:space="preserve">Beef, Chix, </t>
        </is>
      </c>
      <c r="F170" t="n">
        <v>1</v>
      </c>
    </row>
    <row r="171" ht="19.8" customFormat="1" customHeight="1" s="16">
      <c r="A171" t="inlineStr">
        <is>
          <t>S55</t>
        </is>
      </c>
      <c r="C171" t="n">
        <v>1</v>
      </c>
      <c r="D171" t="inlineStr">
        <is>
          <t>2</t>
        </is>
      </c>
      <c r="E171" t="inlineStr">
        <is>
          <t xml:space="preserve">Beef, Chix, </t>
        </is>
      </c>
      <c r="F171" t="n">
        <v>1</v>
      </c>
    </row>
    <row r="172" ht="19.8" customFormat="1" customHeight="1" s="16">
      <c r="A172" t="inlineStr">
        <is>
          <t>S56</t>
        </is>
      </c>
      <c r="C172" t="n">
        <v>1</v>
      </c>
      <c r="D172" t="inlineStr">
        <is>
          <t>2</t>
        </is>
      </c>
      <c r="E172" t="inlineStr">
        <is>
          <t xml:space="preserve">Beef, Chix, </t>
        </is>
      </c>
      <c r="F172" t="n">
        <v>1</v>
      </c>
    </row>
    <row r="173" ht="19.8" customFormat="1" customHeight="1" s="16">
      <c r="A173" t="inlineStr">
        <is>
          <t>S57</t>
        </is>
      </c>
      <c r="C173" t="n">
        <v>1</v>
      </c>
      <c r="D173" t="inlineStr">
        <is>
          <t>2</t>
        </is>
      </c>
      <c r="E173" t="inlineStr">
        <is>
          <t xml:space="preserve">Beef, Chix, </t>
        </is>
      </c>
    </row>
    <row r="174" ht="19.8" customFormat="1" customHeight="1" s="16">
      <c r="A174" t="inlineStr">
        <is>
          <t>S58</t>
        </is>
      </c>
      <c r="B174" t="n">
        <v>1</v>
      </c>
      <c r="C174" t="n">
        <v>0</v>
      </c>
      <c r="D174" t="inlineStr">
        <is>
          <t>2</t>
        </is>
      </c>
      <c r="E174" t="inlineStr">
        <is>
          <t xml:space="preserve">Beef, T-Tacos, </t>
        </is>
      </c>
    </row>
    <row r="175" ht="19.8" customFormat="1" customHeight="1" s="16">
      <c r="A175" t="inlineStr">
        <is>
          <t>S59</t>
        </is>
      </c>
      <c r="B175" t="n">
        <v>1</v>
      </c>
      <c r="C175" t="n">
        <v>0</v>
      </c>
      <c r="D175" t="inlineStr">
        <is>
          <t>2</t>
        </is>
      </c>
      <c r="E175" t="inlineStr">
        <is>
          <t xml:space="preserve">Beef, V-Pizza, </t>
        </is>
      </c>
    </row>
    <row r="176" ht="19.8" customFormat="1" customHeight="1" s="16">
      <c r="A176" t="inlineStr">
        <is>
          <t>S60</t>
        </is>
      </c>
      <c r="C176" t="n">
        <v>1</v>
      </c>
      <c r="D176" t="inlineStr">
        <is>
          <t>2</t>
        </is>
      </c>
      <c r="E176" t="inlineStr">
        <is>
          <t xml:space="preserve">Pealafel , PotPie, </t>
        </is>
      </c>
    </row>
    <row r="177" ht="19.8" customFormat="1" customHeight="1" s="16">
      <c r="A177" t="inlineStr">
        <is>
          <t>S61</t>
        </is>
      </c>
      <c r="B177" t="n">
        <v>1</v>
      </c>
      <c r="C177" t="n">
        <v>0</v>
      </c>
      <c r="D177" t="inlineStr">
        <is>
          <t>2</t>
        </is>
      </c>
      <c r="E177" t="inlineStr">
        <is>
          <t xml:space="preserve">Pealafel , PotPie, V-Chix, </t>
        </is>
      </c>
    </row>
    <row r="178" ht="19.8" customFormat="1" customHeight="1" s="16">
      <c r="A178" t="inlineStr">
        <is>
          <t>S62</t>
        </is>
      </c>
      <c r="B178" t="n">
        <v>1</v>
      </c>
      <c r="C178" t="n">
        <v>0</v>
      </c>
      <c r="D178" t="inlineStr">
        <is>
          <t>2</t>
        </is>
      </c>
      <c r="E178" t="inlineStr">
        <is>
          <t xml:space="preserve">Pealafel , PotPie, V-Chix, </t>
        </is>
      </c>
    </row>
    <row r="179" ht="19.8" customFormat="1" customHeight="1" s="16">
      <c r="A179" t="inlineStr">
        <is>
          <t>S63</t>
        </is>
      </c>
      <c r="C179" t="n">
        <v>1</v>
      </c>
      <c r="D179" t="inlineStr">
        <is>
          <t>2</t>
        </is>
      </c>
      <c r="E179" t="inlineStr">
        <is>
          <t xml:space="preserve">Pealafel , PotPie, V-Chix, </t>
        </is>
      </c>
      <c r="F179" t="n">
        <v>1</v>
      </c>
    </row>
    <row r="180" ht="19.8" customFormat="1" customHeight="1" s="16">
      <c r="A180" t="inlineStr">
        <is>
          <t>S64</t>
        </is>
      </c>
      <c r="C180" t="n">
        <v>1</v>
      </c>
      <c r="D180" t="inlineStr">
        <is>
          <t>2</t>
        </is>
      </c>
      <c r="E180" t="inlineStr">
        <is>
          <t xml:space="preserve">Pealafel , PotPie, V-Chix, </t>
        </is>
      </c>
    </row>
    <row r="181" ht="19.8" customFormat="1" customHeight="1" s="16">
      <c r="A181" t="inlineStr">
        <is>
          <t>S65</t>
        </is>
      </c>
      <c r="B181" t="n">
        <v>1</v>
      </c>
      <c r="C181" t="n">
        <v>0</v>
      </c>
      <c r="D181" t="inlineStr">
        <is>
          <t>2</t>
        </is>
      </c>
      <c r="E181" t="inlineStr">
        <is>
          <t xml:space="preserve">Pizza, Beef, Chix, </t>
        </is>
      </c>
    </row>
    <row r="182" ht="19.8" customFormat="1" customHeight="1" s="16">
      <c r="A182" t="inlineStr">
        <is>
          <t>S66</t>
        </is>
      </c>
      <c r="B182" t="n">
        <v>1</v>
      </c>
      <c r="C182" t="n">
        <v>0</v>
      </c>
      <c r="D182" t="inlineStr">
        <is>
          <t>2</t>
        </is>
      </c>
      <c r="E182" t="inlineStr">
        <is>
          <t xml:space="preserve">Pizza, Pealafel , Chix, </t>
        </is>
      </c>
    </row>
    <row r="183" ht="19.8" customFormat="1" customHeight="1" s="16">
      <c r="A183" t="inlineStr">
        <is>
          <t>S67</t>
        </is>
      </c>
      <c r="C183" t="n">
        <v>1</v>
      </c>
      <c r="D183" t="inlineStr">
        <is>
          <t>2</t>
        </is>
      </c>
      <c r="E183" t="inlineStr">
        <is>
          <t xml:space="preserve">Pizza, Chix, </t>
        </is>
      </c>
      <c r="F183" t="n">
        <v>1</v>
      </c>
    </row>
    <row r="184" ht="19.8" customFormat="1" customHeight="1" s="16">
      <c r="A184" t="inlineStr">
        <is>
          <t>S68</t>
        </is>
      </c>
      <c r="C184" t="n">
        <v>1</v>
      </c>
      <c r="D184" t="inlineStr">
        <is>
          <t>2</t>
        </is>
      </c>
      <c r="E184" t="inlineStr">
        <is>
          <t xml:space="preserve">Pizza, T-Tacos, PotPie, </t>
        </is>
      </c>
    </row>
    <row r="185" ht="19.8" customFormat="1" customHeight="1" s="16">
      <c r="A185" t="inlineStr">
        <is>
          <t>S69</t>
        </is>
      </c>
      <c r="C185" t="n">
        <v>1</v>
      </c>
      <c r="D185" t="inlineStr">
        <is>
          <t>2</t>
        </is>
      </c>
      <c r="E185" t="inlineStr">
        <is>
          <t xml:space="preserve">T-Tacos, Chix, </t>
        </is>
      </c>
    </row>
    <row r="186" ht="19.8" customFormat="1" customHeight="1" s="16">
      <c r="A186" t="inlineStr">
        <is>
          <t>S70</t>
        </is>
      </c>
      <c r="C186" t="n">
        <v>1</v>
      </c>
      <c r="D186" t="inlineStr">
        <is>
          <t>2</t>
        </is>
      </c>
      <c r="E186" t="inlineStr">
        <is>
          <t xml:space="preserve">V-Pizza, Pealafel , PotPie, </t>
        </is>
      </c>
      <c r="F186" t="n">
        <v>1</v>
      </c>
    </row>
    <row r="187" ht="19.8" customFormat="1" customHeight="1" s="16">
      <c r="A187" t="inlineStr">
        <is>
          <t>S71</t>
        </is>
      </c>
      <c r="C187" t="n">
        <v>1</v>
      </c>
      <c r="D187" t="inlineStr">
        <is>
          <t>2</t>
        </is>
      </c>
      <c r="E187" t="inlineStr">
        <is>
          <t xml:space="preserve">V-Tacos, PotPie, </t>
        </is>
      </c>
      <c r="F187" t="n">
        <v>1</v>
      </c>
    </row>
    <row r="188" ht="19.8" customFormat="1" customHeight="1" s="16">
      <c r="A188" t="inlineStr">
        <is>
          <t>S72</t>
        </is>
      </c>
      <c r="C188" t="n">
        <v>1</v>
      </c>
      <c r="D188" t="inlineStr">
        <is>
          <t>2</t>
        </is>
      </c>
      <c r="E188" t="inlineStr">
        <is>
          <t xml:space="preserve">V-Tacos, Pealafel , PotPie, </t>
        </is>
      </c>
    </row>
    <row r="189" ht="19.8" customFormat="1" customHeight="1" s="16">
      <c r="A189" t="inlineStr">
        <is>
          <t>5J</t>
        </is>
      </c>
      <c r="B189" t="n">
        <v>1</v>
      </c>
      <c r="C189" t="n">
        <v>0</v>
      </c>
      <c r="D189" t="inlineStr">
        <is>
          <t>1</t>
        </is>
      </c>
      <c r="E189" t="inlineStr">
        <is>
          <t>None</t>
        </is>
      </c>
    </row>
    <row r="190" ht="19.8" customFormat="1" customHeight="1" s="16">
      <c r="A190" t="inlineStr">
        <is>
          <t>5K</t>
        </is>
      </c>
      <c r="B190" t="n">
        <v>2</v>
      </c>
      <c r="C190" t="n">
        <v>3</v>
      </c>
      <c r="D190" t="inlineStr">
        <is>
          <t>1</t>
        </is>
      </c>
      <c r="E190" t="inlineStr">
        <is>
          <t xml:space="preserve">PotPie, Chix, </t>
        </is>
      </c>
      <c r="F190" t="n">
        <v>2</v>
      </c>
    </row>
    <row r="191" ht="19.8" customFormat="1" customHeight="1" s="16">
      <c r="A191" t="inlineStr">
        <is>
          <t>5L</t>
        </is>
      </c>
      <c r="C191" t="n">
        <v>1</v>
      </c>
      <c r="D191" t="inlineStr">
        <is>
          <t>1</t>
        </is>
      </c>
      <c r="E191" t="inlineStr">
        <is>
          <t xml:space="preserve">PotPie, V-Chix, </t>
        </is>
      </c>
    </row>
    <row r="192" ht="19.8" customFormat="1" customHeight="1" s="16">
      <c r="A192" t="inlineStr">
        <is>
          <t>5M</t>
        </is>
      </c>
      <c r="B192" t="n">
        <v>1</v>
      </c>
      <c r="C192" t="n">
        <v>0</v>
      </c>
      <c r="D192" t="inlineStr">
        <is>
          <t>1</t>
        </is>
      </c>
      <c r="E192" t="inlineStr">
        <is>
          <t xml:space="preserve">B-Tacos, PotPie, </t>
        </is>
      </c>
    </row>
    <row r="193" ht="19.8" customFormat="1" customHeight="1" s="16">
      <c r="A193" t="inlineStr">
        <is>
          <t>5N</t>
        </is>
      </c>
      <c r="B193" t="n">
        <v>1</v>
      </c>
      <c r="C193" t="n">
        <v>1</v>
      </c>
      <c r="D193" t="inlineStr">
        <is>
          <t>1</t>
        </is>
      </c>
      <c r="E193" t="inlineStr">
        <is>
          <t xml:space="preserve">B-Burg, PotPie, </t>
        </is>
      </c>
    </row>
    <row r="194" ht="19.8" customFormat="1" customHeight="1" s="16">
      <c r="A194" t="inlineStr">
        <is>
          <t>5O</t>
        </is>
      </c>
      <c r="C194" t="n">
        <v>1</v>
      </c>
      <c r="D194" t="inlineStr">
        <is>
          <t>1</t>
        </is>
      </c>
      <c r="E194" t="inlineStr">
        <is>
          <t xml:space="preserve">B-Burg, Pealafel , Chix, </t>
        </is>
      </c>
    </row>
    <row r="195" ht="19.8" customFormat="1" customHeight="1" s="16">
      <c r="A195" t="inlineStr">
        <is>
          <t>5P</t>
        </is>
      </c>
      <c r="C195" t="n">
        <v>1</v>
      </c>
      <c r="D195" t="inlineStr">
        <is>
          <t>1</t>
        </is>
      </c>
      <c r="E195" t="inlineStr">
        <is>
          <t xml:space="preserve">B-Burg, Chix, </t>
        </is>
      </c>
      <c r="F195" t="n">
        <v>1</v>
      </c>
    </row>
    <row r="196" ht="19.8" customFormat="1" customHeight="1" s="16">
      <c r="A196" t="inlineStr">
        <is>
          <t>5Q</t>
        </is>
      </c>
      <c r="C196" t="n">
        <v>1</v>
      </c>
      <c r="D196" t="inlineStr">
        <is>
          <t>1</t>
        </is>
      </c>
      <c r="E196" t="inlineStr">
        <is>
          <t xml:space="preserve">T-Burg, Pealafel , </t>
        </is>
      </c>
    </row>
    <row r="197" ht="19.8" customFormat="1" customHeight="1" s="16">
      <c r="A197" t="inlineStr">
        <is>
          <t>5R</t>
        </is>
      </c>
      <c r="B197" t="n">
        <v>1</v>
      </c>
      <c r="C197" t="n">
        <v>1</v>
      </c>
      <c r="D197" t="inlineStr">
        <is>
          <t>1</t>
        </is>
      </c>
      <c r="E197" t="inlineStr">
        <is>
          <t xml:space="preserve">V-Burg, PotPie, </t>
        </is>
      </c>
    </row>
    <row r="198" ht="19.8" customFormat="1" customHeight="1" s="16">
      <c r="A198" t="inlineStr">
        <is>
          <t>5S</t>
        </is>
      </c>
      <c r="C198" t="n">
        <v>1</v>
      </c>
      <c r="D198" t="inlineStr">
        <is>
          <t>1</t>
        </is>
      </c>
      <c r="E198" t="inlineStr">
        <is>
          <t xml:space="preserve">V-Burg, PotPie, V-Chix, </t>
        </is>
      </c>
    </row>
    <row r="199" ht="19.8" customFormat="1" customHeight="1" s="16">
      <c r="A199" t="inlineStr">
        <is>
          <t>5T</t>
        </is>
      </c>
      <c r="C199" t="n">
        <v>1</v>
      </c>
      <c r="D199" t="inlineStr">
        <is>
          <t>1</t>
        </is>
      </c>
      <c r="E199" t="inlineStr">
        <is>
          <t xml:space="preserve">V-Burg, B-Tacos, </t>
        </is>
      </c>
      <c r="F199" t="n">
        <v>1</v>
      </c>
    </row>
    <row r="200" ht="19.8" customFormat="1" customHeight="1" s="16">
      <c r="A200" t="inlineStr">
        <is>
          <t>5U</t>
        </is>
      </c>
      <c r="C200" t="n">
        <v>1</v>
      </c>
      <c r="D200" t="inlineStr">
        <is>
          <t>1</t>
        </is>
      </c>
      <c r="E200" t="inlineStr">
        <is>
          <t xml:space="preserve">V-Burg, V-Pizza, PotPie, </t>
        </is>
      </c>
    </row>
    <row r="201" ht="19.8" customFormat="1" customHeight="1" s="16">
      <c r="A201" t="inlineStr">
        <is>
          <t>5V</t>
        </is>
      </c>
      <c r="C201" t="n">
        <v>1</v>
      </c>
      <c r="D201" t="inlineStr">
        <is>
          <t>1</t>
        </is>
      </c>
      <c r="E201" t="inlineStr">
        <is>
          <t xml:space="preserve">V-Burg, V-Chix, </t>
        </is>
      </c>
    </row>
    <row r="202" ht="19.8" customFormat="1" customHeight="1" s="16">
      <c r="A202" t="inlineStr">
        <is>
          <t>5W</t>
        </is>
      </c>
      <c r="B202" t="n">
        <v>5</v>
      </c>
      <c r="C202" t="n">
        <v>9</v>
      </c>
      <c r="D202" t="inlineStr">
        <is>
          <t>1</t>
        </is>
      </c>
      <c r="E202" t="inlineStr">
        <is>
          <t xml:space="preserve">Beef, PotPie, </t>
        </is>
      </c>
      <c r="F202" t="n">
        <v>4</v>
      </c>
    </row>
    <row r="203" ht="19.8" customFormat="1" customHeight="1" s="16">
      <c r="A203" t="inlineStr">
        <is>
          <t>5X</t>
        </is>
      </c>
      <c r="B203" t="n">
        <v>4</v>
      </c>
      <c r="C203" t="n">
        <v>6</v>
      </c>
      <c r="D203" t="inlineStr">
        <is>
          <t>1</t>
        </is>
      </c>
      <c r="E203" t="inlineStr">
        <is>
          <t xml:space="preserve">Beef, PotPie, Chix, </t>
        </is>
      </c>
      <c r="F203" t="n">
        <v>3</v>
      </c>
    </row>
    <row r="204" ht="19.8" customFormat="1" customHeight="1" s="16">
      <c r="A204" t="inlineStr">
        <is>
          <t>5Y</t>
        </is>
      </c>
      <c r="B204" t="n">
        <v>2</v>
      </c>
      <c r="C204" t="n">
        <v>2</v>
      </c>
      <c r="D204" t="inlineStr">
        <is>
          <t>1</t>
        </is>
      </c>
      <c r="E204" t="inlineStr">
        <is>
          <t xml:space="preserve">Beef, B-Tacos, </t>
        </is>
      </c>
      <c r="F204" t="n">
        <v>1</v>
      </c>
    </row>
    <row r="205" ht="19.8" customFormat="1" customHeight="1" s="16">
      <c r="A205" t="inlineStr">
        <is>
          <t>5Z</t>
        </is>
      </c>
      <c r="C205" t="n">
        <v>1</v>
      </c>
      <c r="D205" t="inlineStr">
        <is>
          <t>1</t>
        </is>
      </c>
      <c r="E205" t="inlineStr">
        <is>
          <t xml:space="preserve">Beef, B-Tacos, Chix, </t>
        </is>
      </c>
    </row>
    <row r="206" ht="19.8" customFormat="1" customHeight="1" s="16">
      <c r="A206" t="inlineStr">
        <is>
          <t>6A</t>
        </is>
      </c>
      <c r="B206" t="n">
        <v>1</v>
      </c>
      <c r="C206" t="n">
        <v>2</v>
      </c>
      <c r="D206" t="inlineStr">
        <is>
          <t>1</t>
        </is>
      </c>
      <c r="E206" t="inlineStr">
        <is>
          <t xml:space="preserve">Beef, B-Burg, </t>
        </is>
      </c>
      <c r="F206" t="n">
        <v>2</v>
      </c>
    </row>
    <row r="207" ht="19.8" customFormat="1" customHeight="1" s="16">
      <c r="A207" t="inlineStr">
        <is>
          <t>6B</t>
        </is>
      </c>
      <c r="B207" t="n">
        <v>1</v>
      </c>
      <c r="C207" t="n">
        <v>0</v>
      </c>
      <c r="D207" t="inlineStr">
        <is>
          <t>1</t>
        </is>
      </c>
      <c r="E207" t="inlineStr">
        <is>
          <t xml:space="preserve">Beef, B-Burg, Pealafel , </t>
        </is>
      </c>
    </row>
    <row r="208" ht="19.8" customFormat="1" customHeight="1" s="16">
      <c r="A208" t="inlineStr">
        <is>
          <t>6C</t>
        </is>
      </c>
      <c r="B208" t="n">
        <v>1</v>
      </c>
      <c r="C208" t="n">
        <v>4</v>
      </c>
      <c r="D208" t="inlineStr">
        <is>
          <t>1</t>
        </is>
      </c>
      <c r="E208" t="inlineStr">
        <is>
          <t xml:space="preserve">Beef, B-Burg, Chix, </t>
        </is>
      </c>
      <c r="F208" t="n">
        <v>3</v>
      </c>
    </row>
    <row r="209" ht="19.8" customFormat="1" customHeight="1" s="16">
      <c r="A209" t="inlineStr">
        <is>
          <t>6D</t>
        </is>
      </c>
      <c r="C209" t="n">
        <v>1</v>
      </c>
      <c r="D209" t="inlineStr">
        <is>
          <t>1</t>
        </is>
      </c>
      <c r="E209" t="inlineStr">
        <is>
          <t xml:space="preserve">Beef, T-Burg, </t>
        </is>
      </c>
    </row>
    <row r="210" ht="19.8" customFormat="1" customHeight="1" s="16">
      <c r="A210" t="inlineStr">
        <is>
          <t>6E</t>
        </is>
      </c>
      <c r="B210" t="n">
        <v>1</v>
      </c>
      <c r="C210" t="n">
        <v>0</v>
      </c>
      <c r="D210" t="inlineStr">
        <is>
          <t>1</t>
        </is>
      </c>
      <c r="E210" t="inlineStr">
        <is>
          <t xml:space="preserve">Beef, T-Burg, PotPie, </t>
        </is>
      </c>
    </row>
    <row r="211" ht="19.8" customFormat="1" customHeight="1" s="16">
      <c r="A211" t="inlineStr">
        <is>
          <t>6F</t>
        </is>
      </c>
      <c r="B211" t="n">
        <v>1</v>
      </c>
      <c r="C211" t="n">
        <v>1</v>
      </c>
      <c r="D211" t="inlineStr">
        <is>
          <t>1</t>
        </is>
      </c>
      <c r="E211" t="inlineStr">
        <is>
          <t xml:space="preserve">Beef, T-Burg, Pealafel , </t>
        </is>
      </c>
      <c r="F211" t="n">
        <v>1</v>
      </c>
    </row>
    <row r="212" ht="19.8" customFormat="1" customHeight="1" s="16">
      <c r="A212" t="inlineStr">
        <is>
          <t>6G</t>
        </is>
      </c>
      <c r="B212" t="n">
        <v>1</v>
      </c>
      <c r="C212" t="n">
        <v>1</v>
      </c>
      <c r="D212" t="inlineStr">
        <is>
          <t>1</t>
        </is>
      </c>
      <c r="E212" t="inlineStr">
        <is>
          <t xml:space="preserve">Beef, T-Burg, Chix, </t>
        </is>
      </c>
    </row>
    <row r="213" ht="19.8" customFormat="1" customHeight="1" s="16">
      <c r="A213" t="inlineStr">
        <is>
          <t>6H</t>
        </is>
      </c>
      <c r="C213" t="n">
        <v>1</v>
      </c>
      <c r="D213" t="inlineStr">
        <is>
          <t>1</t>
        </is>
      </c>
      <c r="E213" t="inlineStr">
        <is>
          <t xml:space="preserve">Beef, V-Burg, PotPie, </t>
        </is>
      </c>
    </row>
    <row r="214" ht="19.8" customFormat="1" customHeight="1" s="16">
      <c r="A214" t="inlineStr">
        <is>
          <t>6I</t>
        </is>
      </c>
      <c r="B214" t="n">
        <v>1</v>
      </c>
      <c r="C214" t="n">
        <v>4</v>
      </c>
      <c r="D214" t="inlineStr">
        <is>
          <t>1</t>
        </is>
      </c>
      <c r="E214" t="inlineStr">
        <is>
          <t xml:space="preserve">Beef, Pealafel , </t>
        </is>
      </c>
      <c r="F214" t="n">
        <v>1</v>
      </c>
    </row>
    <row r="215" ht="19.8" customFormat="1" customHeight="1" s="16">
      <c r="A215" t="inlineStr">
        <is>
          <t>6J</t>
        </is>
      </c>
      <c r="B215" t="n">
        <v>2</v>
      </c>
      <c r="C215" t="n">
        <v>5</v>
      </c>
      <c r="D215" t="inlineStr">
        <is>
          <t>1</t>
        </is>
      </c>
      <c r="E215" t="inlineStr">
        <is>
          <t xml:space="preserve">Beef, Pealafel , PotPie, </t>
        </is>
      </c>
    </row>
    <row r="216" ht="19.8" customFormat="1" customHeight="1" s="16">
      <c r="A216" t="inlineStr">
        <is>
          <t>6K</t>
        </is>
      </c>
      <c r="B216" t="n">
        <v>6</v>
      </c>
      <c r="C216" t="n">
        <v>6</v>
      </c>
      <c r="D216" t="inlineStr">
        <is>
          <t>1</t>
        </is>
      </c>
      <c r="E216" t="inlineStr">
        <is>
          <t xml:space="preserve">Beef, Pealafel , Chix, </t>
        </is>
      </c>
      <c r="F216" t="n">
        <v>1</v>
      </c>
    </row>
    <row r="217" ht="19.8" customFormat="1" customHeight="1" s="16">
      <c r="A217" t="inlineStr">
        <is>
          <t>6L</t>
        </is>
      </c>
      <c r="B217" t="n">
        <v>6</v>
      </c>
      <c r="C217" t="n">
        <v>10</v>
      </c>
      <c r="D217" t="inlineStr">
        <is>
          <t>1</t>
        </is>
      </c>
      <c r="E217" t="inlineStr">
        <is>
          <t xml:space="preserve">Beef, Chix, </t>
        </is>
      </c>
      <c r="F217" t="n">
        <v>2</v>
      </c>
    </row>
    <row r="218" ht="19.8" customFormat="1" customHeight="1" s="16">
      <c r="A218" t="inlineStr">
        <is>
          <t>6M</t>
        </is>
      </c>
      <c r="B218" t="n">
        <v>2</v>
      </c>
      <c r="C218" t="n">
        <v>0</v>
      </c>
      <c r="D218" t="inlineStr">
        <is>
          <t>1</t>
        </is>
      </c>
      <c r="E218" t="inlineStr">
        <is>
          <t xml:space="preserve">Beef, T-Tacos, PotPie, </t>
        </is>
      </c>
    </row>
    <row r="219" ht="19.8" customFormat="1" customHeight="1" s="16">
      <c r="A219" t="inlineStr">
        <is>
          <t>6N</t>
        </is>
      </c>
      <c r="B219" t="n">
        <v>1</v>
      </c>
      <c r="C219" t="n">
        <v>0</v>
      </c>
      <c r="D219" t="inlineStr">
        <is>
          <t>1</t>
        </is>
      </c>
      <c r="E219" t="inlineStr">
        <is>
          <t xml:space="preserve">Beef, T-Tacos, Chix, </t>
        </is>
      </c>
    </row>
    <row r="220" ht="19.8" customFormat="1" customHeight="1" s="16">
      <c r="A220" t="inlineStr">
        <is>
          <t>6O</t>
        </is>
      </c>
      <c r="B220" t="n">
        <v>4</v>
      </c>
      <c r="C220" t="n">
        <v>8</v>
      </c>
      <c r="D220" t="inlineStr">
        <is>
          <t>1</t>
        </is>
      </c>
      <c r="E220" t="inlineStr">
        <is>
          <t xml:space="preserve">Pealafel , PotPie, </t>
        </is>
      </c>
      <c r="F220" t="n">
        <v>5</v>
      </c>
    </row>
    <row r="221" ht="19.8" customFormat="1" customHeight="1" s="16">
      <c r="A221" t="inlineStr">
        <is>
          <t>6P</t>
        </is>
      </c>
      <c r="B221" t="n">
        <v>6</v>
      </c>
      <c r="C221" t="n">
        <v>2</v>
      </c>
      <c r="D221" t="inlineStr">
        <is>
          <t>1</t>
        </is>
      </c>
      <c r="E221" t="inlineStr">
        <is>
          <t xml:space="preserve">Pealafel , PotPie, Chix, </t>
        </is>
      </c>
      <c r="F221" t="n">
        <v>2</v>
      </c>
    </row>
    <row r="222" ht="19.8" customFormat="1" customHeight="1" s="16">
      <c r="A222" t="inlineStr">
        <is>
          <t>6Q</t>
        </is>
      </c>
      <c r="B222" t="n">
        <v>1</v>
      </c>
      <c r="C222" t="n">
        <v>2</v>
      </c>
      <c r="D222" t="inlineStr">
        <is>
          <t>1</t>
        </is>
      </c>
      <c r="E222" t="inlineStr">
        <is>
          <t xml:space="preserve">Pealafel , PotPie, V-Chix, </t>
        </is>
      </c>
      <c r="F222" t="n">
        <v>1</v>
      </c>
    </row>
    <row r="223" ht="19.8" customFormat="1" customHeight="1" s="16">
      <c r="A223" t="inlineStr">
        <is>
          <t>6R</t>
        </is>
      </c>
      <c r="B223" t="n">
        <v>3</v>
      </c>
      <c r="C223" t="n">
        <v>3</v>
      </c>
      <c r="D223" t="inlineStr">
        <is>
          <t>1</t>
        </is>
      </c>
      <c r="E223" t="inlineStr">
        <is>
          <t xml:space="preserve">Pealafel , Chix, </t>
        </is>
      </c>
      <c r="F223" t="n">
        <v>2</v>
      </c>
    </row>
    <row r="224" ht="19.8" customFormat="1" customHeight="1" s="16">
      <c r="A224" t="inlineStr">
        <is>
          <t>6S</t>
        </is>
      </c>
      <c r="B224" t="n">
        <v>1</v>
      </c>
      <c r="C224" t="n">
        <v>0</v>
      </c>
      <c r="D224" t="inlineStr">
        <is>
          <t>1</t>
        </is>
      </c>
      <c r="E224" t="inlineStr">
        <is>
          <t xml:space="preserve">Pealafel , V-Chix, </t>
        </is>
      </c>
    </row>
    <row r="225" ht="19.8" customFormat="1" customHeight="1" s="16">
      <c r="A225" t="inlineStr">
        <is>
          <t>6T</t>
        </is>
      </c>
      <c r="C225" t="n">
        <v>1</v>
      </c>
      <c r="D225" t="inlineStr">
        <is>
          <t>1</t>
        </is>
      </c>
      <c r="E225" t="inlineStr">
        <is>
          <t xml:space="preserve">Pizza, PotPie, Chix, </t>
        </is>
      </c>
      <c r="F225" t="n">
        <v>1</v>
      </c>
    </row>
    <row r="226" ht="19.8" customFormat="1" customHeight="1" s="16">
      <c r="A226" t="inlineStr">
        <is>
          <t>6U</t>
        </is>
      </c>
      <c r="C226" t="n">
        <v>2</v>
      </c>
      <c r="D226" t="inlineStr">
        <is>
          <t>1</t>
        </is>
      </c>
      <c r="E226" t="inlineStr">
        <is>
          <t xml:space="preserve">Pizza, B-Tacos, </t>
        </is>
      </c>
      <c r="F226" t="n">
        <v>1</v>
      </c>
    </row>
    <row r="227" ht="19.8" customFormat="1" customHeight="1" s="16">
      <c r="A227" t="inlineStr">
        <is>
          <t>6V</t>
        </is>
      </c>
      <c r="C227" t="n">
        <v>1</v>
      </c>
      <c r="D227" t="inlineStr">
        <is>
          <t>1</t>
        </is>
      </c>
      <c r="E227" t="inlineStr">
        <is>
          <t xml:space="preserve">Pizza, B-Tacos, Chix, </t>
        </is>
      </c>
    </row>
    <row r="228" ht="19.8" customFormat="1" customHeight="1" s="16">
      <c r="A228" t="inlineStr">
        <is>
          <t>6W</t>
        </is>
      </c>
      <c r="C228" t="n">
        <v>1</v>
      </c>
      <c r="D228" t="inlineStr">
        <is>
          <t>1</t>
        </is>
      </c>
      <c r="E228" t="inlineStr">
        <is>
          <t xml:space="preserve">Pizza, T-Burg, </t>
        </is>
      </c>
    </row>
    <row r="229" ht="19.8" customFormat="1" customHeight="1" s="16">
      <c r="A229" t="inlineStr">
        <is>
          <t>6X</t>
        </is>
      </c>
      <c r="C229" t="n">
        <v>2</v>
      </c>
      <c r="D229" t="inlineStr">
        <is>
          <t>1</t>
        </is>
      </c>
      <c r="E229" t="inlineStr">
        <is>
          <t xml:space="preserve">Pizza, Beef, </t>
        </is>
      </c>
    </row>
    <row r="230" ht="19.8" customFormat="1" customHeight="1" s="16">
      <c r="A230" t="inlineStr">
        <is>
          <t>6Y</t>
        </is>
      </c>
      <c r="B230" t="n">
        <v>1</v>
      </c>
      <c r="C230" t="n">
        <v>0</v>
      </c>
      <c r="D230" t="inlineStr">
        <is>
          <t>1</t>
        </is>
      </c>
      <c r="E230" t="inlineStr">
        <is>
          <t xml:space="preserve">Pizza, Beef, PotPie, </t>
        </is>
      </c>
    </row>
    <row r="231" ht="19.8" customFormat="1" customHeight="1" s="16">
      <c r="A231" t="inlineStr">
        <is>
          <t>6Z</t>
        </is>
      </c>
      <c r="C231" t="n">
        <v>1</v>
      </c>
      <c r="D231" t="inlineStr">
        <is>
          <t>1</t>
        </is>
      </c>
      <c r="E231" t="inlineStr">
        <is>
          <t xml:space="preserve">Pizza, Beef, Pealafel , </t>
        </is>
      </c>
      <c r="F231" t="n">
        <v>1</v>
      </c>
    </row>
    <row r="232" ht="19.8" customFormat="1" customHeight="1" s="16">
      <c r="A232" t="inlineStr">
        <is>
          <t>7A</t>
        </is>
      </c>
      <c r="B232" t="n">
        <v>1</v>
      </c>
      <c r="C232" t="n">
        <v>0</v>
      </c>
      <c r="D232" t="inlineStr">
        <is>
          <t>1</t>
        </is>
      </c>
      <c r="E232" t="inlineStr">
        <is>
          <t xml:space="preserve">Pizza, Pealafel , </t>
        </is>
      </c>
    </row>
    <row r="233" ht="19.8" customFormat="1" customHeight="1" s="16">
      <c r="A233" t="inlineStr">
        <is>
          <t>7B</t>
        </is>
      </c>
      <c r="C233" t="n">
        <v>1</v>
      </c>
      <c r="D233" t="inlineStr">
        <is>
          <t>1</t>
        </is>
      </c>
      <c r="E233" t="inlineStr">
        <is>
          <t xml:space="preserve">Pizza, Pealafel , PotPie, </t>
        </is>
      </c>
    </row>
    <row r="234" ht="19.8" customFormat="1" customHeight="1" s="16">
      <c r="A234" t="inlineStr">
        <is>
          <t>7C</t>
        </is>
      </c>
      <c r="B234" t="n">
        <v>1</v>
      </c>
      <c r="C234" t="n">
        <v>0</v>
      </c>
      <c r="D234" t="inlineStr">
        <is>
          <t>1</t>
        </is>
      </c>
      <c r="E234" t="inlineStr">
        <is>
          <t xml:space="preserve">Pizza, Pealafel , Chix, </t>
        </is>
      </c>
    </row>
    <row r="235" ht="19.8" customFormat="1" customHeight="1" s="16">
      <c r="A235" t="inlineStr">
        <is>
          <t>7D</t>
        </is>
      </c>
      <c r="B235" t="n">
        <v>2</v>
      </c>
      <c r="C235" t="n">
        <v>1</v>
      </c>
      <c r="D235" t="inlineStr">
        <is>
          <t>1</t>
        </is>
      </c>
      <c r="E235" t="inlineStr">
        <is>
          <t xml:space="preserve">Pizza, Chix, </t>
        </is>
      </c>
    </row>
    <row r="236" ht="19.8" customFormat="1" customHeight="1" s="16">
      <c r="A236" t="inlineStr">
        <is>
          <t>7E</t>
        </is>
      </c>
      <c r="C236" t="n">
        <v>1</v>
      </c>
      <c r="D236" t="inlineStr">
        <is>
          <t>1</t>
        </is>
      </c>
      <c r="E236" t="inlineStr">
        <is>
          <t xml:space="preserve">T-Tacos, PotPie, </t>
        </is>
      </c>
      <c r="F236" t="n">
        <v>1</v>
      </c>
    </row>
    <row r="237" ht="19.8" customFormat="1" customHeight="1" s="16">
      <c r="A237" t="inlineStr">
        <is>
          <t>7F</t>
        </is>
      </c>
      <c r="B237" t="n">
        <v>1</v>
      </c>
      <c r="C237" t="n">
        <v>0</v>
      </c>
      <c r="D237" t="inlineStr">
        <is>
          <t>1</t>
        </is>
      </c>
      <c r="E237" t="inlineStr">
        <is>
          <t xml:space="preserve">T-Tacos, PotPie, Chix, </t>
        </is>
      </c>
    </row>
    <row r="238" ht="19.8" customFormat="1" customHeight="1" s="16">
      <c r="A238" t="inlineStr">
        <is>
          <t>7G</t>
        </is>
      </c>
      <c r="B238" t="n">
        <v>1</v>
      </c>
      <c r="C238" t="n">
        <v>1</v>
      </c>
      <c r="D238" t="inlineStr">
        <is>
          <t>1</t>
        </is>
      </c>
      <c r="E238" t="inlineStr">
        <is>
          <t xml:space="preserve">T-Tacos, Pealafel , PotPie, </t>
        </is>
      </c>
      <c r="F238" t="n">
        <v>1</v>
      </c>
    </row>
    <row r="239" ht="19.8" customFormat="1" customHeight="1" s="16">
      <c r="A239" t="inlineStr">
        <is>
          <t>7H</t>
        </is>
      </c>
      <c r="B239" t="n">
        <v>1</v>
      </c>
      <c r="C239" t="n">
        <v>0</v>
      </c>
      <c r="D239" t="inlineStr">
        <is>
          <t>1</t>
        </is>
      </c>
      <c r="E239" t="inlineStr">
        <is>
          <t xml:space="preserve">T-Tacos, Chix, </t>
        </is>
      </c>
    </row>
    <row r="240" ht="19.8" customFormat="1" customHeight="1" s="16">
      <c r="A240" t="inlineStr">
        <is>
          <t>7I</t>
        </is>
      </c>
      <c r="C240" t="n">
        <v>1</v>
      </c>
      <c r="D240" t="inlineStr">
        <is>
          <t>1</t>
        </is>
      </c>
      <c r="E240" t="inlineStr">
        <is>
          <t xml:space="preserve">V-Pizza, Pealafel , </t>
        </is>
      </c>
    </row>
    <row r="241" ht="19.8" customFormat="1" customHeight="1" s="16">
      <c r="A241" t="inlineStr">
        <is>
          <t>7J</t>
        </is>
      </c>
      <c r="C241" t="n">
        <v>1</v>
      </c>
      <c r="D241" t="inlineStr">
        <is>
          <t>1</t>
        </is>
      </c>
      <c r="E241" t="inlineStr">
        <is>
          <t xml:space="preserve">V-Pizza, Chix, </t>
        </is>
      </c>
    </row>
    <row r="242" ht="19.8" customFormat="1" customHeight="1" s="16">
      <c r="A242" t="inlineStr">
        <is>
          <t>7K</t>
        </is>
      </c>
      <c r="B242" t="n">
        <v>1</v>
      </c>
      <c r="C242" t="n">
        <v>0</v>
      </c>
      <c r="D242" t="inlineStr">
        <is>
          <t>1</t>
        </is>
      </c>
      <c r="E242" t="inlineStr">
        <is>
          <t xml:space="preserve">V-Pizza, T-Tacos, </t>
        </is>
      </c>
    </row>
    <row r="243" ht="19.8" customFormat="1" customHeight="1" s="16">
      <c r="A243" t="inlineStr">
        <is>
          <t>S73</t>
        </is>
      </c>
      <c r="C243" t="n">
        <v>1</v>
      </c>
      <c r="D243" t="inlineStr">
        <is>
          <t>1</t>
        </is>
      </c>
      <c r="E243" t="inlineStr">
        <is>
          <t xml:space="preserve">PotPie, Chix, </t>
        </is>
      </c>
    </row>
    <row r="244" ht="19.8" customFormat="1" customHeight="1" s="16">
      <c r="A244" t="inlineStr">
        <is>
          <t>S74</t>
        </is>
      </c>
      <c r="C244" t="n">
        <v>1</v>
      </c>
      <c r="D244" t="inlineStr">
        <is>
          <t>1</t>
        </is>
      </c>
      <c r="E244" t="inlineStr">
        <is>
          <t xml:space="preserve">B-Tacos, Pealafel , </t>
        </is>
      </c>
    </row>
    <row r="245" ht="19.8" customFormat="1" customHeight="1" s="16">
      <c r="A245" t="inlineStr">
        <is>
          <t>S75</t>
        </is>
      </c>
      <c r="B245" t="n">
        <v>1</v>
      </c>
      <c r="C245" t="n">
        <v>0</v>
      </c>
      <c r="D245" t="inlineStr">
        <is>
          <t>1</t>
        </is>
      </c>
      <c r="E245" t="inlineStr">
        <is>
          <t xml:space="preserve">Beef, PotPie, </t>
        </is>
      </c>
    </row>
    <row r="246" ht="19.8" customFormat="1" customHeight="1" s="16">
      <c r="A246" t="inlineStr">
        <is>
          <t>S76</t>
        </is>
      </c>
      <c r="C246" t="n">
        <v>1</v>
      </c>
      <c r="D246" t="inlineStr">
        <is>
          <t>1</t>
        </is>
      </c>
      <c r="E246" t="inlineStr">
        <is>
          <t xml:space="preserve">Beef, PotPie, </t>
        </is>
      </c>
    </row>
    <row r="247" ht="19.8" customFormat="1" customHeight="1" s="16">
      <c r="A247" t="inlineStr">
        <is>
          <t>S77</t>
        </is>
      </c>
      <c r="B247" t="n">
        <v>1</v>
      </c>
      <c r="C247" t="n">
        <v>0</v>
      </c>
      <c r="D247" t="inlineStr">
        <is>
          <t>1</t>
        </is>
      </c>
      <c r="E247" t="inlineStr">
        <is>
          <t xml:space="preserve">Beef, PotPie, Chix, </t>
        </is>
      </c>
    </row>
    <row r="248" ht="19.8" customFormat="1" customHeight="1" s="16">
      <c r="A248" t="inlineStr">
        <is>
          <t>S78</t>
        </is>
      </c>
      <c r="C248" t="n">
        <v>1</v>
      </c>
      <c r="D248" t="inlineStr">
        <is>
          <t>1</t>
        </is>
      </c>
      <c r="E248" t="inlineStr">
        <is>
          <t xml:space="preserve">Beef, PotPie, Chix, </t>
        </is>
      </c>
      <c r="F248" t="n">
        <v>1</v>
      </c>
    </row>
    <row r="249" ht="19.8" customFormat="1" customHeight="1" s="16">
      <c r="A249" t="inlineStr">
        <is>
          <t>S79</t>
        </is>
      </c>
      <c r="C249" t="n">
        <v>1</v>
      </c>
      <c r="D249" t="inlineStr">
        <is>
          <t>1</t>
        </is>
      </c>
      <c r="E249" t="inlineStr">
        <is>
          <t xml:space="preserve">Beef, B-Tacos, </t>
        </is>
      </c>
    </row>
    <row r="250" ht="19.8" customFormat="1" customHeight="1" s="16">
      <c r="A250" t="inlineStr">
        <is>
          <t>S80</t>
        </is>
      </c>
      <c r="B250" t="n">
        <v>1</v>
      </c>
      <c r="C250" t="n">
        <v>0</v>
      </c>
      <c r="D250" t="inlineStr">
        <is>
          <t>1</t>
        </is>
      </c>
      <c r="E250" t="inlineStr">
        <is>
          <t xml:space="preserve">Beef, B-Burg, </t>
        </is>
      </c>
    </row>
    <row r="251" ht="19.8" customFormat="1" customHeight="1" s="16">
      <c r="A251" t="inlineStr">
        <is>
          <t>S81</t>
        </is>
      </c>
      <c r="C251" t="n">
        <v>1</v>
      </c>
      <c r="D251" t="inlineStr">
        <is>
          <t>1</t>
        </is>
      </c>
      <c r="E251" t="inlineStr">
        <is>
          <t xml:space="preserve">Beef, B-Burg, Chix, </t>
        </is>
      </c>
    </row>
    <row r="252" ht="19.8" customFormat="1" customHeight="1" s="16">
      <c r="A252" t="inlineStr">
        <is>
          <t>S82</t>
        </is>
      </c>
      <c r="C252" t="n">
        <v>1</v>
      </c>
      <c r="D252" t="inlineStr">
        <is>
          <t>1</t>
        </is>
      </c>
      <c r="E252" t="inlineStr">
        <is>
          <t xml:space="preserve">Beef, B-Burg, Chix, </t>
        </is>
      </c>
    </row>
    <row r="253" ht="19.8" customFormat="1" customHeight="1" s="16">
      <c r="A253" t="inlineStr">
        <is>
          <t>S83</t>
        </is>
      </c>
      <c r="B253" t="n">
        <v>1</v>
      </c>
      <c r="C253" t="n">
        <v>0</v>
      </c>
      <c r="D253" t="inlineStr">
        <is>
          <t>1</t>
        </is>
      </c>
      <c r="E253" t="inlineStr">
        <is>
          <t xml:space="preserve">Beef, Pealafel , </t>
        </is>
      </c>
    </row>
    <row r="254" ht="19.8" customFormat="1" customHeight="1" s="16">
      <c r="A254" t="inlineStr">
        <is>
          <t>S84</t>
        </is>
      </c>
      <c r="B254" t="n">
        <v>1</v>
      </c>
      <c r="C254" t="n">
        <v>0</v>
      </c>
      <c r="D254" t="inlineStr">
        <is>
          <t>1</t>
        </is>
      </c>
      <c r="E254" t="inlineStr">
        <is>
          <t xml:space="preserve">Beef, Pealafel , PotPie, </t>
        </is>
      </c>
    </row>
    <row r="255" ht="19.8" customFormat="1" customHeight="1" s="16">
      <c r="A255" t="inlineStr">
        <is>
          <t>S85</t>
        </is>
      </c>
      <c r="C255" t="n">
        <v>1</v>
      </c>
      <c r="D255" t="inlineStr">
        <is>
          <t>1</t>
        </is>
      </c>
      <c r="E255" t="inlineStr">
        <is>
          <t xml:space="preserve">Beef, Pealafel , PotPie, </t>
        </is>
      </c>
      <c r="F255" t="n">
        <v>1</v>
      </c>
    </row>
    <row r="256" ht="19.8" customFormat="1" customHeight="1" s="16">
      <c r="A256" t="inlineStr">
        <is>
          <t>S86</t>
        </is>
      </c>
      <c r="B256" t="n">
        <v>1</v>
      </c>
      <c r="C256" t="n">
        <v>0</v>
      </c>
      <c r="D256" t="inlineStr">
        <is>
          <t>1</t>
        </is>
      </c>
      <c r="E256" t="inlineStr">
        <is>
          <t xml:space="preserve">Beef, Pealafel , Chix, </t>
        </is>
      </c>
    </row>
    <row r="257" ht="19.8" customFormat="1" customHeight="1" s="16">
      <c r="A257" t="inlineStr">
        <is>
          <t>S87</t>
        </is>
      </c>
      <c r="B257" t="n">
        <v>1</v>
      </c>
      <c r="C257" t="n">
        <v>0</v>
      </c>
      <c r="D257" t="inlineStr">
        <is>
          <t>1</t>
        </is>
      </c>
      <c r="E257" t="inlineStr">
        <is>
          <t xml:space="preserve">Beef, Pealafel , Chix, </t>
        </is>
      </c>
    </row>
    <row r="258" ht="19.8" customFormat="1" customHeight="1" s="16">
      <c r="A258" t="inlineStr">
        <is>
          <t>S88</t>
        </is>
      </c>
      <c r="B258" t="n">
        <v>1</v>
      </c>
      <c r="C258" t="n">
        <v>0</v>
      </c>
      <c r="D258" t="inlineStr">
        <is>
          <t>1</t>
        </is>
      </c>
      <c r="E258" t="inlineStr">
        <is>
          <t xml:space="preserve">Beef, Pealafel , Chix, </t>
        </is>
      </c>
    </row>
    <row r="259" ht="19.8" customFormat="1" customHeight="1" s="16">
      <c r="A259" t="inlineStr">
        <is>
          <t>S89</t>
        </is>
      </c>
      <c r="B259" t="n">
        <v>1</v>
      </c>
      <c r="C259" t="n">
        <v>0</v>
      </c>
      <c r="D259" t="inlineStr">
        <is>
          <t>1</t>
        </is>
      </c>
      <c r="E259" t="inlineStr">
        <is>
          <t xml:space="preserve">Beef, Chix, </t>
        </is>
      </c>
    </row>
    <row r="260" ht="19.8" customFormat="1" customHeight="1" s="16">
      <c r="A260" t="inlineStr">
        <is>
          <t>S90</t>
        </is>
      </c>
      <c r="C260" t="n">
        <v>1</v>
      </c>
      <c r="D260" t="inlineStr">
        <is>
          <t>1</t>
        </is>
      </c>
      <c r="E260" t="inlineStr">
        <is>
          <t xml:space="preserve">Beef, Chix, </t>
        </is>
      </c>
    </row>
    <row r="261" ht="19.8" customFormat="1" customHeight="1" s="16">
      <c r="A261" t="inlineStr">
        <is>
          <t>S91</t>
        </is>
      </c>
      <c r="C261" t="n">
        <v>1</v>
      </c>
      <c r="D261" t="inlineStr">
        <is>
          <t>1</t>
        </is>
      </c>
      <c r="E261" t="inlineStr">
        <is>
          <t xml:space="preserve">Beef, Chix, </t>
        </is>
      </c>
    </row>
    <row r="262" ht="19.8" customFormat="1" customHeight="1" s="16">
      <c r="A262" t="inlineStr">
        <is>
          <t>S92</t>
        </is>
      </c>
      <c r="C262" t="n">
        <v>1</v>
      </c>
      <c r="D262" t="inlineStr">
        <is>
          <t>1</t>
        </is>
      </c>
      <c r="E262" t="inlineStr">
        <is>
          <t xml:space="preserve">Beef, Chix, </t>
        </is>
      </c>
    </row>
    <row r="263" ht="19.8" customFormat="1" customHeight="1" s="16">
      <c r="A263" t="inlineStr">
        <is>
          <t>S93</t>
        </is>
      </c>
      <c r="C263" t="n">
        <v>1</v>
      </c>
      <c r="D263" t="inlineStr">
        <is>
          <t>1</t>
        </is>
      </c>
      <c r="E263" t="inlineStr">
        <is>
          <t xml:space="preserve">Beef, Chix, </t>
        </is>
      </c>
    </row>
    <row r="264" ht="19.8" customFormat="1" customHeight="1" s="16">
      <c r="A264" t="inlineStr">
        <is>
          <t>S94</t>
        </is>
      </c>
      <c r="C264" t="n">
        <v>1</v>
      </c>
      <c r="D264" t="inlineStr">
        <is>
          <t>1</t>
        </is>
      </c>
      <c r="E264" t="inlineStr">
        <is>
          <t xml:space="preserve">Beef, Chix, </t>
        </is>
      </c>
    </row>
    <row r="265" ht="19.8" customFormat="1" customHeight="1" s="16">
      <c r="A265" t="inlineStr">
        <is>
          <t>S95</t>
        </is>
      </c>
      <c r="C265" t="n">
        <v>1</v>
      </c>
      <c r="D265" t="inlineStr">
        <is>
          <t>1</t>
        </is>
      </c>
      <c r="E265" t="inlineStr">
        <is>
          <t xml:space="preserve">Beef, Chix, </t>
        </is>
      </c>
    </row>
    <row r="266" ht="19.8" customFormat="1" customHeight="1" s="16">
      <c r="A266" t="inlineStr">
        <is>
          <t>S96</t>
        </is>
      </c>
      <c r="C266" t="n">
        <v>1</v>
      </c>
      <c r="D266" t="inlineStr">
        <is>
          <t>1</t>
        </is>
      </c>
      <c r="E266" t="inlineStr">
        <is>
          <t xml:space="preserve">Beef, T-Tacos, Chix, </t>
        </is>
      </c>
    </row>
    <row r="267" ht="19.8" customFormat="1" customHeight="1" s="16">
      <c r="A267" t="inlineStr">
        <is>
          <t>S97</t>
        </is>
      </c>
      <c r="B267" t="n">
        <v>1</v>
      </c>
      <c r="C267" t="n">
        <v>0</v>
      </c>
      <c r="D267" t="inlineStr">
        <is>
          <t>1</t>
        </is>
      </c>
      <c r="E267" t="inlineStr">
        <is>
          <t xml:space="preserve">Beef, V-Pizza, PotPie, </t>
        </is>
      </c>
    </row>
    <row r="268" ht="19.8" customFormat="1" customHeight="1" s="16">
      <c r="A268" t="inlineStr">
        <is>
          <t>S98</t>
        </is>
      </c>
      <c r="C268" t="n">
        <v>1</v>
      </c>
      <c r="D268" t="inlineStr">
        <is>
          <t>1</t>
        </is>
      </c>
      <c r="E268" t="inlineStr">
        <is>
          <t xml:space="preserve">Pealafel , PotPie, </t>
        </is>
      </c>
    </row>
    <row r="269" ht="19.8" customFormat="1" customHeight="1" s="16">
      <c r="A269" t="inlineStr">
        <is>
          <t>S99</t>
        </is>
      </c>
      <c r="C269" t="n">
        <v>1</v>
      </c>
      <c r="D269" t="inlineStr">
        <is>
          <t>1</t>
        </is>
      </c>
      <c r="E269" t="inlineStr">
        <is>
          <t xml:space="preserve">Pealafel , V-Chix, </t>
        </is>
      </c>
    </row>
    <row r="270" ht="19.8" customFormat="1" customHeight="1" s="16">
      <c r="A270" t="inlineStr">
        <is>
          <t>S100</t>
        </is>
      </c>
      <c r="C270" t="n">
        <v>1</v>
      </c>
      <c r="D270" t="inlineStr">
        <is>
          <t>1</t>
        </is>
      </c>
      <c r="E270" t="inlineStr">
        <is>
          <t xml:space="preserve">Pizza, Beef, </t>
        </is>
      </c>
    </row>
    <row r="271" ht="19.8" customFormat="1" customHeight="1" s="16">
      <c r="A271" t="inlineStr">
        <is>
          <t>S101</t>
        </is>
      </c>
      <c r="C271" t="n">
        <v>1</v>
      </c>
      <c r="D271" t="inlineStr">
        <is>
          <t>1</t>
        </is>
      </c>
      <c r="E271" t="inlineStr">
        <is>
          <t xml:space="preserve">Pizza, Beef, PotPie, </t>
        </is>
      </c>
    </row>
    <row r="272" ht="19.8" customFormat="1" customHeight="1" s="16">
      <c r="A272" t="inlineStr">
        <is>
          <t>S102</t>
        </is>
      </c>
      <c r="C272" t="n">
        <v>1</v>
      </c>
      <c r="D272" t="inlineStr">
        <is>
          <t>1</t>
        </is>
      </c>
      <c r="E272" t="inlineStr">
        <is>
          <t xml:space="preserve">V-Pizza, Pealafel , Chix, </t>
        </is>
      </c>
    </row>
    <row r="273" ht="19.8" customFormat="1" customHeight="1" s="16">
      <c r="A273" t="inlineStr">
        <is>
          <t>7L</t>
        </is>
      </c>
      <c r="B273" t="n">
        <v>1</v>
      </c>
      <c r="C273" t="n">
        <v>3</v>
      </c>
      <c r="D273" t="inlineStr">
        <is>
          <t>0</t>
        </is>
      </c>
      <c r="E273" t="inlineStr">
        <is>
          <t xml:space="preserve">PotPie, Chix, </t>
        </is>
      </c>
    </row>
    <row r="274" ht="19.8" customFormat="1" customHeight="1" s="16">
      <c r="A274" t="inlineStr">
        <is>
          <t>7M</t>
        </is>
      </c>
      <c r="C274" t="n">
        <v>1</v>
      </c>
      <c r="D274" t="inlineStr">
        <is>
          <t>0</t>
        </is>
      </c>
      <c r="E274" t="inlineStr">
        <is>
          <t xml:space="preserve">PotPie, V-Chix, </t>
        </is>
      </c>
      <c r="F274" t="n">
        <v>1</v>
      </c>
    </row>
    <row r="275" ht="19.8" customFormat="1" customHeight="1" s="16">
      <c r="A275" t="inlineStr">
        <is>
          <t>7N</t>
        </is>
      </c>
      <c r="B275" t="n">
        <v>1</v>
      </c>
      <c r="C275" t="n">
        <v>0</v>
      </c>
      <c r="D275" t="inlineStr">
        <is>
          <t>0</t>
        </is>
      </c>
      <c r="E275" t="inlineStr">
        <is>
          <t xml:space="preserve">B-Tacos, PotPie, </t>
        </is>
      </c>
    </row>
    <row r="276" ht="19.8" customFormat="1" customHeight="1" s="16">
      <c r="A276" t="inlineStr">
        <is>
          <t>7O</t>
        </is>
      </c>
      <c r="C276" t="n">
        <v>1</v>
      </c>
      <c r="D276" t="inlineStr">
        <is>
          <t>0</t>
        </is>
      </c>
      <c r="E276" t="inlineStr">
        <is>
          <t xml:space="preserve">B-Tacos, Chix, </t>
        </is>
      </c>
    </row>
    <row r="277" ht="19.8" customFormat="1" customHeight="1" s="16">
      <c r="A277" t="inlineStr">
        <is>
          <t>7P</t>
        </is>
      </c>
      <c r="B277" t="n">
        <v>1</v>
      </c>
      <c r="C277" t="n">
        <v>0</v>
      </c>
      <c r="D277" t="inlineStr">
        <is>
          <t>0</t>
        </is>
      </c>
      <c r="E277" t="inlineStr">
        <is>
          <t xml:space="preserve">B-Burg, PotPie, </t>
        </is>
      </c>
    </row>
    <row r="278" ht="19.8" customFormat="1" customHeight="1" s="16">
      <c r="A278" t="inlineStr">
        <is>
          <t>7Q</t>
        </is>
      </c>
      <c r="B278" t="n">
        <v>1</v>
      </c>
      <c r="C278" t="n">
        <v>1</v>
      </c>
      <c r="D278" t="inlineStr">
        <is>
          <t>0</t>
        </is>
      </c>
      <c r="E278" t="inlineStr">
        <is>
          <t xml:space="preserve">T-Burg, PotPie, </t>
        </is>
      </c>
    </row>
    <row r="279" ht="19.8" customFormat="1" customHeight="1" s="16">
      <c r="A279" t="inlineStr">
        <is>
          <t>7R</t>
        </is>
      </c>
      <c r="B279" t="n">
        <v>1</v>
      </c>
      <c r="C279" t="n">
        <v>0</v>
      </c>
      <c r="D279" t="inlineStr">
        <is>
          <t>0</t>
        </is>
      </c>
      <c r="E279" t="inlineStr">
        <is>
          <t xml:space="preserve">T-Burg, Chix, </t>
        </is>
      </c>
    </row>
    <row r="280" ht="19.8" customFormat="1" customHeight="1" s="16">
      <c r="A280" t="inlineStr">
        <is>
          <t>7S</t>
        </is>
      </c>
      <c r="B280" t="n">
        <v>1</v>
      </c>
      <c r="C280" t="n">
        <v>0</v>
      </c>
      <c r="D280" t="inlineStr">
        <is>
          <t>0</t>
        </is>
      </c>
      <c r="E280" t="inlineStr">
        <is>
          <t xml:space="preserve">T-Burg, T-Tacos, </t>
        </is>
      </c>
    </row>
    <row r="281" ht="19.8" customFormat="1" customHeight="1" s="16">
      <c r="A281" t="inlineStr">
        <is>
          <t>7T</t>
        </is>
      </c>
      <c r="C281" t="n">
        <v>1</v>
      </c>
      <c r="D281" t="inlineStr">
        <is>
          <t>0</t>
        </is>
      </c>
      <c r="E281" t="inlineStr">
        <is>
          <t xml:space="preserve">V-Burg, V-Pizza, </t>
        </is>
      </c>
    </row>
    <row r="282" ht="19.8" customFormat="1" customHeight="1" s="16">
      <c r="A282" t="inlineStr">
        <is>
          <t>7U</t>
        </is>
      </c>
      <c r="C282" t="n">
        <v>1</v>
      </c>
      <c r="D282" t="inlineStr">
        <is>
          <t>0</t>
        </is>
      </c>
      <c r="E282" t="inlineStr">
        <is>
          <t xml:space="preserve">V-Burg, V-Pizza, Pealafel , </t>
        </is>
      </c>
      <c r="F282" t="n">
        <v>1</v>
      </c>
    </row>
    <row r="283" ht="19.8" customFormat="1" customHeight="1" s="16">
      <c r="A283" t="inlineStr">
        <is>
          <t>7V</t>
        </is>
      </c>
      <c r="B283" t="n">
        <v>3</v>
      </c>
      <c r="C283" t="n">
        <v>6</v>
      </c>
      <c r="D283" t="inlineStr">
        <is>
          <t>0</t>
        </is>
      </c>
      <c r="E283" t="inlineStr">
        <is>
          <t xml:space="preserve">Beef, PotPie, </t>
        </is>
      </c>
      <c r="F283" t="n">
        <v>1</v>
      </c>
    </row>
    <row r="284" ht="19.8" customFormat="1" customHeight="1" s="16">
      <c r="A284" t="inlineStr">
        <is>
          <t>7W</t>
        </is>
      </c>
      <c r="B284" t="n">
        <v>2</v>
      </c>
      <c r="C284" t="n">
        <v>4</v>
      </c>
      <c r="D284" t="inlineStr">
        <is>
          <t>0</t>
        </is>
      </c>
      <c r="E284" t="inlineStr">
        <is>
          <t xml:space="preserve">Beef, PotPie, Chix, </t>
        </is>
      </c>
    </row>
    <row r="285" ht="19.8" customFormat="1" customHeight="1" s="16">
      <c r="A285" t="inlineStr">
        <is>
          <t>7X</t>
        </is>
      </c>
      <c r="B285" t="n">
        <v>1</v>
      </c>
      <c r="C285" t="n">
        <v>1</v>
      </c>
      <c r="D285" t="inlineStr">
        <is>
          <t>0</t>
        </is>
      </c>
      <c r="E285" t="inlineStr">
        <is>
          <t xml:space="preserve">Beef, B-Tacos, PotPie, </t>
        </is>
      </c>
    </row>
    <row r="286" ht="19.8" customFormat="1" customHeight="1" s="16">
      <c r="A286" t="inlineStr">
        <is>
          <t>7Y</t>
        </is>
      </c>
      <c r="C286" t="n">
        <v>2</v>
      </c>
      <c r="D286" t="inlineStr">
        <is>
          <t>0</t>
        </is>
      </c>
      <c r="E286" t="inlineStr">
        <is>
          <t xml:space="preserve">Beef, B-Tacos, Pealafel , </t>
        </is>
      </c>
    </row>
    <row r="287" ht="19.8" customFormat="1" customHeight="1" s="16">
      <c r="A287" t="inlineStr">
        <is>
          <t>7Z</t>
        </is>
      </c>
      <c r="C287" t="n">
        <v>2</v>
      </c>
      <c r="D287" t="inlineStr">
        <is>
          <t>0</t>
        </is>
      </c>
      <c r="E287" t="inlineStr">
        <is>
          <t xml:space="preserve">Beef, B-Tacos, Chix, </t>
        </is>
      </c>
    </row>
    <row r="288" ht="19.8" customFormat="1" customHeight="1" s="16">
      <c r="A288" t="inlineStr">
        <is>
          <t>8A</t>
        </is>
      </c>
      <c r="C288" t="n">
        <v>1</v>
      </c>
      <c r="D288" t="inlineStr">
        <is>
          <t>0</t>
        </is>
      </c>
      <c r="E288" t="inlineStr">
        <is>
          <t xml:space="preserve">Beef, B-Burg, </t>
        </is>
      </c>
      <c r="F288" t="n">
        <v>1</v>
      </c>
    </row>
    <row r="289" ht="19.8" customFormat="1" customHeight="1" s="16">
      <c r="A289" t="inlineStr">
        <is>
          <t>8B</t>
        </is>
      </c>
      <c r="C289" t="n">
        <v>1</v>
      </c>
      <c r="D289" t="inlineStr">
        <is>
          <t>0</t>
        </is>
      </c>
      <c r="E289" t="inlineStr">
        <is>
          <t xml:space="preserve">Beef, B-Burg, Pealafel , </t>
        </is>
      </c>
    </row>
    <row r="290" ht="19.8" customFormat="1" customHeight="1" s="16">
      <c r="A290" t="inlineStr">
        <is>
          <t>8C</t>
        </is>
      </c>
      <c r="C290" t="n">
        <v>1</v>
      </c>
      <c r="D290" t="inlineStr">
        <is>
          <t>0</t>
        </is>
      </c>
      <c r="E290" t="inlineStr">
        <is>
          <t xml:space="preserve">Beef, B-Burg, Chix, </t>
        </is>
      </c>
    </row>
    <row r="291" ht="19.8" customFormat="1" customHeight="1" s="16">
      <c r="A291" t="inlineStr">
        <is>
          <t>8D</t>
        </is>
      </c>
      <c r="C291" t="n">
        <v>1</v>
      </c>
      <c r="D291" t="inlineStr">
        <is>
          <t>0</t>
        </is>
      </c>
      <c r="E291" t="inlineStr">
        <is>
          <t xml:space="preserve">Beef, T-Burg, </t>
        </is>
      </c>
      <c r="F291" t="n">
        <v>1</v>
      </c>
    </row>
    <row r="292" ht="19.8" customFormat="1" customHeight="1" s="16">
      <c r="A292" t="inlineStr">
        <is>
          <t>8E</t>
        </is>
      </c>
      <c r="C292" t="n">
        <v>1</v>
      </c>
      <c r="D292" t="inlineStr">
        <is>
          <t>0</t>
        </is>
      </c>
      <c r="E292" t="inlineStr">
        <is>
          <t xml:space="preserve">Beef, T-Burg, PotPie, </t>
        </is>
      </c>
      <c r="F292" t="n">
        <v>1</v>
      </c>
    </row>
    <row r="293" ht="19.8" customFormat="1" customHeight="1" s="16">
      <c r="A293" t="inlineStr">
        <is>
          <t>8F</t>
        </is>
      </c>
      <c r="B293" t="n">
        <v>2</v>
      </c>
      <c r="C293" t="n">
        <v>0</v>
      </c>
      <c r="D293" t="inlineStr">
        <is>
          <t>0</t>
        </is>
      </c>
      <c r="E293" t="inlineStr">
        <is>
          <t xml:space="preserve">Beef, T-Burg, Chix, </t>
        </is>
      </c>
    </row>
    <row r="294" ht="19.8" customFormat="1" customHeight="1" s="16">
      <c r="A294" t="inlineStr">
        <is>
          <t>8G</t>
        </is>
      </c>
      <c r="C294" t="n">
        <v>1</v>
      </c>
      <c r="D294" t="inlineStr">
        <is>
          <t>0</t>
        </is>
      </c>
      <c r="E294" t="inlineStr">
        <is>
          <t xml:space="preserve">Beef, T-Burg, T-Tacos, </t>
        </is>
      </c>
    </row>
    <row r="295" ht="19.8" customFormat="1" customHeight="1" s="16">
      <c r="A295" t="inlineStr">
        <is>
          <t>8H</t>
        </is>
      </c>
      <c r="B295" t="n">
        <v>1</v>
      </c>
      <c r="C295" t="n">
        <v>2</v>
      </c>
      <c r="D295" t="inlineStr">
        <is>
          <t>0</t>
        </is>
      </c>
      <c r="E295" t="inlineStr">
        <is>
          <t xml:space="preserve">Beef, Pealafel , </t>
        </is>
      </c>
    </row>
    <row r="296" ht="19.8" customFormat="1" customHeight="1" s="16">
      <c r="A296" t="inlineStr">
        <is>
          <t>8I</t>
        </is>
      </c>
      <c r="B296" t="n">
        <v>1</v>
      </c>
      <c r="C296" t="n">
        <v>4</v>
      </c>
      <c r="D296" t="inlineStr">
        <is>
          <t>0</t>
        </is>
      </c>
      <c r="E296" t="inlineStr">
        <is>
          <t xml:space="preserve">Beef, Pealafel , PotPie, </t>
        </is>
      </c>
      <c r="F296" t="n">
        <v>2</v>
      </c>
    </row>
    <row r="297" ht="19.8" customFormat="1" customHeight="1" s="16">
      <c r="A297" t="inlineStr">
        <is>
          <t>8J</t>
        </is>
      </c>
      <c r="B297" t="n">
        <v>8</v>
      </c>
      <c r="C297" t="n">
        <v>12</v>
      </c>
      <c r="D297" t="inlineStr">
        <is>
          <t>0</t>
        </is>
      </c>
      <c r="E297" t="inlineStr">
        <is>
          <t xml:space="preserve">Beef, Pealafel , Chix, </t>
        </is>
      </c>
      <c r="F297" t="n">
        <v>2</v>
      </c>
    </row>
    <row r="298" ht="19.8" customFormat="1" customHeight="1" s="16">
      <c r="A298" t="inlineStr">
        <is>
          <t>8K</t>
        </is>
      </c>
      <c r="B298" t="n">
        <v>13</v>
      </c>
      <c r="C298" t="n">
        <v>13</v>
      </c>
      <c r="D298" t="inlineStr">
        <is>
          <t>0</t>
        </is>
      </c>
      <c r="E298" t="inlineStr">
        <is>
          <t xml:space="preserve">Beef, Chix, </t>
        </is>
      </c>
      <c r="F298" t="n">
        <v>6</v>
      </c>
    </row>
    <row r="299" ht="19.8" customFormat="1" customHeight="1" s="16">
      <c r="A299" t="inlineStr">
        <is>
          <t>8L</t>
        </is>
      </c>
      <c r="B299" t="n">
        <v>1</v>
      </c>
      <c r="C299" t="n">
        <v>0</v>
      </c>
      <c r="D299" t="inlineStr">
        <is>
          <t>0</t>
        </is>
      </c>
      <c r="E299" t="inlineStr">
        <is>
          <t xml:space="preserve">T-Tacos, Chix, </t>
        </is>
      </c>
    </row>
    <row r="300" ht="19.8" customFormat="1" customHeight="1" s="16">
      <c r="A300" t="inlineStr">
        <is>
          <t>8M</t>
        </is>
      </c>
      <c r="C300" t="n">
        <v>1</v>
      </c>
      <c r="D300" t="inlineStr">
        <is>
          <t>0</t>
        </is>
      </c>
      <c r="E300" t="inlineStr">
        <is>
          <t xml:space="preserve">Beef, T-Tacos, </t>
        </is>
      </c>
    </row>
    <row r="301" ht="19.8" customFormat="1" customHeight="1" s="16">
      <c r="A301" t="inlineStr">
        <is>
          <t>8N</t>
        </is>
      </c>
      <c r="C301" t="n">
        <v>1</v>
      </c>
      <c r="D301" t="inlineStr">
        <is>
          <t>0</t>
        </is>
      </c>
      <c r="E301" t="inlineStr">
        <is>
          <t xml:space="preserve">Beef, V-Chix, </t>
        </is>
      </c>
      <c r="F301" t="n">
        <v>1</v>
      </c>
    </row>
    <row r="302" ht="19.8" customFormat="1" customHeight="1" s="16">
      <c r="A302" t="inlineStr">
        <is>
          <t>8O</t>
        </is>
      </c>
      <c r="B302" t="n">
        <v>5</v>
      </c>
      <c r="C302" t="n">
        <v>11</v>
      </c>
      <c r="D302" t="inlineStr">
        <is>
          <t>0</t>
        </is>
      </c>
      <c r="E302" t="inlineStr">
        <is>
          <t xml:space="preserve">Pealafel , PotPie, </t>
        </is>
      </c>
      <c r="F302" t="n">
        <v>1</v>
      </c>
    </row>
    <row r="303" ht="19.8" customFormat="1" customHeight="1" s="16">
      <c r="A303" t="inlineStr">
        <is>
          <t>8P</t>
        </is>
      </c>
      <c r="B303" t="n">
        <v>2</v>
      </c>
      <c r="C303" t="n">
        <v>1</v>
      </c>
      <c r="D303" t="inlineStr">
        <is>
          <t>0</t>
        </is>
      </c>
      <c r="E303" t="inlineStr">
        <is>
          <t xml:space="preserve">Pealafel , PotPie, Chix, </t>
        </is>
      </c>
    </row>
    <row r="304" ht="19.8" customFormat="1" customHeight="1" s="16">
      <c r="A304" t="inlineStr">
        <is>
          <t>8Q</t>
        </is>
      </c>
      <c r="B304" t="n">
        <v>3</v>
      </c>
      <c r="C304" t="n">
        <v>5</v>
      </c>
      <c r="D304" t="inlineStr">
        <is>
          <t>0</t>
        </is>
      </c>
      <c r="E304" t="inlineStr">
        <is>
          <t xml:space="preserve">Pealafel , PotPie, V-Chix, </t>
        </is>
      </c>
    </row>
    <row r="305" ht="19.8" customFormat="1" customHeight="1" s="16">
      <c r="A305" t="inlineStr">
        <is>
          <t>8R</t>
        </is>
      </c>
      <c r="B305" t="n">
        <v>3</v>
      </c>
      <c r="C305" t="n">
        <v>4</v>
      </c>
      <c r="D305" t="inlineStr">
        <is>
          <t>0</t>
        </is>
      </c>
      <c r="E305" t="inlineStr">
        <is>
          <t xml:space="preserve">Pealafel , Chix, </t>
        </is>
      </c>
    </row>
    <row r="306" ht="19.8" customFormat="1" customHeight="1" s="16">
      <c r="A306" t="inlineStr">
        <is>
          <t>8S</t>
        </is>
      </c>
      <c r="C306" t="n">
        <v>1</v>
      </c>
      <c r="D306" t="inlineStr">
        <is>
          <t>0</t>
        </is>
      </c>
      <c r="E306" t="inlineStr">
        <is>
          <t xml:space="preserve">Pealafel , V-Chix, </t>
        </is>
      </c>
    </row>
    <row r="307" ht="19.8" customFormat="1" customHeight="1" s="16">
      <c r="A307" t="inlineStr">
        <is>
          <t>8T</t>
        </is>
      </c>
      <c r="C307" t="n">
        <v>1</v>
      </c>
      <c r="D307" t="inlineStr">
        <is>
          <t>0</t>
        </is>
      </c>
      <c r="E307" t="inlineStr">
        <is>
          <t xml:space="preserve">Pizza, PotPie, </t>
        </is>
      </c>
    </row>
    <row r="308" ht="19.8" customFormat="1" customHeight="1" s="16">
      <c r="A308" t="inlineStr">
        <is>
          <t>8U</t>
        </is>
      </c>
      <c r="B308" t="n">
        <v>1</v>
      </c>
      <c r="C308" t="n">
        <v>0</v>
      </c>
      <c r="D308" t="inlineStr">
        <is>
          <t>0</t>
        </is>
      </c>
      <c r="E308" t="inlineStr">
        <is>
          <t xml:space="preserve">Pizza, B-Burg, PotPie, </t>
        </is>
      </c>
    </row>
    <row r="309" ht="19.8" customFormat="1" customHeight="1" s="16">
      <c r="A309" t="inlineStr">
        <is>
          <t>8V</t>
        </is>
      </c>
      <c r="C309" t="n">
        <v>2</v>
      </c>
      <c r="D309" t="inlineStr">
        <is>
          <t>0</t>
        </is>
      </c>
      <c r="E309" t="inlineStr">
        <is>
          <t xml:space="preserve">Pizza, Beef, PotPie, </t>
        </is>
      </c>
      <c r="F309" t="n">
        <v>1</v>
      </c>
    </row>
    <row r="310" ht="19.8" customFormat="1" customHeight="1" s="16">
      <c r="A310" t="inlineStr">
        <is>
          <t>8W</t>
        </is>
      </c>
      <c r="C310" t="n">
        <v>1</v>
      </c>
      <c r="D310" t="inlineStr">
        <is>
          <t>0</t>
        </is>
      </c>
      <c r="E310" t="inlineStr">
        <is>
          <t xml:space="preserve">Pizza, Beef, B-Tacos, </t>
        </is>
      </c>
    </row>
    <row r="311" ht="19.8" customFormat="1" customHeight="1" s="16">
      <c r="A311" t="inlineStr">
        <is>
          <t>8X</t>
        </is>
      </c>
      <c r="C311" t="n">
        <v>2</v>
      </c>
      <c r="D311" t="inlineStr">
        <is>
          <t>0</t>
        </is>
      </c>
      <c r="E311" t="inlineStr">
        <is>
          <t xml:space="preserve">Pizza, Beef, Chix, </t>
        </is>
      </c>
    </row>
    <row r="312" ht="19.8" customFormat="1" customHeight="1" s="16">
      <c r="A312" t="inlineStr">
        <is>
          <t>8Y</t>
        </is>
      </c>
      <c r="C312" t="n">
        <v>1</v>
      </c>
      <c r="D312" t="inlineStr">
        <is>
          <t>0</t>
        </is>
      </c>
      <c r="E312" t="inlineStr">
        <is>
          <t xml:space="preserve">T-Tacos, Pealafel , </t>
        </is>
      </c>
    </row>
    <row r="313" ht="19.8" customFormat="1" customHeight="1" s="16">
      <c r="A313" t="inlineStr">
        <is>
          <t>8Z</t>
        </is>
      </c>
      <c r="B313" t="n">
        <v>1</v>
      </c>
      <c r="C313" t="n">
        <v>0</v>
      </c>
      <c r="D313" t="inlineStr">
        <is>
          <t>0</t>
        </is>
      </c>
      <c r="E313" t="inlineStr">
        <is>
          <t xml:space="preserve">V-Pizza, PotPie, </t>
        </is>
      </c>
    </row>
    <row r="314" ht="19.8" customFormat="1" customHeight="1" s="16">
      <c r="A314" t="inlineStr">
        <is>
          <t>9A</t>
        </is>
      </c>
      <c r="C314" t="n">
        <v>2</v>
      </c>
      <c r="D314" t="inlineStr">
        <is>
          <t>0</t>
        </is>
      </c>
      <c r="E314" t="inlineStr">
        <is>
          <t xml:space="preserve">V-Pizza, B-Tacos, PotPie, </t>
        </is>
      </c>
      <c r="F314" t="n">
        <v>1</v>
      </c>
    </row>
    <row r="315" ht="19.8" customFormat="1" customHeight="1" s="16">
      <c r="A315" t="inlineStr">
        <is>
          <t>9B</t>
        </is>
      </c>
      <c r="C315" t="n">
        <v>1</v>
      </c>
      <c r="D315" t="inlineStr">
        <is>
          <t>0</t>
        </is>
      </c>
      <c r="E315" t="inlineStr">
        <is>
          <t xml:space="preserve">V-Pizza, Pealafel , PotPie, </t>
        </is>
      </c>
    </row>
    <row r="316" ht="19.8" customFormat="1" customHeight="1" s="16">
      <c r="A316" t="inlineStr">
        <is>
          <t>9C</t>
        </is>
      </c>
      <c r="C316" t="n">
        <v>1</v>
      </c>
      <c r="D316" t="inlineStr">
        <is>
          <t>0</t>
        </is>
      </c>
      <c r="E316" t="inlineStr">
        <is>
          <t xml:space="preserve">V-Pizza, Pealafel , V-Chix, </t>
        </is>
      </c>
    </row>
    <row r="317" ht="19.8" customFormat="1" customHeight="1" s="16">
      <c r="A317" t="inlineStr">
        <is>
          <t>9D</t>
        </is>
      </c>
      <c r="B317" t="n">
        <v>2</v>
      </c>
      <c r="C317" t="n">
        <v>0</v>
      </c>
      <c r="D317" t="inlineStr">
        <is>
          <t>0</t>
        </is>
      </c>
      <c r="E317" t="inlineStr">
        <is>
          <t xml:space="preserve">V-Tacos, PotPie, </t>
        </is>
      </c>
    </row>
    <row r="318" ht="19.8" customFormat="1" customHeight="1" s="16">
      <c r="A318" t="inlineStr">
        <is>
          <t>9E</t>
        </is>
      </c>
      <c r="B318" t="n">
        <v>1</v>
      </c>
      <c r="C318" t="n">
        <v>1</v>
      </c>
      <c r="D318" t="inlineStr">
        <is>
          <t>0</t>
        </is>
      </c>
      <c r="E318" t="inlineStr">
        <is>
          <t xml:space="preserve">V-Tacos, Pealafel , </t>
        </is>
      </c>
    </row>
    <row r="319" ht="19.8" customFormat="1" customHeight="1" s="16">
      <c r="A319" t="inlineStr">
        <is>
          <t>S103</t>
        </is>
      </c>
      <c r="B319" t="n">
        <v>1</v>
      </c>
      <c r="C319" t="n">
        <v>0</v>
      </c>
      <c r="D319" t="inlineStr">
        <is>
          <t>0</t>
        </is>
      </c>
      <c r="E319" t="inlineStr">
        <is>
          <t xml:space="preserve">PotPie, Chix, </t>
        </is>
      </c>
    </row>
    <row r="320" ht="19.8" customFormat="1" customHeight="1" s="16">
      <c r="A320" t="inlineStr">
        <is>
          <t>S104</t>
        </is>
      </c>
      <c r="C320" t="n">
        <v>1</v>
      </c>
      <c r="D320" t="inlineStr">
        <is>
          <t>0</t>
        </is>
      </c>
      <c r="E320" t="inlineStr">
        <is>
          <t xml:space="preserve">PotPie, Chix, </t>
        </is>
      </c>
      <c r="F320" t="n">
        <v>1</v>
      </c>
    </row>
    <row r="321" ht="19.8" customFormat="1" customHeight="1" s="16">
      <c r="A321" t="inlineStr">
        <is>
          <t>S105</t>
        </is>
      </c>
      <c r="B321" t="n">
        <v>1</v>
      </c>
      <c r="C321" t="n">
        <v>0</v>
      </c>
      <c r="D321" t="inlineStr">
        <is>
          <t>0</t>
        </is>
      </c>
      <c r="E321" t="inlineStr">
        <is>
          <t xml:space="preserve">B-Burg, Pealafel , Chix, </t>
        </is>
      </c>
    </row>
    <row r="322" ht="19.8" customFormat="1" customHeight="1" s="16">
      <c r="A322" t="inlineStr">
        <is>
          <t>S106</t>
        </is>
      </c>
      <c r="B322" t="n">
        <v>1</v>
      </c>
      <c r="C322" t="n">
        <v>0</v>
      </c>
      <c r="D322" t="inlineStr">
        <is>
          <t>0</t>
        </is>
      </c>
      <c r="E322" t="inlineStr">
        <is>
          <t xml:space="preserve">T-Burg, PotPie, </t>
        </is>
      </c>
    </row>
    <row r="323" ht="19.8" customFormat="1" customHeight="1" s="16">
      <c r="A323" t="inlineStr">
        <is>
          <t>S107</t>
        </is>
      </c>
      <c r="B323" t="n">
        <v>1</v>
      </c>
      <c r="C323" t="n">
        <v>0</v>
      </c>
      <c r="D323" t="inlineStr">
        <is>
          <t>0</t>
        </is>
      </c>
      <c r="E323" t="inlineStr">
        <is>
          <t xml:space="preserve">Beef, PotPie, </t>
        </is>
      </c>
    </row>
    <row r="324" ht="19.8" customFormat="1" customHeight="1" s="16">
      <c r="A324" t="inlineStr">
        <is>
          <t>S108</t>
        </is>
      </c>
      <c r="C324" t="n">
        <v>1</v>
      </c>
      <c r="D324" t="inlineStr">
        <is>
          <t>0</t>
        </is>
      </c>
      <c r="E324" t="inlineStr">
        <is>
          <t xml:space="preserve">Beef, PotPie, </t>
        </is>
      </c>
      <c r="F324" t="n">
        <v>1</v>
      </c>
    </row>
    <row r="325" ht="19.8" customFormat="1" customHeight="1" s="16">
      <c r="A325" t="inlineStr">
        <is>
          <t>S109</t>
        </is>
      </c>
      <c r="C325" t="n">
        <v>1</v>
      </c>
      <c r="D325" t="inlineStr">
        <is>
          <t>0</t>
        </is>
      </c>
      <c r="E325" t="inlineStr">
        <is>
          <t xml:space="preserve">Beef, PotPie, </t>
        </is>
      </c>
    </row>
    <row r="326" ht="19.8" customFormat="1" customHeight="1" s="16">
      <c r="A326" t="inlineStr">
        <is>
          <t>S110</t>
        </is>
      </c>
      <c r="C326" t="n">
        <v>1</v>
      </c>
      <c r="D326" t="inlineStr">
        <is>
          <t>0</t>
        </is>
      </c>
      <c r="E326" t="inlineStr">
        <is>
          <t xml:space="preserve">Beef, PotPie, Chix, </t>
        </is>
      </c>
      <c r="F326" t="n">
        <v>1</v>
      </c>
    </row>
    <row r="327" ht="19.8" customFormat="1" customHeight="1" s="16">
      <c r="A327" t="inlineStr">
        <is>
          <t>S111</t>
        </is>
      </c>
      <c r="B327" t="n">
        <v>1</v>
      </c>
      <c r="C327" t="n">
        <v>0</v>
      </c>
      <c r="D327" t="inlineStr">
        <is>
          <t>0</t>
        </is>
      </c>
      <c r="E327" t="inlineStr">
        <is>
          <t xml:space="preserve">Beef, Chix, </t>
        </is>
      </c>
    </row>
    <row r="328" ht="19.8" customFormat="1" customHeight="1" s="16">
      <c r="A328" t="inlineStr">
        <is>
          <t>S112</t>
        </is>
      </c>
      <c r="C328" t="n">
        <v>1</v>
      </c>
      <c r="D328" t="inlineStr">
        <is>
          <t>0</t>
        </is>
      </c>
      <c r="E328" t="inlineStr">
        <is>
          <t xml:space="preserve">Beef, T-Tacos, PotPie, </t>
        </is>
      </c>
    </row>
    <row r="329" ht="19.8" customFormat="1" customHeight="1" s="16">
      <c r="A329" t="inlineStr">
        <is>
          <t>S113</t>
        </is>
      </c>
      <c r="C329" t="n">
        <v>1</v>
      </c>
      <c r="D329" t="inlineStr">
        <is>
          <t>0</t>
        </is>
      </c>
      <c r="E329" t="inlineStr">
        <is>
          <t xml:space="preserve">Pealafel , PotPie, </t>
        </is>
      </c>
      <c r="F329" t="n">
        <v>1</v>
      </c>
    </row>
    <row r="330" ht="19.8" customFormat="1" customHeight="1" s="16">
      <c r="A330" t="inlineStr">
        <is>
          <t>S114</t>
        </is>
      </c>
      <c r="C330" t="n">
        <v>1</v>
      </c>
      <c r="D330" t="inlineStr">
        <is>
          <t>0</t>
        </is>
      </c>
      <c r="E330" t="inlineStr">
        <is>
          <t xml:space="preserve">Pealafel , PotPie, Chix, </t>
        </is>
      </c>
    </row>
    <row r="331" ht="19.8" customFormat="1" customHeight="1" s="16">
      <c r="A331" t="inlineStr">
        <is>
          <t>S115</t>
        </is>
      </c>
      <c r="C331" t="n">
        <v>1</v>
      </c>
      <c r="D331" t="inlineStr">
        <is>
          <t>0</t>
        </is>
      </c>
      <c r="E331" t="inlineStr">
        <is>
          <t xml:space="preserve">Pealafel , Chix, </t>
        </is>
      </c>
    </row>
    <row r="332" ht="19.8" customFormat="1" customHeight="1" s="16">
      <c r="A332" t="inlineStr">
        <is>
          <t>S116</t>
        </is>
      </c>
      <c r="C332" t="n">
        <v>1</v>
      </c>
      <c r="D332" t="inlineStr">
        <is>
          <t>0</t>
        </is>
      </c>
      <c r="E332" t="inlineStr">
        <is>
          <t xml:space="preserve">Pizza, Beef, </t>
        </is>
      </c>
    </row>
    <row r="333" ht="19.8" customFormat="1" customHeight="1" s="16">
      <c r="A333" t="inlineStr">
        <is>
          <t>S117</t>
        </is>
      </c>
      <c r="C333" t="n">
        <v>1</v>
      </c>
      <c r="D333" t="inlineStr">
        <is>
          <t>0</t>
        </is>
      </c>
      <c r="E333" t="inlineStr">
        <is>
          <t xml:space="preserve">Pizza, Pealafel , PotPie, </t>
        </is>
      </c>
    </row>
    <row r="334" ht="19.8" customFormat="1" customHeight="1" s="16">
      <c r="A334" t="inlineStr">
        <is>
          <t>S118</t>
        </is>
      </c>
      <c r="C334" t="n">
        <v>1</v>
      </c>
      <c r="D334" t="inlineStr">
        <is>
          <t>0</t>
        </is>
      </c>
      <c r="E334" t="inlineStr">
        <is>
          <t xml:space="preserve">Pizza, Chix, </t>
        </is>
      </c>
      <c r="F334" t="n">
        <v>1</v>
      </c>
    </row>
    <row r="335" ht="19.8" customFormat="1" customHeight="1" s="16">
      <c r="A335" t="inlineStr">
        <is>
          <t>S119</t>
        </is>
      </c>
      <c r="C335" t="n">
        <v>1</v>
      </c>
      <c r="D335" t="inlineStr">
        <is>
          <t>0</t>
        </is>
      </c>
      <c r="E335" t="inlineStr">
        <is>
          <t xml:space="preserve">T-Tacos, PotPie, Chix, </t>
        </is>
      </c>
    </row>
    <row r="336" ht="19.8" customFormat="1" customHeight="1" s="16">
      <c r="A336" t="inlineStr">
        <is>
          <t>S120</t>
        </is>
      </c>
      <c r="B336" t="n">
        <v>1</v>
      </c>
      <c r="C336" t="n">
        <v>0</v>
      </c>
      <c r="D336" t="inlineStr">
        <is>
          <t>0</t>
        </is>
      </c>
      <c r="E336" t="inlineStr">
        <is>
          <t xml:space="preserve">V-Pizza, PotPie, </t>
        </is>
      </c>
    </row>
    <row r="337" ht="19.8" customFormat="1" customHeight="1" s="16"/>
    <row r="338" ht="19.8" customFormat="1" customHeight="1" s="16"/>
    <row r="339" ht="19.8" customFormat="1" customHeight="1" s="16"/>
    <row r="340" ht="19.8" customFormat="1" customHeight="1" s="16"/>
    <row r="341" ht="19.8" customFormat="1" customHeight="1" s="16"/>
    <row r="342" ht="19.8" customFormat="1" customHeight="1" s="16"/>
    <row r="343" ht="19.8" customFormat="1" customHeight="1" s="16"/>
    <row r="344" ht="19.8" customFormat="1" customHeight="1" s="16"/>
    <row r="345" ht="19.8" customFormat="1" customHeight="1" s="16"/>
    <row r="346" ht="19.8" customFormat="1" customHeight="1" s="16"/>
    <row r="347" ht="19.8" customFormat="1" customHeight="1" s="16"/>
    <row r="348" ht="19.8" customFormat="1" customHeight="1" s="16"/>
    <row r="349" ht="19.8" customFormat="1" customHeight="1" s="16"/>
    <row r="350" ht="19.8" customFormat="1" customHeight="1" s="16"/>
    <row r="351" ht="19.8" customFormat="1" customHeight="1" s="16"/>
    <row r="352" ht="19.8" customFormat="1" customHeight="1" s="16"/>
    <row r="353" ht="19.8" customFormat="1" customHeight="1" s="16"/>
    <row r="354" ht="19.8" customFormat="1" customHeight="1" s="16"/>
    <row r="355" ht="19.8" customFormat="1" customHeight="1" s="16"/>
    <row r="356" ht="19.8" customFormat="1" customHeight="1" s="16"/>
    <row r="357" ht="19.8" customFormat="1" customHeight="1" s="16"/>
    <row r="358" ht="19.8" customFormat="1" customHeight="1" s="16"/>
    <row r="359" ht="19.8" customFormat="1" customHeight="1" s="16"/>
    <row r="360" ht="19.8" customFormat="1" customHeight="1" s="16"/>
    <row r="361" ht="19.8" customFormat="1" customHeight="1" s="16"/>
    <row r="362" ht="19.8" customFormat="1" customHeight="1" s="16"/>
    <row r="363" ht="19.8" customFormat="1" customHeight="1" s="16"/>
    <row r="364" ht="19.8" customFormat="1" customHeight="1" s="16"/>
    <row r="365" ht="19.8" customFormat="1" customHeight="1" s="16"/>
    <row r="366" ht="19.8" customFormat="1" customHeight="1" s="16"/>
    <row r="367" ht="19.8" customFormat="1" customHeight="1" s="16"/>
    <row r="368" ht="19.8" customFormat="1" customHeight="1" s="16"/>
    <row r="369" ht="19.8" customFormat="1" customHeight="1" s="16"/>
    <row r="370" ht="19.8" customFormat="1" customHeight="1" s="16"/>
    <row r="371" ht="19.8" customFormat="1" customHeight="1" s="16"/>
    <row r="372" ht="19.8" customFormat="1" customHeight="1" s="16"/>
    <row r="373" ht="19.8" customFormat="1" customHeight="1" s="16"/>
    <row r="374" ht="19.8" customFormat="1" customHeight="1" s="16"/>
    <row r="375" ht="19.8" customFormat="1" customHeight="1" s="16"/>
    <row r="376" ht="19.8" customFormat="1" customHeight="1" s="16"/>
    <row r="377" ht="19.8" customFormat="1" customHeight="1" s="16"/>
    <row r="378" ht="19.8" customFormat="1" customHeight="1" s="16"/>
    <row r="379" ht="19.8" customFormat="1" customHeight="1" s="16"/>
    <row r="380" ht="19.8" customFormat="1" customHeight="1" s="16"/>
    <row r="381" ht="19.8" customFormat="1" customHeight="1" s="16"/>
    <row r="382" ht="19.8" customFormat="1" customHeight="1" s="16"/>
    <row r="383" ht="19.8" customFormat="1" customHeight="1" s="16"/>
    <row r="384" ht="19.8" customFormat="1" customHeight="1" s="16"/>
    <row r="385" ht="19.8" customFormat="1" customHeight="1" s="16"/>
    <row r="386" ht="19.8" customFormat="1" customHeight="1" s="16"/>
    <row r="387" ht="19.8" customFormat="1" customHeight="1" s="16"/>
    <row r="388" ht="19.8" customFormat="1" customHeight="1" s="16"/>
    <row r="389" ht="19.8" customFormat="1" customHeight="1" s="16"/>
    <row r="390" ht="19.8" customFormat="1" customHeight="1" s="16"/>
    <row r="391" ht="19.8" customFormat="1" customHeight="1" s="16"/>
    <row r="392" ht="19.8" customFormat="1" customHeight="1" s="16"/>
    <row r="393" ht="19.8" customFormat="1" customHeight="1" s="16"/>
    <row r="394" ht="19.8" customFormat="1" customHeight="1" s="16"/>
    <row r="395" ht="19.8" customFormat="1" customHeight="1" s="16"/>
    <row r="396" ht="19.8" customFormat="1" customHeight="1" s="16"/>
    <row r="397" ht="19.8" customFormat="1" customHeight="1" s="16"/>
    <row r="398" ht="19.8" customFormat="1" customHeight="1" s="16"/>
    <row r="399" ht="19.8" customFormat="1" customHeight="1" s="16"/>
    <row r="400" ht="19.8" customFormat="1" customHeight="1" s="16"/>
    <row r="401" ht="19.8" customFormat="1" customHeight="1" s="16"/>
    <row r="402" ht="19.8" customFormat="1" customHeight="1" s="16"/>
    <row r="403" ht="19.8" customFormat="1" customHeight="1" s="16"/>
    <row r="404" ht="19.8" customFormat="1" customHeight="1" s="16"/>
    <row r="405" ht="19.8" customFormat="1" customHeight="1" s="16"/>
    <row r="406" ht="19.8" customFormat="1" customHeight="1" s="16"/>
    <row r="407" ht="19.8" customFormat="1" customHeight="1" s="16"/>
    <row r="408" ht="19.8" customFormat="1" customHeight="1" s="16"/>
    <row r="409" ht="19.8" customFormat="1" customHeight="1" s="16"/>
    <row r="410" ht="19.8" customFormat="1" customHeight="1" s="16"/>
    <row r="411" ht="19.8" customFormat="1" customHeight="1" s="16"/>
    <row r="412" ht="19.8" customFormat="1" customHeight="1" s="16"/>
    <row r="413" ht="19.8" customFormat="1" customHeight="1" s="16"/>
    <row r="414" ht="19.8" customFormat="1" customHeight="1" s="16"/>
    <row r="415" ht="19.8" customFormat="1" customHeight="1" s="16"/>
    <row r="416" ht="19.8" customFormat="1" customHeight="1" s="16"/>
    <row r="417" ht="19.8" customFormat="1" customHeight="1" s="16"/>
    <row r="418" ht="19.8" customFormat="1" customHeight="1" s="16"/>
    <row r="419" ht="19.8" customFormat="1" customHeight="1" s="16"/>
    <row r="420" ht="19.8" customFormat="1" customHeight="1" s="16"/>
    <row r="421" ht="19.8" customFormat="1" customHeight="1" s="16"/>
    <row r="422" ht="19.8" customFormat="1" customHeight="1" s="16"/>
    <row r="423" ht="19.8" customFormat="1" customHeight="1" s="16"/>
    <row r="424" ht="19.8" customFormat="1" customHeight="1" s="16"/>
    <row r="425" ht="19.8" customFormat="1" customHeight="1" s="16"/>
    <row r="426" ht="19.8" customFormat="1" customHeight="1" s="16"/>
    <row r="427" ht="19.8" customFormat="1" customHeight="1" s="16"/>
    <row r="428" ht="19.8" customFormat="1" customHeight="1" s="16"/>
    <row r="429" ht="19.8" customFormat="1" customHeight="1" s="16"/>
    <row r="430" ht="19.8" customFormat="1" customHeight="1" s="16"/>
    <row r="431" ht="19.8" customFormat="1" customHeight="1" s="16"/>
    <row r="432" ht="19.8" customFormat="1" customHeight="1" s="16"/>
    <row r="433" ht="19.8" customFormat="1" customHeight="1" s="16"/>
    <row r="434" ht="19.8" customFormat="1" customHeight="1" s="16"/>
    <row r="435" ht="19.8" customFormat="1" customHeight="1" s="16"/>
    <row r="436" ht="19.8" customFormat="1" customHeight="1" s="16"/>
    <row r="437" ht="19.8" customFormat="1" customHeight="1" s="16"/>
    <row r="438" ht="19.8" customFormat="1" customHeight="1" s="16"/>
    <row r="439" ht="19.8" customFormat="1" customHeight="1" s="16"/>
    <row r="440" ht="19.8" customFormat="1" customHeight="1" s="16"/>
    <row r="441" ht="19.8" customFormat="1" customHeight="1" s="16"/>
    <row r="442" ht="19.8" customFormat="1" customHeight="1" s="16"/>
    <row r="443" ht="19.8" customFormat="1" customHeight="1" s="16"/>
    <row r="444" ht="19.8" customFormat="1" customHeight="1" s="16"/>
    <row r="445" ht="19.8" customFormat="1" customHeight="1" s="16"/>
    <row r="446" ht="19.8" customFormat="1" customHeight="1" s="16"/>
    <row r="447" ht="19.8" customFormat="1" customHeight="1" s="16"/>
    <row r="448" ht="19.8" customFormat="1" customHeight="1" s="16"/>
    <row r="449" ht="19.8" customFormat="1" customHeight="1" s="16"/>
    <row r="450" ht="19.8" customFormat="1" customHeight="1" s="16"/>
    <row r="451" ht="19.8" customFormat="1" customHeight="1" s="16"/>
    <row r="452" ht="19.8" customFormat="1" customHeight="1" s="16"/>
    <row r="453" ht="19.8" customFormat="1" customHeight="1" s="16"/>
    <row r="454" ht="19.8" customFormat="1" customHeight="1" s="16"/>
    <row r="455" ht="19.8" customFormat="1" customHeight="1" s="16"/>
    <row r="456" ht="19.8" customFormat="1" customHeight="1" s="16"/>
    <row r="457" ht="19.8" customFormat="1" customHeight="1" s="16"/>
    <row r="458" ht="19.8" customFormat="1" customHeight="1" s="16"/>
    <row r="459" ht="19.8" customFormat="1" customHeight="1" s="16"/>
    <row r="460" ht="19.8" customFormat="1" customHeight="1" s="16"/>
    <row r="461" ht="19.8" customFormat="1" customHeight="1" s="16"/>
    <row r="462" ht="19.8" customFormat="1" customHeight="1" s="16"/>
    <row r="463" ht="19.8" customFormat="1" customHeight="1" s="16"/>
    <row r="464" ht="19.8" customFormat="1" customHeight="1" s="16"/>
    <row r="465" ht="19.8" customFormat="1" customHeight="1" s="16"/>
    <row r="466" ht="19.8" customFormat="1" customHeight="1" s="16"/>
    <row r="467" ht="19.8" customFormat="1" customHeight="1" s="16"/>
    <row r="468" ht="19.8" customFormat="1" customHeight="1" s="16"/>
    <row r="469" ht="19.8" customFormat="1" customHeight="1" s="16"/>
    <row r="470" ht="19.8" customFormat="1" customHeight="1" s="16"/>
    <row r="471" ht="19.8" customFormat="1" customHeight="1" s="16"/>
    <row r="472" ht="19.8" customFormat="1" customHeight="1" s="16"/>
    <row r="473" ht="19.8" customFormat="1" customHeight="1" s="16"/>
    <row r="474" ht="19.8" customFormat="1" customHeight="1" s="16"/>
    <row r="475" ht="19.8" customFormat="1" customHeight="1" s="16"/>
    <row r="476" ht="19.8" customFormat="1" customHeight="1" s="16"/>
    <row r="477" ht="19.8" customFormat="1" customHeight="1" s="16"/>
    <row r="478" ht="19.8" customFormat="1" customHeight="1" s="16"/>
    <row r="479" ht="19.8" customFormat="1" customHeight="1" s="16"/>
    <row r="480" ht="19.8" customFormat="1" customHeight="1" s="16"/>
    <row r="481" ht="19.8" customFormat="1" customHeight="1" s="16"/>
    <row r="482" ht="19.8" customFormat="1" customHeight="1" s="16"/>
    <row r="483" ht="19.8" customFormat="1" customHeight="1" s="16"/>
    <row r="484" ht="19.8" customFormat="1" customHeight="1" s="16"/>
    <row r="485" ht="19.8" customFormat="1" customHeight="1" s="16"/>
    <row r="486" ht="19.8" customFormat="1" customHeight="1" s="16"/>
    <row r="487" ht="19.8" customFormat="1" customHeight="1" s="16"/>
    <row r="488" ht="19.8" customFormat="1" customHeight="1" s="16"/>
    <row r="489" ht="19.8" customFormat="1" customHeight="1" s="16"/>
    <row r="490" ht="19.8" customFormat="1" customHeight="1" s="16"/>
    <row r="491" ht="19.8" customFormat="1" customHeight="1" s="16"/>
    <row r="492" ht="19.8" customFormat="1" customHeight="1" s="16"/>
    <row r="493" ht="19.8" customFormat="1" customHeight="1" s="16"/>
    <row r="494" ht="19.8" customFormat="1" customHeight="1" s="16"/>
    <row r="495" ht="19.8" customFormat="1" customHeight="1" s="16"/>
    <row r="496" ht="19.8" customFormat="1" customHeight="1" s="16"/>
    <row r="497" ht="19.8" customFormat="1" customHeight="1" s="16"/>
    <row r="498" ht="19.8" customFormat="1" customHeight="1" s="16"/>
    <row r="499" ht="19.8" customFormat="1" customHeight="1" s="16"/>
    <row r="500" ht="19.8" customFormat="1" customHeight="1" s="16"/>
    <row r="501" ht="19.8" customFormat="1" customHeight="1" s="16"/>
    <row r="502" ht="19.8" customFormat="1" customHeight="1" s="16"/>
    <row r="503" ht="19.8" customFormat="1" customHeight="1" s="16"/>
    <row r="504" ht="19.8" customFormat="1" customHeight="1" s="16"/>
    <row r="505" ht="19.8" customFormat="1" customHeight="1" s="16"/>
    <row r="506" ht="19.8" customFormat="1" customHeight="1" s="16"/>
    <row r="507" ht="19.8" customFormat="1" customHeight="1" s="16"/>
    <row r="508" ht="19.8" customFormat="1" customHeight="1" s="16"/>
    <row r="509" ht="19.8" customFormat="1" customHeight="1" s="16"/>
    <row r="510" ht="19.8" customFormat="1" customHeight="1" s="16"/>
    <row r="511" ht="19.8" customFormat="1" customHeight="1" s="16"/>
    <row r="512" ht="19.8" customFormat="1" customHeight="1" s="16"/>
    <row r="513" ht="19.8" customFormat="1" customHeight="1" s="16"/>
    <row r="514" ht="19.8" customFormat="1" customHeight="1" s="16"/>
    <row r="515" ht="19.8" customFormat="1" customHeight="1" s="16"/>
    <row r="516" ht="19.8" customFormat="1" customHeight="1" s="16"/>
    <row r="517" ht="19.8" customFormat="1" customHeight="1" s="16"/>
    <row r="518" ht="19.8" customFormat="1" customHeight="1" s="16"/>
    <row r="519" ht="19.8" customFormat="1" customHeight="1" s="16"/>
    <row r="520" ht="19.8" customFormat="1" customHeight="1" s="16"/>
    <row r="521" ht="19.8" customFormat="1" customHeight="1" s="16"/>
    <row r="522" ht="19.8" customFormat="1" customHeight="1" s="16"/>
    <row r="523" ht="19.8" customFormat="1" customHeight="1" s="16"/>
    <row r="524" ht="19.8" customFormat="1" customHeight="1" s="16"/>
    <row r="525" ht="19.8" customFormat="1" customHeight="1" s="16"/>
    <row r="526" ht="19.8" customFormat="1" customHeight="1" s="16"/>
    <row r="527" ht="19.8" customFormat="1" customHeight="1" s="16"/>
    <row r="528" ht="19.8" customFormat="1" customHeight="1" s="16"/>
    <row r="529" ht="19.8" customFormat="1" customHeight="1" s="16"/>
    <row r="530" ht="19.8" customFormat="1" customHeight="1" s="16"/>
    <row r="531" ht="19.8" customFormat="1" customHeight="1" s="16"/>
    <row r="532" ht="19.8" customFormat="1" customHeight="1" s="16"/>
    <row r="533" ht="19.8" customFormat="1" customHeight="1" s="16"/>
    <row r="534" ht="19.8" customFormat="1" customHeight="1" s="16"/>
    <row r="535" ht="19.8" customFormat="1" customHeight="1" s="16"/>
    <row r="536" ht="19.8" customFormat="1" customHeight="1" s="16"/>
    <row r="537" ht="19.8" customFormat="1" customHeight="1" s="16"/>
    <row r="538" ht="19.8" customFormat="1" customHeight="1" s="16"/>
    <row r="539" ht="19.8" customFormat="1" customHeight="1" s="16"/>
    <row r="540" ht="19.8" customFormat="1" customHeight="1" s="16"/>
    <row r="541" ht="19.8" customFormat="1" customHeight="1" s="16"/>
    <row r="542" ht="19.8" customFormat="1" customHeight="1" s="16"/>
    <row r="543" ht="19.8" customFormat="1" customHeight="1" s="16"/>
    <row r="544" ht="19.8" customFormat="1" customHeight="1" s="16"/>
    <row r="545" ht="19.8" customFormat="1" customHeight="1" s="16"/>
    <row r="546" ht="19.8" customFormat="1" customHeight="1" s="16"/>
    <row r="547" ht="19.8" customFormat="1" customHeight="1" s="16"/>
    <row r="548" ht="19.8" customFormat="1" customHeight="1" s="16"/>
    <row r="549" ht="19.8" customFormat="1" customHeight="1" s="16"/>
    <row r="550" ht="19.8" customFormat="1" customHeight="1" s="16"/>
    <row r="551" ht="19.8" customFormat="1" customHeight="1" s="16"/>
    <row r="552" ht="19.8" customFormat="1" customHeight="1" s="16"/>
    <row r="553" ht="19.8" customFormat="1" customHeight="1" s="16"/>
    <row r="554" ht="19.8" customFormat="1" customHeight="1" s="16"/>
    <row r="555" ht="19.8" customFormat="1" customHeight="1" s="16"/>
    <row r="556" ht="19.8" customFormat="1" customHeight="1" s="16"/>
    <row r="557" ht="19.8" customFormat="1" customHeight="1" s="16"/>
    <row r="558" ht="19.8" customFormat="1" customHeight="1" s="16"/>
    <row r="559" ht="19.8" customFormat="1" customHeight="1" s="16"/>
    <row r="560" ht="19.8" customFormat="1" customHeight="1" s="16"/>
    <row r="561" ht="19.8" customFormat="1" customHeight="1" s="16"/>
    <row r="562" ht="19.8" customFormat="1" customHeight="1" s="16"/>
    <row r="563" ht="19.8" customFormat="1" customHeight="1" s="16"/>
    <row r="564" ht="19.8" customFormat="1" customHeight="1" s="16"/>
    <row r="565" ht="19.8" customFormat="1" customHeight="1" s="16"/>
    <row r="566" ht="19.8" customFormat="1" customHeight="1" s="16"/>
    <row r="567" ht="19.8" customFormat="1" customHeight="1" s="16"/>
    <row r="568" ht="19.8" customFormat="1" customHeight="1" s="16"/>
    <row r="569" ht="19.8" customFormat="1" customHeight="1" s="16"/>
    <row r="570" ht="19.8" customFormat="1" customHeight="1" s="16"/>
    <row r="571" ht="19.8" customFormat="1" customHeight="1" s="16"/>
    <row r="572" ht="19.8" customFormat="1" customHeight="1" s="16"/>
    <row r="573" ht="19.8" customFormat="1" customHeight="1" s="16"/>
    <row r="574" ht="19.8" customFormat="1" customHeight="1" s="16"/>
    <row r="575" ht="19.8" customFormat="1" customHeight="1" s="16"/>
    <row r="576" ht="19.8" customFormat="1" customHeight="1" s="16"/>
    <row r="577" ht="19.8" customFormat="1" customHeight="1" s="16"/>
    <row r="578" ht="19.8" customFormat="1" customHeight="1" s="16"/>
    <row r="579" ht="19.8" customFormat="1" customHeight="1" s="16"/>
    <row r="580" ht="19.8" customFormat="1" customHeight="1" s="16"/>
    <row r="581" ht="19.8" customFormat="1" customHeight="1" s="16"/>
    <row r="582" ht="19.8" customFormat="1" customHeight="1" s="16"/>
    <row r="583" ht="19.8" customFormat="1" customHeight="1" s="16"/>
    <row r="584" ht="19.8" customFormat="1" customHeight="1" s="16"/>
    <row r="585" ht="19.8" customFormat="1" customHeight="1" s="16"/>
    <row r="586" ht="19.8" customFormat="1" customHeight="1" s="16"/>
    <row r="587" ht="19.8" customFormat="1" customHeight="1" s="16"/>
    <row r="588" ht="19.8" customFormat="1" customHeight="1" s="16"/>
    <row r="589" ht="19.8" customFormat="1" customHeight="1" s="16"/>
    <row r="590" ht="19.8" customFormat="1" customHeight="1" s="16"/>
    <row r="591" ht="19.8" customFormat="1" customHeight="1" s="16"/>
    <row r="592" ht="19.8" customFormat="1" customHeight="1" s="16"/>
    <row r="593" ht="19.8" customFormat="1" customHeight="1" s="16"/>
    <row r="594" ht="19.8" customFormat="1" customHeight="1" s="16"/>
    <row r="595" ht="19.8" customFormat="1" customHeight="1" s="16"/>
    <row r="596" ht="19.8" customFormat="1" customHeight="1" s="16"/>
    <row r="597" ht="19.8" customFormat="1" customHeight="1" s="16"/>
    <row r="598" ht="19.8" customFormat="1" customHeight="1" s="16"/>
    <row r="599" ht="19.8" customFormat="1" customHeight="1" s="16"/>
    <row r="600" ht="19.8" customFormat="1" customHeight="1" s="16"/>
    <row r="601" ht="19.8" customFormat="1" customHeight="1" s="16"/>
    <row r="602" ht="19.8" customFormat="1" customHeight="1" s="16"/>
    <row r="603" ht="19.8" customFormat="1" customHeight="1" s="16"/>
    <row r="604" ht="19.8" customFormat="1" customHeight="1" s="16"/>
    <row r="605" ht="19.8" customFormat="1" customHeight="1" s="16"/>
    <row r="606" ht="19.8" customFormat="1" customHeight="1" s="16"/>
    <row r="607" ht="19.8" customFormat="1" customHeight="1" s="16"/>
    <row r="608" ht="19.8" customFormat="1" customHeight="1" s="16"/>
    <row r="609" ht="19.8" customFormat="1" customHeight="1" s="16"/>
    <row r="610" ht="19.8" customFormat="1" customHeight="1" s="16"/>
    <row r="611" ht="19.8" customFormat="1" customHeight="1" s="16"/>
    <row r="612" ht="19.8" customFormat="1" customHeight="1" s="16"/>
    <row r="613" ht="19.8" customFormat="1" customHeight="1" s="16"/>
    <row r="614" ht="19.8" customFormat="1" customHeight="1" s="16"/>
    <row r="615" ht="19.8" customFormat="1" customHeight="1" s="16"/>
    <row r="616" ht="19.8" customFormat="1" customHeight="1" s="16"/>
    <row r="617" ht="19.8" customFormat="1" customHeight="1" s="16"/>
    <row r="618" ht="19.8" customFormat="1" customHeight="1" s="16"/>
    <row r="619" ht="19.8" customFormat="1" customHeight="1" s="16"/>
    <row r="620" ht="19.8" customFormat="1" customHeight="1" s="16"/>
    <row r="621" ht="19.8" customFormat="1" customHeight="1" s="16"/>
    <row r="622" ht="19.8" customFormat="1" customHeight="1" s="16"/>
    <row r="623" ht="19.8" customFormat="1" customHeight="1" s="16"/>
    <row r="624" ht="19.8" customFormat="1" customHeight="1" s="16"/>
    <row r="625" ht="19.8" customFormat="1" customHeight="1" s="16"/>
    <row r="626" ht="19.8" customFormat="1" customHeight="1" s="16"/>
    <row r="627" ht="19.8" customFormat="1" customHeight="1" s="16"/>
    <row r="628" ht="19.8" customFormat="1" customHeight="1" s="16"/>
    <row r="629" ht="19.8" customFormat="1" customHeight="1" s="16"/>
    <row r="630" ht="19.8" customFormat="1" customHeight="1" s="16"/>
    <row r="631" ht="19.8" customFormat="1" customHeight="1" s="16"/>
    <row r="632" ht="19.8" customFormat="1" customHeight="1" s="16"/>
    <row r="633" ht="19.8" customFormat="1" customHeight="1" s="16"/>
    <row r="634" ht="19.8" customFormat="1" customHeight="1" s="16"/>
    <row r="635" ht="19.8" customFormat="1" customHeight="1" s="16"/>
    <row r="636" ht="19.8" customFormat="1" customHeight="1" s="16"/>
    <row r="637" ht="19.8" customFormat="1" customHeight="1" s="16"/>
    <row r="638" ht="19.8" customFormat="1" customHeight="1" s="16"/>
    <row r="639" ht="19.8" customFormat="1" customHeight="1" s="16"/>
    <row r="640" ht="19.8" customFormat="1" customHeight="1" s="16"/>
    <row r="641" ht="19.8" customFormat="1" customHeight="1" s="16"/>
    <row r="642" ht="19.8" customFormat="1" customHeight="1" s="16"/>
    <row r="643" ht="19.8" customFormat="1" customHeight="1" s="16"/>
    <row r="644" ht="19.8" customFormat="1" customHeight="1" s="16"/>
    <row r="645" ht="19.8" customFormat="1" customHeight="1" s="16"/>
    <row r="646" ht="19.8" customFormat="1" customHeight="1" s="16"/>
    <row r="647" ht="19.8" customFormat="1" customHeight="1" s="16"/>
    <row r="648" ht="19.8" customFormat="1" customHeight="1" s="16"/>
    <row r="649" ht="19.8" customFormat="1" customHeight="1" s="16"/>
    <row r="650" ht="19.8" customFormat="1" customHeight="1" s="16"/>
    <row r="651" ht="19.8" customFormat="1" customHeight="1" s="16"/>
    <row r="652" ht="19.8" customFormat="1" customHeight="1" s="16"/>
    <row r="653" ht="19.8" customFormat="1" customHeight="1" s="16"/>
    <row r="654" ht="19.8" customFormat="1" customHeight="1" s="16"/>
    <row r="655" ht="19.8" customFormat="1" customHeight="1" s="16"/>
    <row r="656" ht="19.8" customFormat="1" customHeight="1" s="16"/>
    <row r="657" ht="19.8" customFormat="1" customHeight="1" s="16"/>
    <row r="658" ht="19.8" customFormat="1" customHeight="1" s="16"/>
    <row r="659" ht="19.8" customFormat="1" customHeight="1" s="16"/>
    <row r="660" ht="19.8" customFormat="1" customHeight="1" s="16"/>
    <row r="661" ht="19.8" customFormat="1" customHeight="1" s="16"/>
    <row r="662" ht="19.8" customFormat="1" customHeight="1" s="16"/>
    <row r="663" ht="19.8" customFormat="1" customHeight="1" s="16"/>
    <row r="664" ht="19.8" customFormat="1" customHeight="1" s="16"/>
    <row r="665" ht="19.8" customFormat="1" customHeight="1" s="16"/>
    <row r="666" ht="19.8" customFormat="1" customHeight="1" s="16"/>
    <row r="667" ht="19.8" customFormat="1" customHeight="1" s="16"/>
    <row r="668" ht="19.8" customFormat="1" customHeight="1" s="16"/>
    <row r="669" ht="19.8" customFormat="1" customHeight="1" s="16"/>
    <row r="670" ht="19.8" customFormat="1" customHeight="1" s="16"/>
    <row r="671" ht="19.8" customFormat="1" customHeight="1" s="16"/>
    <row r="672" ht="19.8" customFormat="1" customHeight="1" s="16"/>
    <row r="673" ht="19.8" customFormat="1" customHeight="1" s="16"/>
    <row r="674" ht="19.8" customFormat="1" customHeight="1" s="16"/>
    <row r="675" ht="19.8" customFormat="1" customHeight="1" s="16"/>
    <row r="676" ht="19.8" customFormat="1" customHeight="1" s="16"/>
    <row r="677" ht="19.8" customFormat="1" customHeight="1" s="16"/>
    <row r="678" ht="19.8" customFormat="1" customHeight="1" s="16"/>
    <row r="679" ht="19.8" customFormat="1" customHeight="1" s="16"/>
    <row r="680" ht="19.8" customFormat="1" customHeight="1" s="16"/>
    <row r="681" ht="19.8" customFormat="1" customHeight="1" s="16"/>
    <row r="682" ht="19.8" customFormat="1" customHeight="1" s="16"/>
    <row r="683" ht="19.8" customFormat="1" customHeight="1" s="16"/>
    <row r="684" ht="19.8" customFormat="1" customHeight="1" s="16"/>
    <row r="685" ht="19.8" customFormat="1" customHeight="1" s="16"/>
    <row r="686" ht="19.8" customFormat="1" customHeight="1" s="16"/>
    <row r="687" ht="19.8" customFormat="1" customHeight="1" s="16"/>
    <row r="688" ht="19.8" customFormat="1" customHeight="1" s="16"/>
    <row r="689" ht="19.8" customFormat="1" customHeight="1" s="16"/>
    <row r="690" ht="19.8" customFormat="1" customHeight="1" s="16"/>
    <row r="691" ht="19.8" customFormat="1" customHeight="1" s="16"/>
    <row r="692" ht="19.8" customFormat="1" customHeight="1" s="16"/>
    <row r="693" ht="19.8" customFormat="1" customHeight="1" s="16"/>
    <row r="694" ht="19.8" customFormat="1" customHeight="1" s="16"/>
    <row r="695" ht="19.8" customFormat="1" customHeight="1" s="16"/>
    <row r="696" ht="19.8" customFormat="1" customHeight="1" s="16"/>
    <row r="697" ht="19.8" customFormat="1" customHeight="1" s="16"/>
    <row r="698" ht="19.8" customFormat="1" customHeight="1" s="16"/>
    <row r="699" ht="19.8" customFormat="1" customHeight="1" s="16"/>
    <row r="700" ht="19.8" customFormat="1" customHeight="1" s="16"/>
    <row r="701" ht="19.8" customFormat="1" customHeight="1" s="16"/>
    <row r="702" ht="19.8" customFormat="1" customHeight="1" s="16"/>
    <row r="703" ht="19.8" customFormat="1" customHeight="1" s="16"/>
    <row r="704" ht="19.8" customFormat="1" customHeight="1" s="16"/>
    <row r="705" ht="19.8" customFormat="1" customHeight="1" s="16"/>
    <row r="706" ht="19.8" customFormat="1" customHeight="1" s="16"/>
    <row r="707" ht="19.8" customFormat="1" customHeight="1" s="16"/>
    <row r="708" ht="19.8" customFormat="1" customHeight="1" s="16"/>
    <row r="709" ht="19.8" customFormat="1" customHeight="1" s="16"/>
    <row r="710" ht="19.8" customFormat="1" customHeight="1" s="16"/>
    <row r="711" ht="19.8" customFormat="1" customHeight="1" s="16"/>
    <row r="712" ht="19.8" customFormat="1" customHeight="1" s="16"/>
    <row r="713" ht="19.8" customFormat="1" customHeight="1" s="16"/>
    <row r="714" ht="19.8" customFormat="1" customHeight="1" s="16"/>
    <row r="715" ht="19.8" customFormat="1" customHeight="1" s="16"/>
    <row r="716" ht="19.8" customFormat="1" customHeight="1" s="16"/>
    <row r="717" ht="19.8" customFormat="1" customHeight="1" s="16"/>
    <row r="718" ht="19.8" customFormat="1" customHeight="1" s="16"/>
    <row r="719" ht="19.8" customFormat="1" customHeight="1" s="16"/>
    <row r="720" ht="19.8" customFormat="1" customHeight="1" s="16"/>
    <row r="721" ht="19.8" customFormat="1" customHeight="1" s="16"/>
    <row r="722" ht="19.8" customFormat="1" customHeight="1" s="16"/>
    <row r="723" ht="19.8" customFormat="1" customHeight="1" s="16"/>
    <row r="724" ht="19.8" customFormat="1" customHeight="1" s="16"/>
    <row r="725" ht="19.8" customFormat="1" customHeight="1" s="16"/>
    <row r="726" ht="19.8" customFormat="1" customHeight="1" s="16"/>
    <row r="727" ht="19.8" customFormat="1" customHeight="1" s="16"/>
    <row r="728" ht="19.8" customFormat="1" customHeight="1" s="16"/>
    <row r="729" ht="19.8" customFormat="1" customHeight="1" s="16"/>
    <row r="730" ht="19.8" customFormat="1" customHeight="1" s="16"/>
    <row r="731" ht="19.8" customFormat="1" customHeight="1" s="16"/>
    <row r="732" ht="19.8" customFormat="1" customHeight="1" s="16"/>
    <row r="733" ht="19.8" customFormat="1" customHeight="1" s="16"/>
    <row r="734" ht="19.8" customFormat="1" customHeight="1" s="16"/>
    <row r="735" ht="19.8" customFormat="1" customHeight="1" s="16"/>
    <row r="736" ht="19.8" customFormat="1" customHeight="1" s="16"/>
    <row r="737" ht="19.8" customFormat="1" customHeight="1" s="16"/>
    <row r="738" ht="19.8" customFormat="1" customHeight="1" s="16"/>
    <row r="739" ht="19.8" customFormat="1" customHeight="1" s="16"/>
    <row r="740" ht="19.8" customFormat="1" customHeight="1" s="16"/>
    <row r="741" ht="19.8" customFormat="1" customHeight="1" s="16"/>
    <row r="742" ht="19.8" customFormat="1" customHeight="1" s="16"/>
    <row r="743" ht="19.8" customFormat="1" customHeight="1" s="16"/>
    <row r="744" ht="19.8" customFormat="1" customHeight="1" s="16"/>
    <row r="745" ht="19.8" customFormat="1" customHeight="1" s="16"/>
    <row r="746" ht="19.8" customFormat="1" customHeight="1" s="16"/>
    <row r="747" ht="19.8" customFormat="1" customHeight="1" s="16"/>
    <row r="748" ht="19.8" customFormat="1" customHeight="1" s="16"/>
    <row r="749" ht="19.8" customFormat="1" customHeight="1" s="16"/>
    <row r="750" ht="19.8" customFormat="1" customHeight="1" s="16"/>
    <row r="751" ht="19.8" customFormat="1" customHeight="1" s="16"/>
    <row r="752" ht="19.8" customFormat="1" customHeight="1" s="16"/>
    <row r="753" ht="19.8" customFormat="1" customHeight="1" s="16"/>
    <row r="754" ht="19.8" customFormat="1" customHeight="1" s="16"/>
    <row r="755" ht="19.8" customFormat="1" customHeight="1" s="16"/>
    <row r="756" ht="19.8" customFormat="1" customHeight="1" s="16"/>
    <row r="757" ht="19.8" customFormat="1" customHeight="1" s="16"/>
    <row r="758" ht="19.8" customFormat="1" customHeight="1" s="16"/>
    <row r="759" ht="19.8" customFormat="1" customHeight="1" s="16"/>
    <row r="760" ht="19.8" customFormat="1" customHeight="1" s="16"/>
    <row r="761" ht="19.8" customFormat="1" customHeight="1" s="16"/>
    <row r="762" ht="19.8" customFormat="1" customHeight="1" s="16"/>
    <row r="763" ht="19.8" customFormat="1" customHeight="1" s="16"/>
    <row r="764" ht="19.8" customFormat="1" customHeight="1" s="16"/>
    <row r="765" ht="19.8" customFormat="1" customHeight="1" s="16"/>
    <row r="766" ht="19.8" customFormat="1" customHeight="1" s="16"/>
    <row r="767" ht="19.8" customFormat="1" customHeight="1" s="16"/>
    <row r="768" ht="19.8" customFormat="1" customHeight="1" s="16"/>
    <row r="769" ht="19.8" customFormat="1" customHeight="1" s="16"/>
    <row r="770" ht="19.8" customFormat="1" customHeight="1" s="16"/>
    <row r="771" ht="19.8" customFormat="1" customHeight="1" s="16"/>
    <row r="772" ht="19.8" customFormat="1" customHeight="1" s="16"/>
    <row r="773" ht="19.8" customFormat="1" customHeight="1" s="16"/>
    <row r="774" ht="19.8" customFormat="1" customHeight="1" s="16"/>
    <row r="775" ht="19.8" customFormat="1" customHeight="1" s="16"/>
    <row r="776" ht="19.8" customFormat="1" customHeight="1" s="16"/>
    <row r="777" ht="19.8" customFormat="1" customHeight="1" s="16"/>
    <row r="778" ht="19.8" customFormat="1" customHeight="1" s="16"/>
    <row r="779" ht="19.8" customFormat="1" customHeight="1" s="16"/>
    <row r="780" ht="19.8" customFormat="1" customHeight="1" s="16"/>
    <row r="781" ht="19.8" customFormat="1" customHeight="1" s="16"/>
    <row r="782" ht="19.8" customFormat="1" customHeight="1" s="16"/>
    <row r="783" ht="19.8" customFormat="1" customHeight="1" s="16"/>
    <row r="784" ht="19.8" customFormat="1" customHeight="1" s="16"/>
    <row r="785" ht="19.8" customFormat="1" customHeight="1" s="16"/>
    <row r="786" ht="19.8" customFormat="1" customHeight="1" s="16"/>
    <row r="787" ht="19.8" customFormat="1" customHeight="1" s="16"/>
    <row r="788" ht="19.8" customFormat="1" customHeight="1" s="16"/>
    <row r="789" ht="19.8" customFormat="1" customHeight="1" s="16"/>
    <row r="790" ht="19.8" customFormat="1" customHeight="1" s="16"/>
    <row r="791" ht="19.8" customFormat="1" customHeight="1" s="16"/>
    <row r="792" ht="19.8" customFormat="1" customHeight="1" s="16"/>
    <row r="793" ht="19.8" customFormat="1" customHeight="1" s="16"/>
    <row r="794" ht="19.8" customFormat="1" customHeight="1" s="16"/>
    <row r="795" ht="19.8" customFormat="1" customHeight="1" s="16"/>
    <row r="796" ht="19.8" customFormat="1" customHeight="1" s="16"/>
    <row r="797" ht="19.8" customFormat="1" customHeight="1" s="16"/>
    <row r="798" ht="19.8" customFormat="1" customHeight="1" s="16"/>
    <row r="799" ht="19.8" customFormat="1" customHeight="1" s="16"/>
    <row r="800" ht="19.8" customFormat="1" customHeight="1" s="16"/>
    <row r="801" ht="19.8" customFormat="1" customHeight="1" s="16"/>
    <row r="802" ht="19.8" customFormat="1" customHeight="1" s="16"/>
    <row r="803" ht="19.8" customFormat="1" customHeight="1" s="16"/>
    <row r="804" ht="19.8" customFormat="1" customHeight="1" s="16"/>
    <row r="805" ht="19.8" customFormat="1" customHeight="1" s="16"/>
    <row r="806" ht="19.8" customFormat="1" customHeight="1" s="16"/>
    <row r="807" ht="19.8" customFormat="1" customHeight="1" s="16"/>
    <row r="808" ht="19.8" customFormat="1" customHeight="1" s="16"/>
    <row r="809" ht="19.8" customFormat="1" customHeight="1" s="16"/>
    <row r="810" ht="19.8" customFormat="1" customHeight="1" s="16"/>
    <row r="811" ht="19.8" customFormat="1" customHeight="1" s="16"/>
    <row r="812" ht="19.8" customFormat="1" customHeight="1" s="16"/>
    <row r="813" ht="19.8" customFormat="1" customHeight="1" s="16"/>
    <row r="814" ht="19.8" customFormat="1" customHeight="1" s="16"/>
    <row r="815" ht="19.8" customFormat="1" customHeight="1" s="16"/>
    <row r="816" ht="19.8" customFormat="1" customHeight="1" s="16"/>
    <row r="817" ht="19.8" customFormat="1" customHeight="1" s="16"/>
    <row r="818" ht="19.8" customFormat="1" customHeight="1" s="16"/>
    <row r="819" ht="19.8" customFormat="1" customHeight="1" s="16"/>
    <row r="820" ht="19.8" customFormat="1" customHeight="1" s="16"/>
    <row r="821" ht="19.8" customFormat="1" customHeight="1" s="16"/>
    <row r="822" ht="19.8" customFormat="1" customHeight="1" s="16"/>
    <row r="823" ht="19.8" customFormat="1" customHeight="1" s="16"/>
    <row r="824" ht="19.8" customFormat="1" customHeight="1" s="16"/>
    <row r="825" ht="19.8" customFormat="1" customHeight="1" s="16"/>
    <row r="826" ht="19.8" customFormat="1" customHeight="1" s="16"/>
    <row r="827" ht="19.8" customFormat="1" customHeight="1" s="16"/>
    <row r="828" ht="19.8" customFormat="1" customHeight="1" s="16"/>
    <row r="829" ht="19.8" customFormat="1" customHeight="1" s="16"/>
    <row r="830" ht="19.8" customFormat="1" customHeight="1" s="16"/>
    <row r="831" ht="19.8" customFormat="1" customHeight="1" s="16"/>
    <row r="832" ht="19.8" customFormat="1" customHeight="1" s="16"/>
    <row r="833" ht="19.8" customFormat="1" customHeight="1" s="16"/>
    <row r="834" ht="19.8" customFormat="1" customHeight="1" s="16"/>
    <row r="835" ht="19.8" customFormat="1" customHeight="1" s="16"/>
    <row r="836" ht="19.8" customFormat="1" customHeight="1" s="16"/>
    <row r="837" ht="19.8" customFormat="1" customHeight="1" s="16"/>
    <row r="838" ht="19.8" customFormat="1" customHeight="1" s="16"/>
    <row r="839" ht="19.8" customFormat="1" customHeight="1" s="16"/>
    <row r="840" ht="19.8" customFormat="1" customHeight="1" s="16"/>
    <row r="841" ht="19.8" customFormat="1" customHeight="1" s="16"/>
    <row r="842" ht="19.8" customFormat="1" customHeight="1" s="16"/>
    <row r="843" ht="19.8" customFormat="1" customHeight="1" s="16"/>
    <row r="844" ht="19.8" customFormat="1" customHeight="1" s="16"/>
    <row r="845" ht="19.8" customFormat="1" customHeight="1" s="16"/>
    <row r="846" ht="19.8" customFormat="1" customHeight="1" s="16"/>
    <row r="847" ht="19.8" customFormat="1" customHeight="1" s="16"/>
    <row r="848" ht="19.8" customFormat="1" customHeight="1" s="16"/>
    <row r="849" ht="19.8" customFormat="1" customHeight="1" s="16"/>
    <row r="850" ht="19.8" customFormat="1" customHeight="1" s="16"/>
    <row r="851" ht="19.8" customFormat="1" customHeight="1" s="16"/>
    <row r="852" ht="19.8" customFormat="1" customHeight="1" s="16"/>
    <row r="853" ht="19.8" customFormat="1" customHeight="1" s="16"/>
    <row r="854" ht="19.8" customFormat="1" customHeight="1" s="16"/>
    <row r="855" ht="19.8" customFormat="1" customHeight="1" s="16"/>
    <row r="856" ht="19.8" customFormat="1" customHeight="1" s="16"/>
    <row r="857" ht="19.8" customFormat="1" customHeight="1" s="16"/>
    <row r="858" ht="19.8" customFormat="1" customHeight="1" s="16"/>
    <row r="859" ht="19.8" customFormat="1" customHeight="1" s="16"/>
    <row r="860" ht="19.8" customFormat="1" customHeight="1" s="16"/>
    <row r="861" ht="19.8" customFormat="1" customHeight="1" s="16"/>
    <row r="862" ht="19.8" customFormat="1" customHeight="1" s="16"/>
    <row r="863" ht="19.8" customFormat="1" customHeight="1" s="16"/>
    <row r="864" ht="19.8" customFormat="1" customHeight="1" s="16"/>
    <row r="865" ht="19.8" customFormat="1" customHeight="1" s="16"/>
    <row r="866" ht="19.8" customFormat="1" customHeight="1" s="16"/>
    <row r="867" ht="19.8" customFormat="1" customHeight="1" s="16"/>
    <row r="868" ht="19.8" customFormat="1" customHeight="1" s="16"/>
    <row r="869" ht="19.8" customFormat="1" customHeight="1" s="16"/>
    <row r="870" ht="19.8" customFormat="1" customHeight="1" s="16"/>
    <row r="871" ht="19.8" customFormat="1" customHeight="1" s="16"/>
    <row r="872" ht="19.8" customFormat="1" customHeight="1" s="16"/>
    <row r="873" ht="19.8" customFormat="1" customHeight="1" s="16"/>
    <row r="874" ht="19.8" customFormat="1" customHeight="1" s="16"/>
    <row r="875" ht="19.8" customFormat="1" customHeight="1" s="16"/>
    <row r="876" ht="19.8" customFormat="1" customHeight="1" s="16"/>
    <row r="877" ht="19.8" customFormat="1" customHeight="1" s="16"/>
    <row r="878" ht="19.8" customFormat="1" customHeight="1" s="16"/>
    <row r="879" ht="19.8" customFormat="1" customHeight="1" s="16"/>
    <row r="880" ht="19.8" customFormat="1" customHeight="1" s="16"/>
    <row r="881" ht="19.8" customFormat="1" customHeight="1" s="16"/>
    <row r="882" ht="19.8" customFormat="1" customHeight="1" s="16"/>
    <row r="883" ht="19.8" customFormat="1" customHeight="1" s="16"/>
    <row r="884" ht="19.8" customFormat="1" customHeight="1" s="16"/>
    <row r="885" ht="19.8" customFormat="1" customHeight="1" s="16"/>
    <row r="886" ht="19.8" customFormat="1" customHeight="1" s="16"/>
    <row r="887" ht="19.8" customFormat="1" customHeight="1" s="16"/>
    <row r="888" ht="19.8" customFormat="1" customHeight="1" s="16"/>
    <row r="889" ht="19.8" customFormat="1" customHeight="1" s="16"/>
    <row r="890" ht="19.8" customFormat="1" customHeight="1" s="16"/>
    <row r="891" ht="19.8" customFormat="1" customHeight="1" s="16"/>
    <row r="892" ht="19.8" customFormat="1" customHeight="1" s="16"/>
    <row r="893" ht="19.8" customFormat="1" customHeight="1" s="16"/>
    <row r="894" ht="19.8" customFormat="1" customHeight="1" s="16"/>
    <row r="895" ht="19.8" customFormat="1" customHeight="1" s="16"/>
    <row r="896" ht="19.8" customFormat="1" customHeight="1" s="16"/>
    <row r="897" ht="19.8" customFormat="1" customHeight="1" s="16"/>
    <row r="898" ht="19.8" customFormat="1" customHeight="1" s="16"/>
    <row r="899" ht="19.8" customFormat="1" customHeight="1" s="16"/>
    <row r="900" ht="19.8" customFormat="1" customHeight="1" s="16"/>
    <row r="901" ht="19.8" customFormat="1" customHeight="1" s="16"/>
    <row r="902" ht="19.8" customFormat="1" customHeight="1" s="16"/>
    <row r="903" ht="19.8" customFormat="1" customHeight="1" s="16"/>
    <row r="904" ht="19.8" customFormat="1" customHeight="1" s="16"/>
    <row r="905" ht="19.8" customFormat="1" customHeight="1" s="16"/>
    <row r="906" ht="19.8" customFormat="1" customHeight="1" s="16"/>
    <row r="907" ht="19.8" customFormat="1" customHeight="1" s="16"/>
    <row r="908" ht="19.8" customFormat="1" customHeight="1" s="16"/>
    <row r="909" ht="19.8" customFormat="1" customHeight="1" s="16"/>
    <row r="910" ht="19.8" customFormat="1" customHeight="1" s="16"/>
    <row r="911" ht="19.8" customFormat="1" customHeight="1" s="16"/>
    <row r="912" ht="19.8" customFormat="1" customHeight="1" s="16"/>
    <row r="913" ht="19.8" customFormat="1" customHeight="1" s="16"/>
    <row r="914" ht="19.8" customFormat="1" customHeight="1" s="16"/>
    <row r="915" ht="19.8" customFormat="1" customHeight="1" s="16"/>
    <row r="916" ht="19.8" customFormat="1" customHeight="1" s="16"/>
    <row r="917" ht="19.8" customFormat="1" customHeight="1" s="16"/>
    <row r="918" ht="19.8" customFormat="1" customHeight="1" s="16"/>
    <row r="919" ht="19.8" customFormat="1" customHeight="1" s="16"/>
    <row r="920" ht="19.8" customFormat="1" customHeight="1" s="16"/>
    <row r="921" ht="19.8" customFormat="1" customHeight="1" s="16"/>
    <row r="922" ht="19.8" customFormat="1" customHeight="1" s="16"/>
    <row r="923" ht="19.8" customFormat="1" customHeight="1" s="16"/>
    <row r="924" ht="19.8" customFormat="1" customHeight="1" s="16"/>
    <row r="925" ht="19.8" customFormat="1" customHeight="1" s="16"/>
    <row r="926" ht="19.8" customFormat="1" customHeight="1" s="16"/>
    <row r="927" ht="19.8" customFormat="1" customHeight="1" s="16"/>
    <row r="928" ht="19.8" customFormat="1" customHeight="1" s="16"/>
    <row r="929" ht="19.8" customFormat="1" customHeight="1" s="16"/>
    <row r="930" ht="19.8" customFormat="1" customHeight="1" s="16"/>
    <row r="931" ht="19.8" customFormat="1" customHeight="1" s="16"/>
    <row r="932" ht="19.8" customFormat="1" customHeight="1" s="16"/>
    <row r="933" ht="19.8" customFormat="1" customHeight="1" s="16"/>
  </sheetData>
  <conditionalFormatting sqref="B1:B1048576">
    <cfRule type="cellIs" priority="1" operator="greaterThan" dxfId="7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57"/>
  <sheetViews>
    <sheetView workbookViewId="0">
      <selection activeCell="D3" sqref="D3:S6"/>
    </sheetView>
  </sheetViews>
  <sheetFormatPr baseColWidth="8" defaultRowHeight="14.4"/>
  <sheetData>
    <row r="1" ht="20.4" customHeight="1" thickBot="1">
      <c r="A1" s="3" t="inlineStr">
        <is>
          <t xml:space="preserve">VIP </t>
        </is>
      </c>
      <c r="B1" s="5" t="n"/>
      <c r="C1" s="43" t="n"/>
      <c r="D1" s="7" t="n"/>
      <c r="E1" s="73" t="inlineStr">
        <is>
          <t>Smoothies</t>
        </is>
      </c>
      <c r="F1" s="74" t="n"/>
      <c r="G1" s="74" t="n"/>
      <c r="H1" s="74" t="n"/>
      <c r="I1" s="74" t="n"/>
      <c r="J1" s="74" t="n"/>
      <c r="K1" s="75" t="n"/>
      <c r="L1" s="76" t="inlineStr">
        <is>
          <t>COOKIES</t>
        </is>
      </c>
      <c r="M1" s="76" t="n"/>
      <c r="N1" s="76" t="n"/>
      <c r="O1" s="76" t="n"/>
      <c r="P1" s="76" t="n"/>
      <c r="Q1" s="76" t="n"/>
      <c r="R1" s="76" t="n"/>
      <c r="S1" s="76" t="n"/>
      <c r="U1" s="17" t="n">
        <v>4</v>
      </c>
    </row>
    <row r="2" ht="19.8" customHeight="1">
      <c r="A2" s="8" t="inlineStr">
        <is>
          <t>#</t>
        </is>
      </c>
      <c r="B2" s="8" t="inlineStr">
        <is>
          <t>KIDS</t>
        </is>
      </c>
      <c r="C2" s="167" t="inlineStr">
        <is>
          <t>NAME</t>
        </is>
      </c>
      <c r="D2" s="174" t="inlineStr">
        <is>
          <t>SMOOTHIE</t>
        </is>
      </c>
      <c r="E2" s="172" t="inlineStr">
        <is>
          <t>Anti</t>
        </is>
      </c>
      <c r="F2" s="46" t="inlineStr">
        <is>
          <t>RED</t>
        </is>
      </c>
      <c r="G2" s="47" t="inlineStr">
        <is>
          <t>Blue</t>
        </is>
      </c>
      <c r="H2" s="48" t="inlineStr">
        <is>
          <t>Boost</t>
        </is>
      </c>
      <c r="I2" s="49" t="inlineStr">
        <is>
          <t>Green</t>
        </is>
      </c>
      <c r="J2" s="50" t="inlineStr">
        <is>
          <t>PBJ</t>
        </is>
      </c>
      <c r="K2" s="177" t="inlineStr">
        <is>
          <t>C</t>
        </is>
      </c>
      <c r="L2" s="174" t="inlineStr">
        <is>
          <t>COOKIE</t>
        </is>
      </c>
      <c r="M2" s="179" t="inlineStr">
        <is>
          <t>Break</t>
        </is>
      </c>
      <c r="N2" s="53" t="inlineStr">
        <is>
          <t>Chip</t>
        </is>
      </c>
      <c r="O2" s="54" t="inlineStr">
        <is>
          <t>ChipGF</t>
        </is>
      </c>
      <c r="P2" s="55" t="inlineStr">
        <is>
          <t>Oat</t>
        </is>
      </c>
      <c r="Q2" s="56" t="inlineStr">
        <is>
          <t>oatGF</t>
        </is>
      </c>
      <c r="R2" s="57" t="inlineStr">
        <is>
          <t>Sugar</t>
        </is>
      </c>
      <c r="S2" s="58" t="inlineStr">
        <is>
          <t>sugarGF</t>
        </is>
      </c>
      <c r="U2" s="19" t="n">
        <v>3</v>
      </c>
    </row>
    <row r="3" ht="19.8" customHeight="1">
      <c r="A3" s="17" t="n"/>
      <c r="B3" s="17" t="n"/>
      <c r="C3" s="168" t="n"/>
      <c r="D3" s="175" t="n"/>
      <c r="E3" s="173" t="n"/>
      <c r="F3" s="59" t="n"/>
      <c r="G3" s="60" t="n"/>
      <c r="H3" s="61" t="n"/>
      <c r="I3" s="62" t="n"/>
      <c r="J3" s="63" t="n"/>
      <c r="K3" s="178" t="n"/>
      <c r="L3" s="175" t="n"/>
      <c r="M3" s="180" t="n"/>
      <c r="N3" s="65" t="n"/>
      <c r="O3" s="66" t="n"/>
      <c r="P3" s="63" t="n"/>
      <c r="Q3" s="67" t="n"/>
      <c r="R3" s="62" t="n"/>
      <c r="S3" s="61" t="n"/>
      <c r="U3" s="21" t="n">
        <v>2</v>
      </c>
    </row>
    <row r="4" ht="19.8" customHeight="1">
      <c r="A4" s="17" t="n"/>
      <c r="B4" s="17" t="n"/>
      <c r="C4" s="168" t="n"/>
      <c r="D4" s="175" t="n"/>
      <c r="E4" s="173" t="n"/>
      <c r="F4" s="59" t="n"/>
      <c r="G4" s="60" t="n"/>
      <c r="H4" s="61" t="n"/>
      <c r="I4" s="62" t="n"/>
      <c r="J4" s="63" t="n"/>
      <c r="K4" s="178" t="n"/>
      <c r="L4" s="175" t="n"/>
      <c r="M4" s="180" t="n"/>
      <c r="N4" s="65" t="n"/>
      <c r="O4" s="66" t="n"/>
      <c r="P4" s="63" t="n"/>
      <c r="Q4" s="67" t="n"/>
      <c r="R4" s="62" t="n"/>
      <c r="S4" s="61" t="n"/>
      <c r="U4" s="23" t="n">
        <v>1</v>
      </c>
    </row>
    <row r="5" ht="19.8" customHeight="1">
      <c r="A5" s="68" t="n"/>
      <c r="B5" s="68" t="n"/>
      <c r="C5" s="169" t="n"/>
      <c r="D5" s="175" t="n"/>
      <c r="E5" s="173" t="n"/>
      <c r="F5" s="59" t="n"/>
      <c r="G5" s="60" t="n"/>
      <c r="H5" s="61" t="n"/>
      <c r="I5" s="62" t="n"/>
      <c r="J5" s="63" t="n"/>
      <c r="K5" s="178" t="n"/>
      <c r="L5" s="175" t="n"/>
      <c r="M5" s="180" t="n"/>
      <c r="N5" s="65" t="n"/>
      <c r="O5" s="66" t="n"/>
      <c r="P5" s="63" t="n"/>
      <c r="Q5" s="67" t="n"/>
      <c r="R5" s="62" t="n"/>
      <c r="S5" s="61" t="n"/>
      <c r="U5" s="25" t="n">
        <v>0</v>
      </c>
    </row>
    <row r="6" ht="19.8" customHeight="1">
      <c r="A6" s="68" t="n"/>
      <c r="B6" s="68" t="n"/>
      <c r="C6" s="169" t="n"/>
      <c r="D6" s="175" t="n"/>
      <c r="E6" s="173" t="n"/>
      <c r="F6" s="59" t="n"/>
      <c r="G6" s="60" t="n"/>
      <c r="H6" s="61" t="n"/>
      <c r="I6" s="62" t="n"/>
      <c r="J6" s="63" t="n"/>
      <c r="K6" s="178" t="n"/>
      <c r="L6" s="175" t="n"/>
      <c r="M6" s="180" t="n"/>
      <c r="N6" s="65" t="n"/>
      <c r="O6" s="66" t="n"/>
      <c r="P6" s="63" t="n"/>
      <c r="Q6" s="67" t="n"/>
      <c r="R6" s="62" t="n"/>
      <c r="S6" s="61" t="n"/>
    </row>
    <row r="7" ht="19.8" customHeight="1">
      <c r="A7" s="68" t="n"/>
      <c r="B7" s="68" t="n"/>
      <c r="C7" s="169" t="n"/>
      <c r="D7" s="175" t="n"/>
      <c r="E7" s="173" t="n"/>
      <c r="F7" s="59" t="n"/>
      <c r="G7" s="60" t="n"/>
      <c r="H7" s="61" t="n"/>
      <c r="I7" s="62" t="n"/>
      <c r="J7" s="63" t="n"/>
      <c r="K7" s="178" t="n"/>
      <c r="L7" s="175" t="n"/>
      <c r="M7" s="180" t="n"/>
      <c r="N7" s="65" t="n"/>
      <c r="O7" s="66" t="n"/>
      <c r="P7" s="63" t="n"/>
      <c r="Q7" s="67" t="n"/>
      <c r="R7" s="62" t="n"/>
      <c r="S7" s="61" t="n"/>
    </row>
    <row r="8" ht="19.8" customHeight="1">
      <c r="A8" s="68" t="n"/>
      <c r="B8" s="68" t="n"/>
      <c r="C8" s="169" t="n"/>
      <c r="D8" s="175" t="n"/>
      <c r="E8" s="173" t="n"/>
      <c r="F8" s="59" t="n"/>
      <c r="G8" s="60" t="n"/>
      <c r="H8" s="61" t="n"/>
      <c r="I8" s="62" t="n"/>
      <c r="J8" s="63" t="n"/>
      <c r="K8" s="178" t="n"/>
      <c r="L8" s="175" t="n"/>
      <c r="M8" s="180" t="n"/>
      <c r="N8" s="65" t="n"/>
      <c r="O8" s="66" t="n"/>
      <c r="P8" s="63" t="n"/>
      <c r="Q8" s="67" t="n"/>
      <c r="R8" s="62" t="n"/>
      <c r="S8" s="61" t="n"/>
    </row>
    <row r="9" ht="19.8" customHeight="1">
      <c r="A9" s="69" t="n"/>
      <c r="B9" s="69" t="n"/>
      <c r="C9" s="170" t="n"/>
      <c r="D9" s="175" t="n"/>
      <c r="E9" s="173" t="n"/>
      <c r="F9" s="59" t="n"/>
      <c r="G9" s="60" t="n"/>
      <c r="H9" s="61" t="n"/>
      <c r="I9" s="62" t="n"/>
      <c r="J9" s="63" t="n"/>
      <c r="K9" s="178" t="n"/>
      <c r="L9" s="175" t="n"/>
      <c r="M9" s="180" t="n"/>
      <c r="N9" s="65" t="n"/>
      <c r="O9" s="66" t="n"/>
      <c r="P9" s="63" t="n"/>
      <c r="Q9" s="67" t="n"/>
      <c r="R9" s="62" t="n"/>
      <c r="S9" s="61" t="n"/>
    </row>
    <row r="10" ht="19.8" customHeight="1">
      <c r="A10" s="23" t="n"/>
      <c r="B10" s="23" t="n"/>
      <c r="C10" s="171" t="n"/>
      <c r="D10" s="175" t="n"/>
      <c r="E10" s="173" t="n"/>
      <c r="F10" s="59" t="n"/>
      <c r="G10" s="60" t="n"/>
      <c r="H10" s="61" t="n"/>
      <c r="I10" s="62" t="n"/>
      <c r="J10" s="63" t="n"/>
      <c r="K10" s="178" t="n"/>
      <c r="L10" s="175" t="n"/>
      <c r="M10" s="180" t="n"/>
      <c r="N10" s="65" t="n"/>
      <c r="O10" s="66" t="n"/>
      <c r="P10" s="63" t="n"/>
      <c r="Q10" s="67" t="n"/>
      <c r="R10" s="62" t="n"/>
      <c r="S10" s="61" t="n"/>
    </row>
    <row r="11" ht="19.8" customHeight="1">
      <c r="A11" s="23" t="n"/>
      <c r="B11" s="23" t="n"/>
      <c r="C11" s="171" t="n"/>
      <c r="D11" s="175" t="n"/>
      <c r="E11" s="173" t="n"/>
      <c r="F11" s="59" t="n"/>
      <c r="G11" s="60" t="n"/>
      <c r="H11" s="61" t="n"/>
      <c r="I11" s="62" t="n"/>
      <c r="J11" s="63" t="n"/>
      <c r="K11" s="178" t="n"/>
      <c r="L11" s="175" t="n"/>
      <c r="M11" s="180" t="n"/>
      <c r="N11" s="65" t="n"/>
      <c r="O11" s="66" t="n"/>
      <c r="P11" s="63" t="n"/>
      <c r="Q11" s="67" t="n"/>
      <c r="R11" s="62" t="n"/>
      <c r="S11" s="61" t="n"/>
    </row>
    <row r="12" ht="19.8" customHeight="1">
      <c r="A12" s="70" t="n"/>
      <c r="B12" s="70" t="n"/>
      <c r="C12" s="71" t="n"/>
      <c r="D12" s="175" t="n"/>
      <c r="E12" s="173" t="n"/>
      <c r="F12" s="59" t="n"/>
      <c r="G12" s="60" t="n"/>
      <c r="H12" s="61" t="n"/>
      <c r="I12" s="62" t="n"/>
      <c r="J12" s="63" t="n"/>
      <c r="K12" s="178" t="n"/>
      <c r="L12" s="175" t="n"/>
      <c r="M12" s="180" t="n"/>
      <c r="N12" s="65" t="n"/>
      <c r="O12" s="66" t="n"/>
      <c r="P12" s="63" t="n"/>
      <c r="Q12" s="67" t="n"/>
      <c r="R12" s="62" t="n"/>
      <c r="S12" s="61" t="n"/>
    </row>
    <row r="13" ht="19.8" customHeight="1">
      <c r="A13" s="70" t="n"/>
      <c r="B13" s="70" t="n"/>
      <c r="C13" s="71" t="n"/>
      <c r="D13" s="175" t="n"/>
      <c r="E13" s="173" t="n"/>
      <c r="F13" s="59" t="n"/>
      <c r="G13" s="60" t="n"/>
      <c r="H13" s="61" t="n"/>
      <c r="I13" s="62" t="n"/>
      <c r="J13" s="63" t="n"/>
      <c r="K13" s="178" t="n"/>
      <c r="L13" s="175" t="n"/>
      <c r="M13" s="180" t="n"/>
      <c r="N13" s="65" t="n"/>
      <c r="O13" s="66" t="n"/>
      <c r="P13" s="63" t="n"/>
      <c r="Q13" s="67" t="n"/>
      <c r="R13" s="62" t="n"/>
      <c r="S13" s="61" t="n"/>
    </row>
    <row r="14" ht="19.8" customHeight="1">
      <c r="A14" s="25" t="n"/>
      <c r="B14" s="25" t="n"/>
      <c r="C14" s="71" t="n"/>
      <c r="D14" s="175" t="n"/>
      <c r="E14" s="173" t="n"/>
      <c r="F14" s="59" t="n"/>
      <c r="G14" s="60" t="n"/>
      <c r="H14" s="61" t="n"/>
      <c r="I14" s="62" t="n"/>
      <c r="J14" s="63" t="n"/>
      <c r="K14" s="178" t="n"/>
      <c r="L14" s="175" t="n"/>
      <c r="M14" s="180" t="n"/>
      <c r="N14" s="65" t="n"/>
      <c r="O14" s="66" t="n"/>
      <c r="P14" s="63" t="n"/>
      <c r="Q14" s="67" t="n"/>
      <c r="R14" s="62" t="n"/>
      <c r="S14" s="61" t="n"/>
    </row>
    <row r="15" ht="19.8" customHeight="1">
      <c r="A15" s="25" t="n"/>
      <c r="B15" s="25" t="n"/>
      <c r="C15" s="71" t="n"/>
      <c r="D15" s="175" t="n"/>
      <c r="E15" s="173" t="n"/>
      <c r="F15" s="59" t="n"/>
      <c r="G15" s="60" t="n"/>
      <c r="H15" s="61" t="n"/>
      <c r="I15" s="62" t="n"/>
      <c r="J15" s="63" t="n"/>
      <c r="K15" s="178" t="n"/>
      <c r="L15" s="175" t="n"/>
      <c r="M15" s="180" t="n"/>
      <c r="N15" s="65" t="n"/>
      <c r="O15" s="66" t="n"/>
      <c r="P15" s="63" t="n"/>
      <c r="Q15" s="67" t="n"/>
      <c r="R15" s="62" t="n"/>
      <c r="S15" s="61" t="n"/>
    </row>
    <row r="16" ht="19.8" customHeight="1">
      <c r="A16" s="25" t="n"/>
      <c r="B16" s="25" t="n"/>
      <c r="C16" s="71" t="n"/>
      <c r="D16" s="175" t="n"/>
      <c r="E16" s="173" t="n"/>
      <c r="F16" s="59" t="n"/>
      <c r="G16" s="60" t="n"/>
      <c r="H16" s="61" t="n"/>
      <c r="I16" s="62" t="n"/>
      <c r="J16" s="63" t="n"/>
      <c r="K16" s="178" t="n"/>
      <c r="L16" s="175" t="n"/>
      <c r="M16" s="180" t="n"/>
      <c r="N16" s="65" t="n"/>
      <c r="O16" s="66" t="n"/>
      <c r="P16" s="63" t="n"/>
      <c r="Q16" s="67" t="n"/>
      <c r="R16" s="62" t="n"/>
      <c r="S16" s="61" t="n"/>
    </row>
    <row r="17" ht="19.8" customHeight="1">
      <c r="A17" s="25" t="n"/>
      <c r="B17" s="25" t="n"/>
      <c r="C17" s="71" t="n"/>
      <c r="D17" s="175" t="n"/>
      <c r="E17" s="173" t="n"/>
      <c r="F17" s="59" t="n"/>
      <c r="G17" s="60" t="n"/>
      <c r="H17" s="61" t="n"/>
      <c r="I17" s="62" t="n"/>
      <c r="J17" s="63" t="n"/>
      <c r="K17" s="178" t="n"/>
      <c r="L17" s="175" t="n"/>
      <c r="M17" s="180" t="n"/>
      <c r="N17" s="65" t="n"/>
      <c r="O17" s="66" t="n"/>
      <c r="P17" s="63" t="n"/>
      <c r="Q17" s="67" t="n"/>
      <c r="R17" s="62" t="n"/>
      <c r="S17" s="61" t="n"/>
    </row>
    <row r="18" ht="20.4" customHeight="1" thickBot="1">
      <c r="A18" s="25" t="n"/>
      <c r="B18" s="25" t="n"/>
      <c r="C18" s="71" t="n"/>
      <c r="D18" s="176" t="n"/>
      <c r="E18" s="173" t="n"/>
      <c r="F18" s="59" t="n"/>
      <c r="G18" s="60" t="n"/>
      <c r="H18" s="61" t="n"/>
      <c r="I18" s="62" t="n"/>
      <c r="J18" s="63" t="n"/>
      <c r="K18" s="178" t="n"/>
      <c r="L18" s="176" t="n"/>
      <c r="M18" s="180" t="n"/>
      <c r="N18" s="65" t="n"/>
      <c r="O18" s="66" t="n"/>
      <c r="P18" s="63" t="n"/>
      <c r="Q18" s="67" t="n"/>
      <c r="R18" s="62" t="n"/>
      <c r="S18" s="61" t="n"/>
    </row>
    <row r="21" ht="20.4" customHeight="1" thickBot="1">
      <c r="A21" s="3" t="inlineStr">
        <is>
          <t xml:space="preserve">GLUTEN FREE </t>
        </is>
      </c>
      <c r="B21" s="5" t="n"/>
      <c r="C21" s="43" t="n"/>
      <c r="D21" s="185" t="n"/>
      <c r="E21" s="73" t="inlineStr">
        <is>
          <t>Smoothies</t>
        </is>
      </c>
      <c r="F21" s="74" t="n"/>
      <c r="G21" s="74" t="n"/>
      <c r="H21" s="74" t="n"/>
      <c r="I21" s="74" t="n"/>
      <c r="J21" s="74" t="n"/>
      <c r="K21" s="75" t="n"/>
      <c r="L21" s="76" t="inlineStr">
        <is>
          <t>COOKIES</t>
        </is>
      </c>
      <c r="M21" s="77" t="n"/>
      <c r="N21" s="77" t="n"/>
      <c r="O21" s="77" t="n"/>
      <c r="P21" s="77" t="n"/>
      <c r="Q21" s="77" t="n"/>
      <c r="R21" s="77" t="n"/>
      <c r="S21" s="77" t="n"/>
    </row>
    <row r="22" ht="19.8" customHeight="1">
      <c r="A22" s="17" t="n"/>
      <c r="B22" s="17" t="n"/>
      <c r="C22" s="181" t="n"/>
      <c r="D22" s="186" t="n"/>
      <c r="E22" s="82" t="n"/>
      <c r="F22" s="59" t="n"/>
      <c r="G22" s="60" t="n"/>
      <c r="H22" s="61" t="n"/>
      <c r="I22" s="62" t="n"/>
      <c r="J22" s="63" t="n"/>
      <c r="K22" s="64" t="n"/>
      <c r="L22" s="186" t="n"/>
      <c r="M22" s="180" t="n"/>
      <c r="N22" s="65" t="n"/>
      <c r="O22" s="66" t="n"/>
      <c r="P22" s="63" t="n"/>
      <c r="Q22" s="67" t="n"/>
      <c r="R22" s="62" t="n"/>
      <c r="S22" s="61" t="n"/>
    </row>
    <row r="23" ht="19.8" customHeight="1">
      <c r="A23" s="17" t="n"/>
      <c r="B23" s="17" t="n"/>
      <c r="C23" s="181" t="n"/>
      <c r="D23" s="175" t="n"/>
      <c r="E23" s="82" t="n"/>
      <c r="F23" s="59" t="n"/>
      <c r="G23" s="60" t="n"/>
      <c r="H23" s="61" t="n"/>
      <c r="I23" s="62" t="n"/>
      <c r="J23" s="63" t="n"/>
      <c r="K23" s="64" t="n"/>
      <c r="L23" s="175" t="n"/>
      <c r="M23" s="180" t="n"/>
      <c r="N23" s="65" t="n"/>
      <c r="O23" s="66" t="n"/>
      <c r="P23" s="63" t="n"/>
      <c r="Q23" s="67" t="n"/>
      <c r="R23" s="62" t="n"/>
      <c r="S23" s="61" t="n"/>
    </row>
    <row r="24" ht="19.8" customHeight="1">
      <c r="A24" s="68" t="n"/>
      <c r="B24" s="68" t="n"/>
      <c r="C24" s="182" t="n"/>
      <c r="D24" s="175" t="n"/>
      <c r="E24" s="82" t="n"/>
      <c r="F24" s="59" t="n"/>
      <c r="G24" s="60" t="n"/>
      <c r="H24" s="61" t="n"/>
      <c r="I24" s="62" t="n"/>
      <c r="J24" s="63" t="n"/>
      <c r="K24" s="64" t="n"/>
      <c r="L24" s="175" t="n"/>
      <c r="M24" s="180" t="n"/>
      <c r="N24" s="65" t="n"/>
      <c r="O24" s="66" t="n"/>
      <c r="P24" s="63" t="n"/>
      <c r="Q24" s="67" t="n"/>
      <c r="R24" s="62" t="n"/>
      <c r="S24" s="61" t="n"/>
    </row>
    <row r="25" ht="19.8" customHeight="1">
      <c r="A25" s="68" t="n"/>
      <c r="B25" s="68" t="n"/>
      <c r="C25" s="182" t="n"/>
      <c r="D25" s="175" t="n"/>
      <c r="E25" s="82" t="n"/>
      <c r="F25" s="59" t="n"/>
      <c r="G25" s="60" t="n"/>
      <c r="H25" s="61" t="n"/>
      <c r="I25" s="62" t="n"/>
      <c r="J25" s="63" t="n"/>
      <c r="K25" s="64" t="n"/>
      <c r="L25" s="175" t="n"/>
      <c r="M25" s="180" t="n"/>
      <c r="N25" s="65" t="n"/>
      <c r="O25" s="66" t="n"/>
      <c r="P25" s="63" t="n"/>
      <c r="Q25" s="67" t="n"/>
      <c r="R25" s="62" t="n"/>
      <c r="S25" s="61" t="n"/>
    </row>
    <row r="26" ht="19.8" customHeight="1">
      <c r="A26" s="68" t="n"/>
      <c r="B26" s="68" t="n"/>
      <c r="C26" s="182" t="n"/>
      <c r="D26" s="175" t="n"/>
      <c r="E26" s="82" t="n"/>
      <c r="F26" s="59" t="n"/>
      <c r="G26" s="60" t="n"/>
      <c r="H26" s="61" t="n"/>
      <c r="I26" s="62" t="n"/>
      <c r="J26" s="63" t="n"/>
      <c r="K26" s="64" t="n"/>
      <c r="L26" s="175" t="n"/>
      <c r="M26" s="180" t="n"/>
      <c r="N26" s="65" t="n"/>
      <c r="O26" s="66" t="n"/>
      <c r="P26" s="63" t="n"/>
      <c r="Q26" s="67" t="n"/>
      <c r="R26" s="62" t="n"/>
      <c r="S26" s="61" t="n"/>
    </row>
    <row r="27" ht="19.8" customHeight="1">
      <c r="A27" s="68" t="n"/>
      <c r="B27" s="68" t="n"/>
      <c r="C27" s="182" t="n"/>
      <c r="D27" s="175" t="n"/>
      <c r="E27" s="82" t="n"/>
      <c r="F27" s="59" t="n"/>
      <c r="G27" s="60" t="n"/>
      <c r="H27" s="61" t="n"/>
      <c r="I27" s="62" t="n"/>
      <c r="J27" s="63" t="n"/>
      <c r="K27" s="64" t="n"/>
      <c r="L27" s="175" t="n"/>
      <c r="M27" s="180" t="n"/>
      <c r="N27" s="65" t="n"/>
      <c r="O27" s="66" t="n"/>
      <c r="P27" s="63" t="n"/>
      <c r="Q27" s="67" t="n"/>
      <c r="R27" s="62" t="n"/>
      <c r="S27" s="61" t="n"/>
    </row>
    <row r="28" ht="19.8" customHeight="1">
      <c r="A28" s="68" t="n"/>
      <c r="B28" s="68" t="n"/>
      <c r="C28" s="182" t="n"/>
      <c r="D28" s="175" t="n"/>
      <c r="E28" s="82" t="n"/>
      <c r="F28" s="59" t="n"/>
      <c r="G28" s="60" t="n"/>
      <c r="H28" s="61" t="n"/>
      <c r="I28" s="62" t="n"/>
      <c r="J28" s="63" t="n"/>
      <c r="K28" s="64" t="n"/>
      <c r="L28" s="175" t="n"/>
      <c r="M28" s="180" t="n"/>
      <c r="N28" s="65" t="n"/>
      <c r="O28" s="66" t="n"/>
      <c r="P28" s="63" t="n"/>
      <c r="Q28" s="67" t="n"/>
      <c r="R28" s="62" t="n"/>
      <c r="S28" s="61" t="n"/>
    </row>
    <row r="29" ht="19.8" customHeight="1">
      <c r="A29" s="68" t="n"/>
      <c r="B29" s="68" t="n"/>
      <c r="C29" s="182" t="n"/>
      <c r="D29" s="175" t="n"/>
      <c r="E29" s="82" t="n"/>
      <c r="F29" s="59" t="n"/>
      <c r="G29" s="60" t="n"/>
      <c r="H29" s="61" t="n"/>
      <c r="I29" s="62" t="n"/>
      <c r="J29" s="63" t="n"/>
      <c r="K29" s="64" t="n"/>
      <c r="L29" s="175" t="n"/>
      <c r="M29" s="180" t="n"/>
      <c r="N29" s="65" t="n"/>
      <c r="O29" s="66" t="n"/>
      <c r="P29" s="63" t="n"/>
      <c r="Q29" s="67" t="n"/>
      <c r="R29" s="62" t="n"/>
      <c r="S29" s="61" t="n"/>
    </row>
    <row r="30" ht="19.8" customHeight="1">
      <c r="A30" s="68" t="n"/>
      <c r="B30" s="68" t="n"/>
      <c r="C30" s="182" t="n"/>
      <c r="D30" s="175" t="n"/>
      <c r="E30" s="82" t="n"/>
      <c r="F30" s="59" t="n"/>
      <c r="G30" s="60" t="n"/>
      <c r="H30" s="61" t="n"/>
      <c r="I30" s="62" t="n"/>
      <c r="J30" s="63" t="n"/>
      <c r="K30" s="64" t="n"/>
      <c r="L30" s="175" t="n"/>
      <c r="M30" s="180" t="n"/>
      <c r="N30" s="65" t="n"/>
      <c r="O30" s="66" t="n"/>
      <c r="P30" s="63" t="n"/>
      <c r="Q30" s="67" t="n"/>
      <c r="R30" s="62" t="n"/>
      <c r="S30" s="61" t="n"/>
    </row>
    <row r="31" ht="19.8" customHeight="1">
      <c r="A31" s="69" t="n"/>
      <c r="B31" s="69" t="n"/>
      <c r="C31" s="183" t="n"/>
      <c r="D31" s="175" t="n"/>
      <c r="E31" s="82" t="n"/>
      <c r="F31" s="59" t="n"/>
      <c r="G31" s="60" t="n"/>
      <c r="H31" s="61" t="n"/>
      <c r="I31" s="62" t="n"/>
      <c r="J31" s="63" t="n"/>
      <c r="K31" s="64" t="n"/>
      <c r="L31" s="175" t="n"/>
      <c r="M31" s="180" t="n"/>
      <c r="N31" s="65" t="n"/>
      <c r="O31" s="66" t="n"/>
      <c r="P31" s="63" t="n"/>
      <c r="Q31" s="67" t="n"/>
      <c r="R31" s="62" t="n"/>
      <c r="S31" s="61" t="n"/>
    </row>
    <row r="32" ht="19.8" customHeight="1">
      <c r="A32" s="69" t="n"/>
      <c r="B32" s="69" t="n"/>
      <c r="C32" s="183" t="n"/>
      <c r="D32" s="175" t="n"/>
      <c r="E32" s="82" t="n"/>
      <c r="F32" s="59" t="n"/>
      <c r="G32" s="60" t="n"/>
      <c r="H32" s="61" t="n"/>
      <c r="I32" s="62" t="n"/>
      <c r="J32" s="63" t="n"/>
      <c r="K32" s="64" t="n"/>
      <c r="L32" s="175" t="n"/>
      <c r="M32" s="180" t="n"/>
      <c r="N32" s="65" t="n"/>
      <c r="O32" s="66" t="n"/>
      <c r="P32" s="63" t="n"/>
      <c r="Q32" s="67" t="n"/>
      <c r="R32" s="62" t="n"/>
      <c r="S32" s="61" t="n"/>
    </row>
    <row r="33" ht="19.8" customHeight="1">
      <c r="A33" s="69" t="n"/>
      <c r="B33" s="69" t="n"/>
      <c r="C33" s="183" t="n"/>
      <c r="D33" s="175" t="n"/>
      <c r="E33" s="82" t="n"/>
      <c r="F33" s="59" t="n"/>
      <c r="G33" s="60" t="n"/>
      <c r="H33" s="61" t="n"/>
      <c r="I33" s="62" t="n"/>
      <c r="J33" s="63" t="n"/>
      <c r="K33" s="64" t="n"/>
      <c r="L33" s="175" t="n"/>
      <c r="M33" s="180" t="n"/>
      <c r="N33" s="65" t="n"/>
      <c r="O33" s="66" t="n"/>
      <c r="P33" s="63" t="n"/>
      <c r="Q33" s="67" t="n"/>
      <c r="R33" s="62" t="n"/>
      <c r="S33" s="61" t="n"/>
    </row>
    <row r="34" ht="19.8" customHeight="1">
      <c r="A34" s="69" t="n"/>
      <c r="B34" s="69" t="n"/>
      <c r="C34" s="183" t="n"/>
      <c r="D34" s="175" t="n"/>
      <c r="E34" s="82" t="n"/>
      <c r="F34" s="59" t="n"/>
      <c r="G34" s="60" t="n"/>
      <c r="H34" s="61" t="n"/>
      <c r="I34" s="62" t="n"/>
      <c r="J34" s="63" t="n"/>
      <c r="K34" s="64" t="n"/>
      <c r="L34" s="175" t="n"/>
      <c r="M34" s="180" t="n"/>
      <c r="N34" s="65" t="n"/>
      <c r="O34" s="66" t="n"/>
      <c r="P34" s="63" t="n"/>
      <c r="Q34" s="67" t="n"/>
      <c r="R34" s="62" t="n"/>
      <c r="S34" s="61" t="n"/>
    </row>
    <row r="35" ht="19.8" customHeight="1">
      <c r="A35" s="69" t="n"/>
      <c r="B35" s="69" t="n"/>
      <c r="C35" s="183" t="n"/>
      <c r="D35" s="175" t="n"/>
      <c r="E35" s="82" t="n"/>
      <c r="F35" s="59" t="n"/>
      <c r="G35" s="60" t="n"/>
      <c r="H35" s="61" t="n"/>
      <c r="I35" s="62" t="n"/>
      <c r="J35" s="63" t="n"/>
      <c r="K35" s="64" t="n"/>
      <c r="L35" s="175" t="n"/>
      <c r="M35" s="180" t="n"/>
      <c r="N35" s="65" t="n"/>
      <c r="O35" s="66" t="n"/>
      <c r="P35" s="63" t="n"/>
      <c r="Q35" s="67" t="n"/>
      <c r="R35" s="62" t="n"/>
      <c r="S35" s="61" t="n"/>
    </row>
    <row r="36" ht="19.8" customHeight="1">
      <c r="A36" s="69" t="n"/>
      <c r="B36" s="69" t="n"/>
      <c r="C36" s="183" t="n"/>
      <c r="D36" s="175" t="n"/>
      <c r="E36" s="82" t="n"/>
      <c r="F36" s="59" t="n"/>
      <c r="G36" s="60" t="n"/>
      <c r="H36" s="61" t="n"/>
      <c r="I36" s="62" t="n"/>
      <c r="J36" s="63" t="n"/>
      <c r="K36" s="64" t="n"/>
      <c r="L36" s="175" t="n"/>
      <c r="M36" s="180" t="n"/>
      <c r="N36" s="65" t="n"/>
      <c r="O36" s="66" t="n"/>
      <c r="P36" s="63" t="n"/>
      <c r="Q36" s="67" t="n"/>
      <c r="R36" s="62" t="n"/>
      <c r="S36" s="61" t="n"/>
    </row>
    <row r="37" ht="19.8" customHeight="1">
      <c r="A37" s="69" t="n"/>
      <c r="B37" s="69" t="n"/>
      <c r="C37" s="183" t="n"/>
      <c r="D37" s="175" t="n"/>
      <c r="E37" s="82" t="n"/>
      <c r="F37" s="59" t="n"/>
      <c r="G37" s="60" t="n"/>
      <c r="H37" s="61" t="n"/>
      <c r="I37" s="62" t="n"/>
      <c r="J37" s="63" t="n"/>
      <c r="K37" s="64" t="n"/>
      <c r="L37" s="175" t="n"/>
      <c r="M37" s="180" t="n"/>
      <c r="N37" s="65" t="n"/>
      <c r="O37" s="66" t="n"/>
      <c r="P37" s="63" t="n"/>
      <c r="Q37" s="67" t="n"/>
      <c r="R37" s="62" t="n"/>
      <c r="S37" s="61" t="n"/>
    </row>
    <row r="38" ht="19.8" customHeight="1">
      <c r="A38" s="69" t="n"/>
      <c r="B38" s="69" t="n"/>
      <c r="C38" s="183" t="n"/>
      <c r="D38" s="175" t="n"/>
      <c r="E38" s="82" t="n"/>
      <c r="F38" s="59" t="n"/>
      <c r="G38" s="60" t="n"/>
      <c r="H38" s="61" t="n"/>
      <c r="I38" s="62" t="n"/>
      <c r="J38" s="63" t="n"/>
      <c r="K38" s="64" t="n"/>
      <c r="L38" s="175" t="n"/>
      <c r="M38" s="180" t="n"/>
      <c r="N38" s="65" t="n"/>
      <c r="O38" s="66" t="n"/>
      <c r="P38" s="63" t="n"/>
      <c r="Q38" s="67" t="n"/>
      <c r="R38" s="62" t="n"/>
      <c r="S38" s="61" t="n"/>
    </row>
    <row r="39" ht="19.8" customHeight="1">
      <c r="A39" s="69" t="n"/>
      <c r="B39" s="69" t="n"/>
      <c r="C39" s="183" t="n"/>
      <c r="D39" s="175" t="n"/>
      <c r="E39" s="82" t="n"/>
      <c r="F39" s="59" t="n"/>
      <c r="G39" s="60" t="n"/>
      <c r="H39" s="61" t="n"/>
      <c r="I39" s="62" t="n"/>
      <c r="J39" s="63" t="n"/>
      <c r="K39" s="64" t="n"/>
      <c r="L39" s="175" t="n"/>
      <c r="M39" s="180" t="n"/>
      <c r="N39" s="65" t="n"/>
      <c r="O39" s="66" t="n"/>
      <c r="P39" s="63" t="n"/>
      <c r="Q39" s="67" t="n"/>
      <c r="R39" s="62" t="n"/>
      <c r="S39" s="61" t="n"/>
    </row>
    <row r="40" ht="19.8" customHeight="1">
      <c r="A40" s="69" t="n"/>
      <c r="B40" s="69" t="n"/>
      <c r="C40" s="183" t="n"/>
      <c r="D40" s="175" t="n"/>
      <c r="E40" s="82" t="n"/>
      <c r="F40" s="59" t="n"/>
      <c r="G40" s="60" t="n"/>
      <c r="H40" s="61" t="n"/>
      <c r="I40" s="62" t="n"/>
      <c r="J40" s="63" t="n"/>
      <c r="K40" s="64" t="n"/>
      <c r="L40" s="175" t="n"/>
      <c r="M40" s="180" t="n"/>
      <c r="N40" s="65" t="n"/>
      <c r="O40" s="66" t="n"/>
      <c r="P40" s="63" t="n"/>
      <c r="Q40" s="67" t="n"/>
      <c r="R40" s="62" t="n"/>
      <c r="S40" s="61" t="n"/>
    </row>
    <row r="41" ht="19.8" customHeight="1">
      <c r="A41" s="69" t="n"/>
      <c r="B41" s="69" t="n"/>
      <c r="C41" s="183" t="n"/>
      <c r="D41" s="175" t="n"/>
      <c r="E41" s="82" t="n"/>
      <c r="F41" s="59" t="n"/>
      <c r="G41" s="60" t="n"/>
      <c r="H41" s="61" t="n"/>
      <c r="I41" s="62" t="n"/>
      <c r="J41" s="63" t="n"/>
      <c r="K41" s="64" t="n"/>
      <c r="L41" s="175" t="n"/>
      <c r="M41" s="180" t="n"/>
      <c r="N41" s="65" t="n"/>
      <c r="O41" s="66" t="n"/>
      <c r="P41" s="63" t="n"/>
      <c r="Q41" s="67" t="n"/>
      <c r="R41" s="62" t="n"/>
      <c r="S41" s="61" t="n"/>
    </row>
    <row r="42" ht="19.8" customHeight="1">
      <c r="A42" s="23" t="n"/>
      <c r="B42" s="23" t="n"/>
      <c r="C42" s="184" t="n"/>
      <c r="D42" s="175" t="n"/>
      <c r="E42" s="82" t="n"/>
      <c r="F42" s="59" t="n"/>
      <c r="G42" s="60" t="n"/>
      <c r="H42" s="61" t="n"/>
      <c r="I42" s="62" t="n"/>
      <c r="J42" s="63" t="n"/>
      <c r="K42" s="64" t="n"/>
      <c r="L42" s="175" t="n"/>
      <c r="M42" s="180" t="n"/>
      <c r="N42" s="65" t="n"/>
      <c r="O42" s="66" t="n"/>
      <c r="P42" s="63" t="n"/>
      <c r="Q42" s="67" t="n"/>
      <c r="R42" s="62" t="n"/>
      <c r="S42" s="61" t="n"/>
    </row>
    <row r="43" ht="19.8" customHeight="1">
      <c r="A43" s="23" t="n"/>
      <c r="B43" s="23" t="n"/>
      <c r="C43" s="184" t="n"/>
      <c r="D43" s="175" t="n"/>
      <c r="E43" s="82" t="n"/>
      <c r="F43" s="59" t="n"/>
      <c r="G43" s="60" t="n"/>
      <c r="H43" s="61" t="n"/>
      <c r="I43" s="62" t="n"/>
      <c r="J43" s="63" t="n"/>
      <c r="K43" s="64" t="n"/>
      <c r="L43" s="175" t="n"/>
      <c r="M43" s="180" t="n"/>
      <c r="N43" s="65" t="n"/>
      <c r="O43" s="66" t="n"/>
      <c r="P43" s="63" t="n"/>
      <c r="Q43" s="67" t="n"/>
      <c r="R43" s="62" t="n"/>
      <c r="S43" s="61" t="n"/>
    </row>
    <row r="44" ht="19.8" customHeight="1">
      <c r="A44" s="23" t="n"/>
      <c r="B44" s="23" t="n"/>
      <c r="C44" s="184" t="n"/>
      <c r="D44" s="175" t="n"/>
      <c r="E44" s="82" t="n"/>
      <c r="F44" s="59" t="n"/>
      <c r="G44" s="60" t="n"/>
      <c r="H44" s="61" t="n"/>
      <c r="I44" s="62" t="n"/>
      <c r="J44" s="63" t="n"/>
      <c r="K44" s="64" t="n"/>
      <c r="L44" s="175" t="n"/>
      <c r="M44" s="180" t="n"/>
      <c r="N44" s="65" t="n"/>
      <c r="O44" s="66" t="n"/>
      <c r="P44" s="63" t="n"/>
      <c r="Q44" s="67" t="n"/>
      <c r="R44" s="62" t="n"/>
      <c r="S44" s="61" t="n"/>
    </row>
    <row r="45" ht="19.8" customHeight="1">
      <c r="A45" s="23" t="n"/>
      <c r="B45" s="23" t="n"/>
      <c r="C45" s="184" t="n"/>
      <c r="D45" s="175" t="n"/>
      <c r="E45" s="82" t="n"/>
      <c r="F45" s="59" t="n"/>
      <c r="G45" s="60" t="n"/>
      <c r="H45" s="61" t="n"/>
      <c r="I45" s="62" t="n"/>
      <c r="J45" s="63" t="n"/>
      <c r="K45" s="64" t="n"/>
      <c r="L45" s="175" t="n"/>
      <c r="M45" s="180" t="n"/>
      <c r="N45" s="65" t="n"/>
      <c r="O45" s="66" t="n"/>
      <c r="P45" s="63" t="n"/>
      <c r="Q45" s="67" t="n"/>
      <c r="R45" s="62" t="n"/>
      <c r="S45" s="61" t="n"/>
    </row>
    <row r="46" ht="19.8" customHeight="1">
      <c r="A46" s="23" t="n"/>
      <c r="B46" s="23" t="n"/>
      <c r="C46" s="184" t="n"/>
      <c r="D46" s="175" t="n"/>
      <c r="E46" s="82" t="n"/>
      <c r="F46" s="59" t="n"/>
      <c r="G46" s="60" t="n"/>
      <c r="H46" s="61" t="n"/>
      <c r="I46" s="62" t="n"/>
      <c r="J46" s="63" t="n"/>
      <c r="K46" s="64" t="n"/>
      <c r="L46" s="175" t="n"/>
      <c r="M46" s="180" t="n"/>
      <c r="N46" s="65" t="n"/>
      <c r="O46" s="66" t="n"/>
      <c r="P46" s="63" t="n"/>
      <c r="Q46" s="67" t="n"/>
      <c r="R46" s="62" t="n"/>
      <c r="S46" s="61" t="n"/>
    </row>
    <row r="47" ht="19.8" customHeight="1">
      <c r="A47" s="23" t="n"/>
      <c r="B47" s="23" t="n"/>
      <c r="C47" s="184" t="n"/>
      <c r="D47" s="175" t="n"/>
      <c r="E47" s="82" t="n"/>
      <c r="F47" s="59" t="n"/>
      <c r="G47" s="60" t="n"/>
      <c r="H47" s="61" t="n"/>
      <c r="I47" s="62" t="n"/>
      <c r="J47" s="63" t="n"/>
      <c r="K47" s="64" t="n"/>
      <c r="L47" s="175" t="n"/>
      <c r="M47" s="180" t="n"/>
      <c r="N47" s="65" t="n"/>
      <c r="O47" s="66" t="n"/>
      <c r="P47" s="63" t="n"/>
      <c r="Q47" s="67" t="n"/>
      <c r="R47" s="62" t="n"/>
      <c r="S47" s="61" t="n"/>
    </row>
    <row r="48" ht="19.8" customHeight="1">
      <c r="A48" s="23" t="n"/>
      <c r="B48" s="23" t="n"/>
      <c r="C48" s="184" t="n"/>
      <c r="D48" s="175" t="n"/>
      <c r="E48" s="82" t="n"/>
      <c r="F48" s="59" t="n"/>
      <c r="G48" s="60" t="n"/>
      <c r="H48" s="61" t="n"/>
      <c r="I48" s="62" t="n"/>
      <c r="J48" s="63" t="n"/>
      <c r="K48" s="64" t="n"/>
      <c r="L48" s="175" t="n"/>
      <c r="M48" s="180" t="n"/>
      <c r="N48" s="65" t="n"/>
      <c r="O48" s="66" t="n"/>
      <c r="P48" s="63" t="n"/>
      <c r="Q48" s="67" t="n"/>
      <c r="R48" s="62" t="n"/>
      <c r="S48" s="61" t="n"/>
    </row>
    <row r="49" ht="19.8" customHeight="1">
      <c r="A49" s="70" t="n"/>
      <c r="B49" s="70" t="n"/>
      <c r="C49" s="70" t="n"/>
      <c r="D49" s="175" t="n"/>
      <c r="E49" s="82" t="n"/>
      <c r="F49" s="59" t="n"/>
      <c r="G49" s="60" t="n"/>
      <c r="H49" s="61" t="n"/>
      <c r="I49" s="62" t="n"/>
      <c r="J49" s="63" t="n"/>
      <c r="K49" s="64" t="n"/>
      <c r="L49" s="175" t="n"/>
      <c r="M49" s="180" t="n"/>
      <c r="N49" s="65" t="n"/>
      <c r="O49" s="66" t="n"/>
      <c r="P49" s="63" t="n"/>
      <c r="Q49" s="67" t="n"/>
      <c r="R49" s="62" t="n"/>
      <c r="S49" s="61" t="n"/>
    </row>
    <row r="50" ht="19.8" customHeight="1">
      <c r="A50" s="70" t="n"/>
      <c r="B50" s="70" t="n"/>
      <c r="C50" s="70" t="n"/>
      <c r="D50" s="175" t="n"/>
      <c r="E50" s="82" t="n"/>
      <c r="F50" s="59" t="n"/>
      <c r="G50" s="60" t="n"/>
      <c r="H50" s="61" t="n"/>
      <c r="I50" s="62" t="n"/>
      <c r="J50" s="63" t="n"/>
      <c r="K50" s="64" t="n"/>
      <c r="L50" s="175" t="n"/>
      <c r="M50" s="180" t="n"/>
      <c r="N50" s="65" t="n"/>
      <c r="O50" s="66" t="n"/>
      <c r="P50" s="63" t="n"/>
      <c r="Q50" s="67" t="n"/>
      <c r="R50" s="62" t="n"/>
      <c r="S50" s="61" t="n"/>
    </row>
    <row r="51" ht="19.8" customHeight="1">
      <c r="A51" s="70" t="n"/>
      <c r="B51" s="70" t="n"/>
      <c r="C51" s="70" t="n"/>
      <c r="D51" s="175" t="n"/>
      <c r="E51" s="82" t="n"/>
      <c r="F51" s="59" t="n"/>
      <c r="G51" s="60" t="n"/>
      <c r="H51" s="61" t="n"/>
      <c r="I51" s="62" t="n"/>
      <c r="J51" s="63" t="n"/>
      <c r="K51" s="64" t="n"/>
      <c r="L51" s="175" t="n"/>
      <c r="M51" s="180" t="n"/>
      <c r="N51" s="65" t="n"/>
      <c r="O51" s="66" t="n"/>
      <c r="P51" s="63" t="n"/>
      <c r="Q51" s="67" t="n"/>
      <c r="R51" s="62" t="n"/>
      <c r="S51" s="61" t="n"/>
    </row>
    <row r="52" ht="19.8" customHeight="1">
      <c r="A52" s="70" t="n"/>
      <c r="B52" s="70" t="n"/>
      <c r="C52" s="70" t="n"/>
      <c r="D52" s="175" t="n"/>
      <c r="E52" s="82" t="n"/>
      <c r="F52" s="59" t="n"/>
      <c r="G52" s="60" t="n"/>
      <c r="H52" s="61" t="n"/>
      <c r="I52" s="62" t="n"/>
      <c r="J52" s="63" t="n"/>
      <c r="K52" s="64" t="n"/>
      <c r="L52" s="175" t="n"/>
      <c r="M52" s="180" t="n"/>
      <c r="N52" s="65" t="n"/>
      <c r="O52" s="66" t="n"/>
      <c r="P52" s="63" t="n"/>
      <c r="Q52" s="67" t="n"/>
      <c r="R52" s="62" t="n"/>
      <c r="S52" s="61" t="n"/>
    </row>
    <row r="53" ht="19.8" customHeight="1">
      <c r="A53" s="70" t="n"/>
      <c r="B53" s="70" t="n"/>
      <c r="C53" s="70" t="n"/>
      <c r="D53" s="175" t="n"/>
      <c r="E53" s="82" t="n"/>
      <c r="F53" s="59" t="n"/>
      <c r="G53" s="60" t="n"/>
      <c r="H53" s="61" t="n"/>
      <c r="I53" s="62" t="n"/>
      <c r="J53" s="63" t="n"/>
      <c r="K53" s="64" t="n"/>
      <c r="L53" s="175" t="n"/>
      <c r="M53" s="180" t="n"/>
      <c r="N53" s="65" t="n"/>
      <c r="O53" s="66" t="n"/>
      <c r="P53" s="63" t="n"/>
      <c r="Q53" s="67" t="n"/>
      <c r="R53" s="62" t="n"/>
      <c r="S53" s="61" t="n"/>
    </row>
    <row r="54" ht="19.8" customHeight="1">
      <c r="A54" s="70" t="n"/>
      <c r="B54" s="70" t="n"/>
      <c r="C54" s="70" t="n"/>
      <c r="D54" s="175" t="n"/>
      <c r="E54" s="82" t="n"/>
      <c r="F54" s="59" t="n"/>
      <c r="G54" s="60" t="n"/>
      <c r="H54" s="61" t="n"/>
      <c r="I54" s="62" t="n"/>
      <c r="J54" s="63" t="n"/>
      <c r="K54" s="64" t="n"/>
      <c r="L54" s="175" t="n"/>
      <c r="M54" s="180" t="n"/>
      <c r="N54" s="65" t="n"/>
      <c r="O54" s="66" t="n"/>
      <c r="P54" s="63" t="n"/>
      <c r="Q54" s="67" t="n"/>
      <c r="R54" s="62" t="n"/>
      <c r="S54" s="61" t="n"/>
    </row>
    <row r="55" ht="19.8" customHeight="1">
      <c r="A55" s="70" t="n"/>
      <c r="B55" s="70" t="n"/>
      <c r="C55" s="70" t="n"/>
      <c r="D55" s="175" t="n"/>
      <c r="E55" s="82" t="n"/>
      <c r="F55" s="59" t="n"/>
      <c r="G55" s="60" t="n"/>
      <c r="H55" s="61" t="n"/>
      <c r="I55" s="62" t="n"/>
      <c r="J55" s="63" t="n"/>
      <c r="K55" s="64" t="n"/>
      <c r="L55" s="175" t="n"/>
      <c r="M55" s="180" t="n"/>
      <c r="N55" s="65" t="n"/>
      <c r="O55" s="66" t="n"/>
      <c r="P55" s="63" t="n"/>
      <c r="Q55" s="67" t="n"/>
      <c r="R55" s="62" t="n"/>
      <c r="S55" s="61" t="n"/>
    </row>
    <row r="56" ht="19.8" customHeight="1">
      <c r="A56" s="70" t="n"/>
      <c r="B56" s="70" t="n"/>
      <c r="C56" s="70" t="n"/>
      <c r="D56" s="175" t="n"/>
      <c r="E56" s="82" t="n"/>
      <c r="F56" s="59" t="n"/>
      <c r="G56" s="60" t="n"/>
      <c r="H56" s="61" t="n"/>
      <c r="I56" s="62" t="n"/>
      <c r="J56" s="63" t="n"/>
      <c r="K56" s="64" t="n"/>
      <c r="L56" s="175" t="n"/>
      <c r="M56" s="180" t="n"/>
      <c r="N56" s="65" t="n"/>
      <c r="O56" s="66" t="n"/>
      <c r="P56" s="63" t="n"/>
      <c r="Q56" s="67" t="n"/>
      <c r="R56" s="62" t="n"/>
      <c r="S56" s="61" t="n"/>
    </row>
    <row r="57" ht="20.4" customHeight="1" thickBot="1">
      <c r="A57" s="70" t="n"/>
      <c r="B57" s="70" t="n"/>
      <c r="C57" s="70" t="n"/>
      <c r="D57" s="176" t="n"/>
      <c r="E57" s="82" t="n"/>
      <c r="F57" s="59" t="n"/>
      <c r="G57" s="60" t="n"/>
      <c r="H57" s="61" t="n"/>
      <c r="I57" s="62" t="n"/>
      <c r="J57" s="63" t="n"/>
      <c r="K57" s="64" t="n"/>
      <c r="L57" s="176" t="n"/>
      <c r="M57" s="180" t="n"/>
      <c r="N57" s="65" t="n"/>
      <c r="O57" s="66" t="n"/>
      <c r="P57" s="63" t="n"/>
      <c r="Q57" s="67" t="n"/>
      <c r="R57" s="62" t="n"/>
      <c r="S57" s="61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85"/>
  <sheetViews>
    <sheetView workbookViewId="0">
      <selection activeCell="L4" sqref="L4:S5"/>
    </sheetView>
  </sheetViews>
  <sheetFormatPr baseColWidth="8" defaultRowHeight="14.4"/>
  <sheetData>
    <row r="1" ht="19.8" customHeight="1">
      <c r="A1" s="305" t="inlineStr">
        <is>
          <t>SUB SMOOTHIE PACK LIST</t>
        </is>
      </c>
      <c r="B1" s="329" t="n"/>
      <c r="C1" s="329" t="n"/>
      <c r="D1" s="324" t="n"/>
      <c r="E1" s="307" t="n"/>
      <c r="F1" s="322" t="n"/>
      <c r="G1" s="322" t="n"/>
      <c r="H1" s="322" t="n"/>
      <c r="I1" s="322" t="n"/>
      <c r="J1" s="322" t="n"/>
      <c r="K1" s="323" t="n"/>
      <c r="L1" s="78" t="n"/>
      <c r="M1" s="308" t="n"/>
      <c r="N1" s="322" t="n"/>
      <c r="O1" s="322" t="n"/>
      <c r="P1" s="322" t="n"/>
      <c r="Q1" s="322" t="n"/>
      <c r="R1" s="322" t="n"/>
      <c r="S1" s="323" t="n"/>
      <c r="U1" s="17" t="n">
        <v>4</v>
      </c>
    </row>
    <row r="2" ht="19.8" customHeight="1">
      <c r="A2" s="3" t="inlineStr">
        <is>
          <t>SUB SMOOTHIES</t>
        </is>
      </c>
      <c r="B2" s="5" t="n"/>
      <c r="C2" s="79" t="n"/>
      <c r="D2" s="314" t="n"/>
      <c r="E2" s="345" t="inlineStr">
        <is>
          <t>Smoothies</t>
        </is>
      </c>
      <c r="F2" s="329" t="n"/>
      <c r="G2" s="329" t="n"/>
      <c r="H2" s="329" t="n"/>
      <c r="I2" s="329" t="n"/>
      <c r="J2" s="329" t="n"/>
      <c r="K2" s="346" t="n"/>
      <c r="L2" s="312" t="n"/>
      <c r="M2" s="347" t="inlineStr">
        <is>
          <t>Cookies</t>
        </is>
      </c>
      <c r="N2" s="329" t="n"/>
      <c r="O2" s="329" t="n"/>
      <c r="P2" s="329" t="n"/>
      <c r="Q2" s="329" t="n"/>
      <c r="R2" s="329" t="n"/>
      <c r="S2" s="346" t="n"/>
      <c r="U2" s="19" t="n">
        <v>3</v>
      </c>
    </row>
    <row r="3" ht="20.4" customHeight="1" thickBot="1">
      <c r="A3" s="8" t="inlineStr">
        <is>
          <t>#</t>
        </is>
      </c>
      <c r="B3" s="8" t="inlineStr">
        <is>
          <t>KIDS</t>
        </is>
      </c>
      <c r="C3" s="80" t="inlineStr">
        <is>
          <t>NAME</t>
        </is>
      </c>
      <c r="D3" s="191" t="inlineStr">
        <is>
          <t>SMOOTHIE</t>
        </is>
      </c>
      <c r="E3" s="45" t="inlineStr">
        <is>
          <t>Anti</t>
        </is>
      </c>
      <c r="F3" s="46" t="inlineStr">
        <is>
          <t>RED</t>
        </is>
      </c>
      <c r="G3" s="47" t="inlineStr">
        <is>
          <t>Blue</t>
        </is>
      </c>
      <c r="H3" s="48" t="inlineStr">
        <is>
          <t>Boost</t>
        </is>
      </c>
      <c r="I3" s="49" t="inlineStr">
        <is>
          <t>Green</t>
        </is>
      </c>
      <c r="J3" s="50" t="inlineStr">
        <is>
          <t>PBJ</t>
        </is>
      </c>
      <c r="K3" s="51" t="inlineStr">
        <is>
          <t>C</t>
        </is>
      </c>
      <c r="L3" s="192" t="inlineStr">
        <is>
          <t>COOKIE</t>
        </is>
      </c>
      <c r="M3" s="52" t="inlineStr">
        <is>
          <t>Break</t>
        </is>
      </c>
      <c r="N3" s="53" t="inlineStr">
        <is>
          <t>Chip</t>
        </is>
      </c>
      <c r="O3" s="54" t="inlineStr">
        <is>
          <t>ChipGF</t>
        </is>
      </c>
      <c r="P3" s="55" t="inlineStr">
        <is>
          <t>Oat</t>
        </is>
      </c>
      <c r="Q3" s="56" t="inlineStr">
        <is>
          <t>oatGF</t>
        </is>
      </c>
      <c r="R3" s="57" t="inlineStr">
        <is>
          <t>Sugar</t>
        </is>
      </c>
      <c r="S3" s="58" t="inlineStr">
        <is>
          <t>sugarGF</t>
        </is>
      </c>
      <c r="U3" s="21" t="n">
        <v>2</v>
      </c>
    </row>
    <row r="4" ht="19.8" customHeight="1">
      <c r="A4" s="17" t="n"/>
      <c r="B4" s="17" t="n"/>
      <c r="C4" s="187" t="n"/>
      <c r="D4" s="186" t="n"/>
      <c r="E4" s="82" t="n"/>
      <c r="F4" s="59" t="n"/>
      <c r="G4" s="60" t="n"/>
      <c r="H4" s="61" t="n"/>
      <c r="I4" s="62" t="n"/>
      <c r="J4" s="63" t="n"/>
      <c r="K4" s="64" t="n"/>
      <c r="L4" s="186" t="n"/>
      <c r="M4" s="180" t="n"/>
      <c r="N4" s="65" t="n"/>
      <c r="O4" s="66" t="n"/>
      <c r="P4" s="63" t="n"/>
      <c r="Q4" s="67" t="n"/>
      <c r="R4" s="62" t="n"/>
      <c r="S4" s="61" t="n"/>
      <c r="U4" s="23" t="n">
        <v>1</v>
      </c>
    </row>
    <row r="5" ht="19.8" customHeight="1">
      <c r="A5" s="17" t="n"/>
      <c r="B5" s="17" t="n"/>
      <c r="C5" s="187" t="n"/>
      <c r="D5" s="175" t="n"/>
      <c r="E5" s="82" t="n"/>
      <c r="F5" s="59" t="n"/>
      <c r="G5" s="60" t="n"/>
      <c r="H5" s="61" t="n"/>
      <c r="I5" s="62" t="n"/>
      <c r="J5" s="63" t="n"/>
      <c r="K5" s="64" t="n"/>
      <c r="L5" s="175" t="n"/>
      <c r="M5" s="180" t="n"/>
      <c r="N5" s="65" t="n"/>
      <c r="O5" s="66" t="n"/>
      <c r="P5" s="63" t="n"/>
      <c r="Q5" s="67" t="n"/>
      <c r="R5" s="62" t="n"/>
      <c r="S5" s="61" t="n"/>
      <c r="U5" s="25" t="n">
        <v>0</v>
      </c>
    </row>
    <row r="6" ht="19.8" customHeight="1">
      <c r="A6" s="17" t="n"/>
      <c r="B6" s="17" t="n"/>
      <c r="C6" s="187" t="n"/>
      <c r="D6" s="175" t="n"/>
      <c r="E6" s="82" t="n"/>
      <c r="F6" s="59" t="n"/>
      <c r="G6" s="60" t="n"/>
      <c r="H6" s="61" t="n"/>
      <c r="I6" s="62" t="n"/>
      <c r="J6" s="63" t="n"/>
      <c r="K6" s="64" t="n"/>
      <c r="L6" s="175" t="n"/>
      <c r="M6" s="180" t="n"/>
      <c r="N6" s="65" t="n"/>
      <c r="O6" s="66" t="n"/>
      <c r="P6" s="63" t="n"/>
      <c r="Q6" s="67" t="n"/>
      <c r="R6" s="62" t="n"/>
      <c r="S6" s="61" t="n"/>
    </row>
    <row r="7" ht="19.8" customHeight="1">
      <c r="A7" s="17" t="n"/>
      <c r="B7" s="17" t="n"/>
      <c r="C7" s="187" t="n"/>
      <c r="D7" s="175" t="n"/>
      <c r="E7" s="82" t="n"/>
      <c r="F7" s="59" t="n"/>
      <c r="G7" s="60" t="n"/>
      <c r="H7" s="61" t="n"/>
      <c r="I7" s="62" t="n"/>
      <c r="J7" s="63" t="n"/>
      <c r="K7" s="64" t="n"/>
      <c r="L7" s="175" t="n"/>
      <c r="M7" s="180" t="n"/>
      <c r="N7" s="65" t="n"/>
      <c r="O7" s="66" t="n"/>
      <c r="P7" s="63" t="n"/>
      <c r="Q7" s="67" t="n"/>
      <c r="R7" s="62" t="n"/>
      <c r="S7" s="61" t="n"/>
    </row>
    <row r="8" ht="19.8" customHeight="1">
      <c r="A8" s="17" t="n"/>
      <c r="B8" s="17" t="n"/>
      <c r="C8" s="187" t="n"/>
      <c r="D8" s="175" t="n"/>
      <c r="E8" s="82" t="n"/>
      <c r="F8" s="59" t="n"/>
      <c r="G8" s="60" t="n"/>
      <c r="H8" s="61" t="n"/>
      <c r="I8" s="62" t="n"/>
      <c r="J8" s="63" t="n"/>
      <c r="K8" s="64" t="n"/>
      <c r="L8" s="175" t="n"/>
      <c r="M8" s="180" t="n"/>
      <c r="N8" s="65" t="n"/>
      <c r="O8" s="66" t="n"/>
      <c r="P8" s="63" t="n"/>
      <c r="Q8" s="67" t="n"/>
      <c r="R8" s="62" t="n"/>
      <c r="S8" s="61" t="n"/>
    </row>
    <row r="9" ht="19.8" customHeight="1">
      <c r="A9" s="17" t="n"/>
      <c r="B9" s="17" t="n"/>
      <c r="C9" s="187" t="n"/>
      <c r="D9" s="175" t="n"/>
      <c r="E9" s="82" t="n"/>
      <c r="F9" s="59" t="n"/>
      <c r="G9" s="60" t="n"/>
      <c r="H9" s="61" t="n"/>
      <c r="I9" s="62" t="n"/>
      <c r="J9" s="63" t="n"/>
      <c r="K9" s="64" t="n"/>
      <c r="L9" s="175" t="n"/>
      <c r="M9" s="180" t="n"/>
      <c r="N9" s="65" t="n"/>
      <c r="O9" s="66" t="n"/>
      <c r="P9" s="63" t="n"/>
      <c r="Q9" s="67" t="n"/>
      <c r="R9" s="62" t="n"/>
      <c r="S9" s="61" t="n"/>
    </row>
    <row r="10" ht="19.8" customHeight="1">
      <c r="A10" s="17" t="n"/>
      <c r="B10" s="17" t="n"/>
      <c r="C10" s="187" t="n"/>
      <c r="D10" s="175" t="n"/>
      <c r="E10" s="82" t="n"/>
      <c r="F10" s="59" t="n"/>
      <c r="G10" s="60" t="n"/>
      <c r="H10" s="61" t="n"/>
      <c r="I10" s="62" t="n"/>
      <c r="J10" s="63" t="n"/>
      <c r="K10" s="64" t="n"/>
      <c r="L10" s="175" t="n"/>
      <c r="M10" s="180" t="n"/>
      <c r="N10" s="65" t="n"/>
      <c r="O10" s="66" t="n"/>
      <c r="P10" s="63" t="n"/>
      <c r="Q10" s="67" t="n"/>
      <c r="R10" s="62" t="n"/>
      <c r="S10" s="61" t="n"/>
    </row>
    <row r="11" ht="19.8" customHeight="1">
      <c r="A11" s="17" t="n"/>
      <c r="B11" s="17" t="n"/>
      <c r="C11" s="187" t="n"/>
      <c r="D11" s="175" t="n"/>
      <c r="E11" s="82" t="n"/>
      <c r="F11" s="59" t="n"/>
      <c r="G11" s="60" t="n"/>
      <c r="H11" s="61" t="n"/>
      <c r="I11" s="62" t="n"/>
      <c r="J11" s="63" t="n"/>
      <c r="K11" s="64" t="n"/>
      <c r="L11" s="175" t="n"/>
      <c r="M11" s="180" t="n"/>
      <c r="N11" s="65" t="n"/>
      <c r="O11" s="66" t="n"/>
      <c r="P11" s="63" t="n"/>
      <c r="Q11" s="67" t="n"/>
      <c r="R11" s="62" t="n"/>
      <c r="S11" s="61" t="n"/>
    </row>
    <row r="12" ht="19.8" customHeight="1">
      <c r="A12" s="17" t="n"/>
      <c r="B12" s="17" t="n"/>
      <c r="C12" s="187" t="n"/>
      <c r="D12" s="175" t="n"/>
      <c r="E12" s="82" t="n"/>
      <c r="F12" s="59" t="n"/>
      <c r="G12" s="60" t="n"/>
      <c r="H12" s="61" t="n"/>
      <c r="I12" s="62" t="n"/>
      <c r="J12" s="63" t="n"/>
      <c r="K12" s="64" t="n"/>
      <c r="L12" s="175" t="n"/>
      <c r="M12" s="180" t="n"/>
      <c r="N12" s="65" t="n"/>
      <c r="O12" s="66" t="n"/>
      <c r="P12" s="63" t="n"/>
      <c r="Q12" s="67" t="n"/>
      <c r="R12" s="62" t="n"/>
      <c r="S12" s="61" t="n"/>
    </row>
    <row r="13" ht="19.8" customHeight="1">
      <c r="A13" s="17" t="n"/>
      <c r="B13" s="17" t="n"/>
      <c r="C13" s="187" t="n"/>
      <c r="D13" s="175" t="n"/>
      <c r="E13" s="82" t="n"/>
      <c r="F13" s="59" t="n"/>
      <c r="G13" s="60" t="n"/>
      <c r="H13" s="61" t="n"/>
      <c r="I13" s="62" t="n"/>
      <c r="J13" s="63" t="n"/>
      <c r="K13" s="64" t="n"/>
      <c r="L13" s="175" t="n"/>
      <c r="M13" s="180" t="n"/>
      <c r="N13" s="65" t="n"/>
      <c r="O13" s="66" t="n"/>
      <c r="P13" s="63" t="n"/>
      <c r="Q13" s="67" t="n"/>
      <c r="R13" s="62" t="n"/>
      <c r="S13" s="61" t="n"/>
    </row>
    <row r="14" ht="19.8" customHeight="1">
      <c r="A14" s="17" t="n"/>
      <c r="B14" s="17" t="n"/>
      <c r="C14" s="187" t="n"/>
      <c r="D14" s="175" t="n"/>
      <c r="E14" s="82" t="n"/>
      <c r="F14" s="59" t="n"/>
      <c r="G14" s="60" t="n"/>
      <c r="H14" s="61" t="n"/>
      <c r="I14" s="62" t="n"/>
      <c r="J14" s="63" t="n"/>
      <c r="K14" s="64" t="n"/>
      <c r="L14" s="175" t="n"/>
      <c r="M14" s="180" t="n"/>
      <c r="N14" s="65" t="n"/>
      <c r="O14" s="66" t="n"/>
      <c r="P14" s="63" t="n"/>
      <c r="Q14" s="67" t="n"/>
      <c r="R14" s="62" t="n"/>
      <c r="S14" s="61" t="n"/>
    </row>
    <row r="15" ht="19.8" customHeight="1">
      <c r="A15" s="17" t="n"/>
      <c r="B15" s="17" t="n"/>
      <c r="C15" s="187" t="n"/>
      <c r="D15" s="175" t="n"/>
      <c r="E15" s="82" t="n"/>
      <c r="F15" s="59" t="n"/>
      <c r="G15" s="60" t="n"/>
      <c r="H15" s="61" t="n"/>
      <c r="I15" s="62" t="n"/>
      <c r="J15" s="63" t="n"/>
      <c r="K15" s="64" t="n"/>
      <c r="L15" s="175" t="n"/>
      <c r="M15" s="180" t="n"/>
      <c r="N15" s="65" t="n"/>
      <c r="O15" s="66" t="n"/>
      <c r="P15" s="63" t="n"/>
      <c r="Q15" s="67" t="n"/>
      <c r="R15" s="62" t="n"/>
      <c r="S15" s="61" t="n"/>
    </row>
    <row r="16" ht="19.8" customHeight="1">
      <c r="A16" s="17" t="n"/>
      <c r="B16" s="17" t="n"/>
      <c r="C16" s="187" t="n"/>
      <c r="D16" s="175" t="n"/>
      <c r="E16" s="82" t="n"/>
      <c r="F16" s="59" t="n"/>
      <c r="G16" s="60" t="n"/>
      <c r="H16" s="61" t="n"/>
      <c r="I16" s="62" t="n"/>
      <c r="J16" s="63" t="n"/>
      <c r="K16" s="64" t="n"/>
      <c r="L16" s="175" t="n"/>
      <c r="M16" s="180" t="n"/>
      <c r="N16" s="65" t="n"/>
      <c r="O16" s="66" t="n"/>
      <c r="P16" s="63" t="n"/>
      <c r="Q16" s="67" t="n"/>
      <c r="R16" s="62" t="n"/>
      <c r="S16" s="61" t="n"/>
    </row>
    <row r="17" ht="19.8" customHeight="1">
      <c r="A17" s="68" t="n"/>
      <c r="B17" s="68" t="n"/>
      <c r="C17" s="188" t="n"/>
      <c r="D17" s="175" t="n"/>
      <c r="E17" s="82" t="n"/>
      <c r="F17" s="59" t="n"/>
      <c r="G17" s="60" t="n"/>
      <c r="H17" s="61" t="n"/>
      <c r="I17" s="62" t="n"/>
      <c r="J17" s="63" t="n"/>
      <c r="K17" s="64" t="n"/>
      <c r="L17" s="175" t="n"/>
      <c r="M17" s="180" t="n"/>
      <c r="N17" s="65" t="n"/>
      <c r="O17" s="66" t="n"/>
      <c r="P17" s="63" t="n"/>
      <c r="Q17" s="67" t="n"/>
      <c r="R17" s="62" t="n"/>
      <c r="S17" s="61" t="n"/>
    </row>
    <row r="18" ht="19.8" customHeight="1">
      <c r="A18" s="68" t="n"/>
      <c r="B18" s="68" t="n"/>
      <c r="C18" s="188" t="n"/>
      <c r="D18" s="175" t="n"/>
      <c r="E18" s="82" t="n"/>
      <c r="F18" s="59" t="n"/>
      <c r="G18" s="60" t="n"/>
      <c r="H18" s="61" t="n"/>
      <c r="I18" s="62" t="n"/>
      <c r="J18" s="63" t="n"/>
      <c r="K18" s="64" t="n"/>
      <c r="L18" s="175" t="n"/>
      <c r="M18" s="180" t="n"/>
      <c r="N18" s="65" t="n"/>
      <c r="O18" s="66" t="n"/>
      <c r="P18" s="63" t="n"/>
      <c r="Q18" s="67" t="n"/>
      <c r="R18" s="62" t="n"/>
      <c r="S18" s="61" t="n"/>
    </row>
    <row r="19" ht="19.8" customHeight="1">
      <c r="A19" s="68" t="n"/>
      <c r="B19" s="68" t="n"/>
      <c r="C19" s="188" t="n"/>
      <c r="D19" s="175" t="n"/>
      <c r="E19" s="82" t="n"/>
      <c r="F19" s="59" t="n"/>
      <c r="G19" s="60" t="n"/>
      <c r="H19" s="61" t="n"/>
      <c r="I19" s="62" t="n"/>
      <c r="J19" s="63" t="n"/>
      <c r="K19" s="64" t="n"/>
      <c r="L19" s="175" t="n"/>
      <c r="M19" s="180" t="n"/>
      <c r="N19" s="65" t="n"/>
      <c r="O19" s="66" t="n"/>
      <c r="P19" s="63" t="n"/>
      <c r="Q19" s="67" t="n"/>
      <c r="R19" s="62" t="n"/>
      <c r="S19" s="61" t="n"/>
    </row>
    <row r="20" ht="19.8" customHeight="1">
      <c r="A20" s="68" t="n"/>
      <c r="B20" s="68" t="n"/>
      <c r="C20" s="188" t="n"/>
      <c r="D20" s="175" t="n"/>
      <c r="E20" s="82" t="n"/>
      <c r="F20" s="59" t="n"/>
      <c r="G20" s="60" t="n"/>
      <c r="H20" s="61" t="n"/>
      <c r="I20" s="62" t="n"/>
      <c r="J20" s="63" t="n"/>
      <c r="K20" s="64" t="n"/>
      <c r="L20" s="175" t="n"/>
      <c r="M20" s="180" t="n"/>
      <c r="N20" s="65" t="n"/>
      <c r="O20" s="66" t="n"/>
      <c r="P20" s="63" t="n"/>
      <c r="Q20" s="67" t="n"/>
      <c r="R20" s="62" t="n"/>
      <c r="S20" s="61" t="n"/>
    </row>
    <row r="21" ht="19.8" customHeight="1">
      <c r="A21" s="68" t="n"/>
      <c r="B21" s="68" t="n"/>
      <c r="C21" s="188" t="n"/>
      <c r="D21" s="175" t="n"/>
      <c r="E21" s="82" t="n"/>
      <c r="F21" s="59" t="n"/>
      <c r="G21" s="60" t="n"/>
      <c r="H21" s="61" t="n"/>
      <c r="I21" s="62" t="n"/>
      <c r="J21" s="63" t="n"/>
      <c r="K21" s="64" t="n"/>
      <c r="L21" s="175" t="n"/>
      <c r="M21" s="180" t="n"/>
      <c r="N21" s="65" t="n"/>
      <c r="O21" s="66" t="n"/>
      <c r="P21" s="63" t="n"/>
      <c r="Q21" s="67" t="n"/>
      <c r="R21" s="62" t="n"/>
      <c r="S21" s="61" t="n"/>
    </row>
    <row r="22" ht="19.8" customHeight="1">
      <c r="A22" s="68" t="n"/>
      <c r="B22" s="68" t="n"/>
      <c r="C22" s="188" t="n"/>
      <c r="D22" s="175" t="n"/>
      <c r="E22" s="82" t="n"/>
      <c r="F22" s="59" t="n"/>
      <c r="G22" s="60" t="n"/>
      <c r="H22" s="61" t="n"/>
      <c r="I22" s="62" t="n"/>
      <c r="J22" s="63" t="n"/>
      <c r="K22" s="64" t="n"/>
      <c r="L22" s="175" t="n"/>
      <c r="M22" s="180" t="n"/>
      <c r="N22" s="65" t="n"/>
      <c r="O22" s="66" t="n"/>
      <c r="P22" s="63" t="n"/>
      <c r="Q22" s="67" t="n"/>
      <c r="R22" s="62" t="n"/>
      <c r="S22" s="61" t="n"/>
    </row>
    <row r="23" ht="19.8" customHeight="1">
      <c r="A23" s="68" t="n"/>
      <c r="B23" s="68" t="n"/>
      <c r="C23" s="188" t="n"/>
      <c r="D23" s="175" t="n"/>
      <c r="E23" s="82" t="n"/>
      <c r="F23" s="59" t="n"/>
      <c r="G23" s="60" t="n"/>
      <c r="H23" s="61" t="n"/>
      <c r="I23" s="62" t="n"/>
      <c r="J23" s="63" t="n"/>
      <c r="K23" s="64" t="n"/>
      <c r="L23" s="175" t="n"/>
      <c r="M23" s="180" t="n"/>
      <c r="N23" s="65" t="n"/>
      <c r="O23" s="66" t="n"/>
      <c r="P23" s="63" t="n"/>
      <c r="Q23" s="67" t="n"/>
      <c r="R23" s="62" t="n"/>
      <c r="S23" s="61" t="n"/>
    </row>
    <row r="24" ht="19.8" customHeight="1">
      <c r="A24" s="68" t="n"/>
      <c r="B24" s="68" t="n"/>
      <c r="C24" s="188" t="n"/>
      <c r="D24" s="175" t="n"/>
      <c r="E24" s="82" t="n"/>
      <c r="F24" s="59" t="n"/>
      <c r="G24" s="60" t="n"/>
      <c r="H24" s="61" t="n"/>
      <c r="I24" s="62" t="n"/>
      <c r="J24" s="63" t="n"/>
      <c r="K24" s="64" t="n"/>
      <c r="L24" s="175" t="n"/>
      <c r="M24" s="180" t="n"/>
      <c r="N24" s="65" t="n"/>
      <c r="O24" s="66" t="n"/>
      <c r="P24" s="63" t="n"/>
      <c r="Q24" s="67" t="n"/>
      <c r="R24" s="62" t="n"/>
      <c r="S24" s="61" t="n"/>
    </row>
    <row r="25" ht="19.8" customHeight="1">
      <c r="A25" s="68" t="n"/>
      <c r="B25" s="68" t="n"/>
      <c r="C25" s="188" t="n"/>
      <c r="D25" s="175" t="n"/>
      <c r="E25" s="82" t="n"/>
      <c r="F25" s="59" t="n"/>
      <c r="G25" s="60" t="n"/>
      <c r="H25" s="61" t="n"/>
      <c r="I25" s="62" t="n"/>
      <c r="J25" s="63" t="n"/>
      <c r="K25" s="64" t="n"/>
      <c r="L25" s="175" t="n"/>
      <c r="M25" s="180" t="n"/>
      <c r="N25" s="65" t="n"/>
      <c r="O25" s="66" t="n"/>
      <c r="P25" s="63" t="n"/>
      <c r="Q25" s="67" t="n"/>
      <c r="R25" s="62" t="n"/>
      <c r="S25" s="61" t="n"/>
    </row>
    <row r="26" ht="19.8" customHeight="1">
      <c r="A26" s="68" t="n"/>
      <c r="B26" s="68" t="n"/>
      <c r="C26" s="188" t="n"/>
      <c r="D26" s="175" t="n"/>
      <c r="E26" s="82" t="n"/>
      <c r="F26" s="59" t="n"/>
      <c r="G26" s="60" t="n"/>
      <c r="H26" s="61" t="n"/>
      <c r="I26" s="62" t="n"/>
      <c r="J26" s="63" t="n"/>
      <c r="K26" s="64" t="n"/>
      <c r="L26" s="175" t="n"/>
      <c r="M26" s="180" t="n"/>
      <c r="N26" s="65" t="n"/>
      <c r="O26" s="66" t="n"/>
      <c r="P26" s="63" t="n"/>
      <c r="Q26" s="67" t="n"/>
      <c r="R26" s="62" t="n"/>
      <c r="S26" s="61" t="n"/>
    </row>
    <row r="27" ht="19.8" customHeight="1">
      <c r="A27" s="68" t="n"/>
      <c r="B27" s="68" t="n"/>
      <c r="C27" s="188" t="n"/>
      <c r="D27" s="175" t="n"/>
      <c r="E27" s="82" t="n"/>
      <c r="F27" s="59" t="n"/>
      <c r="G27" s="60" t="n"/>
      <c r="H27" s="61" t="n"/>
      <c r="I27" s="62" t="n"/>
      <c r="J27" s="63" t="n"/>
      <c r="K27" s="64" t="n"/>
      <c r="L27" s="175" t="n"/>
      <c r="M27" s="180" t="n"/>
      <c r="N27" s="65" t="n"/>
      <c r="O27" s="66" t="n"/>
      <c r="P27" s="63" t="n"/>
      <c r="Q27" s="67" t="n"/>
      <c r="R27" s="62" t="n"/>
      <c r="S27" s="61" t="n"/>
    </row>
    <row r="28" ht="19.8" customHeight="1">
      <c r="A28" s="68" t="n"/>
      <c r="B28" s="68" t="n"/>
      <c r="C28" s="188" t="n"/>
      <c r="D28" s="175" t="n"/>
      <c r="E28" s="82" t="n"/>
      <c r="F28" s="59" t="n"/>
      <c r="G28" s="60" t="n"/>
      <c r="H28" s="61" t="n"/>
      <c r="I28" s="62" t="n"/>
      <c r="J28" s="63" t="n"/>
      <c r="K28" s="64" t="n"/>
      <c r="L28" s="175" t="n"/>
      <c r="M28" s="180" t="n"/>
      <c r="N28" s="65" t="n"/>
      <c r="O28" s="66" t="n"/>
      <c r="P28" s="63" t="n"/>
      <c r="Q28" s="67" t="n"/>
      <c r="R28" s="62" t="n"/>
      <c r="S28" s="61" t="n"/>
    </row>
    <row r="29" ht="19.8" customHeight="1">
      <c r="A29" s="68" t="n"/>
      <c r="B29" s="68" t="n"/>
      <c r="C29" s="188" t="n"/>
      <c r="D29" s="175" t="n"/>
      <c r="E29" s="82" t="n"/>
      <c r="F29" s="59" t="n"/>
      <c r="G29" s="60" t="n"/>
      <c r="H29" s="61" t="n"/>
      <c r="I29" s="62" t="n"/>
      <c r="J29" s="63" t="n"/>
      <c r="K29" s="64" t="n"/>
      <c r="L29" s="175" t="n"/>
      <c r="M29" s="180" t="n"/>
      <c r="N29" s="65" t="n"/>
      <c r="O29" s="66" t="n"/>
      <c r="P29" s="63" t="n"/>
      <c r="Q29" s="67" t="n"/>
      <c r="R29" s="62" t="n"/>
      <c r="S29" s="61" t="n"/>
    </row>
    <row r="30" ht="19.8" customHeight="1">
      <c r="A30" s="68" t="n"/>
      <c r="B30" s="68" t="n"/>
      <c r="C30" s="188" t="n"/>
      <c r="D30" s="175" t="n"/>
      <c r="E30" s="82" t="n"/>
      <c r="F30" s="59" t="n"/>
      <c r="G30" s="60" t="n"/>
      <c r="H30" s="61" t="n"/>
      <c r="I30" s="62" t="n"/>
      <c r="J30" s="63" t="n"/>
      <c r="K30" s="64" t="n"/>
      <c r="L30" s="175" t="n"/>
      <c r="M30" s="180" t="n"/>
      <c r="N30" s="65" t="n"/>
      <c r="O30" s="66" t="n"/>
      <c r="P30" s="63" t="n"/>
      <c r="Q30" s="67" t="n"/>
      <c r="R30" s="62" t="n"/>
      <c r="S30" s="61" t="n"/>
    </row>
    <row r="31" ht="19.8" customHeight="1">
      <c r="A31" s="68" t="n"/>
      <c r="B31" s="68" t="n"/>
      <c r="C31" s="188" t="n"/>
      <c r="D31" s="175" t="n"/>
      <c r="E31" s="82" t="n"/>
      <c r="F31" s="59" t="n"/>
      <c r="G31" s="60" t="n"/>
      <c r="H31" s="61" t="n"/>
      <c r="I31" s="62" t="n"/>
      <c r="J31" s="63" t="n"/>
      <c r="K31" s="64" t="n"/>
      <c r="L31" s="175" t="n"/>
      <c r="M31" s="180" t="n"/>
      <c r="N31" s="65" t="n"/>
      <c r="O31" s="66" t="n"/>
      <c r="P31" s="63" t="n"/>
      <c r="Q31" s="67" t="n"/>
      <c r="R31" s="62" t="n"/>
      <c r="S31" s="61" t="n"/>
    </row>
    <row r="32" ht="19.8" customHeight="1">
      <c r="A32" s="68" t="n"/>
      <c r="B32" s="68" t="n"/>
      <c r="C32" s="188" t="n"/>
      <c r="D32" s="175" t="n"/>
      <c r="E32" s="82" t="n"/>
      <c r="F32" s="59" t="n"/>
      <c r="G32" s="60" t="n"/>
      <c r="H32" s="61" t="n"/>
      <c r="I32" s="62" t="n"/>
      <c r="J32" s="63" t="n"/>
      <c r="K32" s="64" t="n"/>
      <c r="L32" s="175" t="n"/>
      <c r="M32" s="180" t="n"/>
      <c r="N32" s="65" t="n"/>
      <c r="O32" s="66" t="n"/>
      <c r="P32" s="63" t="n"/>
      <c r="Q32" s="67" t="n"/>
      <c r="R32" s="62" t="n"/>
      <c r="S32" s="61" t="n"/>
    </row>
    <row r="33" ht="19.8" customHeight="1">
      <c r="A33" s="68" t="n"/>
      <c r="B33" s="68" t="n"/>
      <c r="C33" s="188" t="n"/>
      <c r="D33" s="175" t="n"/>
      <c r="E33" s="82" t="n"/>
      <c r="F33" s="59" t="n"/>
      <c r="G33" s="60" t="n"/>
      <c r="H33" s="61" t="n"/>
      <c r="I33" s="62" t="n"/>
      <c r="J33" s="63" t="n"/>
      <c r="K33" s="64" t="n"/>
      <c r="L33" s="175" t="n"/>
      <c r="M33" s="180" t="n"/>
      <c r="N33" s="65" t="n"/>
      <c r="O33" s="66" t="n"/>
      <c r="P33" s="63" t="n"/>
      <c r="Q33" s="67" t="n"/>
      <c r="R33" s="62" t="n"/>
      <c r="S33" s="61" t="n"/>
    </row>
    <row r="34" ht="19.8" customHeight="1">
      <c r="A34" s="68" t="n"/>
      <c r="B34" s="68" t="n"/>
      <c r="C34" s="188" t="n"/>
      <c r="D34" s="175" t="n"/>
      <c r="E34" s="82" t="n"/>
      <c r="F34" s="59" t="n"/>
      <c r="G34" s="60" t="n"/>
      <c r="H34" s="61" t="n"/>
      <c r="I34" s="62" t="n"/>
      <c r="J34" s="63" t="n"/>
      <c r="K34" s="64" t="n"/>
      <c r="L34" s="175" t="n"/>
      <c r="M34" s="180" t="n"/>
      <c r="N34" s="65" t="n"/>
      <c r="O34" s="66" t="n"/>
      <c r="P34" s="63" t="n"/>
      <c r="Q34" s="67" t="n"/>
      <c r="R34" s="62" t="n"/>
      <c r="S34" s="61" t="n"/>
    </row>
    <row r="35" ht="19.8" customHeight="1">
      <c r="A35" s="68" t="n"/>
      <c r="B35" s="68" t="n"/>
      <c r="C35" s="188" t="n"/>
      <c r="D35" s="175" t="n"/>
      <c r="E35" s="82" t="n"/>
      <c r="F35" s="59" t="n"/>
      <c r="G35" s="60" t="n"/>
      <c r="H35" s="61" t="n"/>
      <c r="I35" s="62" t="n"/>
      <c r="J35" s="63" t="n"/>
      <c r="K35" s="64" t="n"/>
      <c r="L35" s="175" t="n"/>
      <c r="M35" s="180" t="n"/>
      <c r="N35" s="65" t="n"/>
      <c r="O35" s="66" t="n"/>
      <c r="P35" s="63" t="n"/>
      <c r="Q35" s="67" t="n"/>
      <c r="R35" s="62" t="n"/>
      <c r="S35" s="61" t="n"/>
    </row>
    <row r="36" ht="19.8" customHeight="1">
      <c r="A36" s="68" t="n"/>
      <c r="B36" s="68" t="n"/>
      <c r="C36" s="188" t="n"/>
      <c r="D36" s="175" t="n"/>
      <c r="E36" s="82" t="n"/>
      <c r="F36" s="59" t="n"/>
      <c r="G36" s="60" t="n"/>
      <c r="H36" s="61" t="n"/>
      <c r="I36" s="62" t="n"/>
      <c r="J36" s="63" t="n"/>
      <c r="K36" s="64" t="n"/>
      <c r="L36" s="175" t="n"/>
      <c r="M36" s="180" t="n"/>
      <c r="N36" s="65" t="n"/>
      <c r="O36" s="66" t="n"/>
      <c r="P36" s="63" t="n"/>
      <c r="Q36" s="67" t="n"/>
      <c r="R36" s="62" t="n"/>
      <c r="S36" s="61" t="n"/>
    </row>
    <row r="37" ht="19.8" customHeight="1">
      <c r="A37" s="68" t="n"/>
      <c r="B37" s="68" t="n"/>
      <c r="C37" s="188" t="n"/>
      <c r="D37" s="175" t="n"/>
      <c r="E37" s="82" t="n"/>
      <c r="F37" s="59" t="n"/>
      <c r="G37" s="60" t="n"/>
      <c r="H37" s="61" t="n"/>
      <c r="I37" s="62" t="n"/>
      <c r="J37" s="63" t="n"/>
      <c r="K37" s="64" t="n"/>
      <c r="L37" s="175" t="n"/>
      <c r="M37" s="180" t="n"/>
      <c r="N37" s="65" t="n"/>
      <c r="O37" s="66" t="n"/>
      <c r="P37" s="63" t="n"/>
      <c r="Q37" s="67" t="n"/>
      <c r="R37" s="62" t="n"/>
      <c r="S37" s="61" t="n"/>
    </row>
    <row r="38" ht="19.8" customHeight="1">
      <c r="A38" s="69" t="n"/>
      <c r="B38" s="69" t="n"/>
      <c r="C38" s="189" t="n"/>
      <c r="D38" s="175" t="n"/>
      <c r="E38" s="82" t="n"/>
      <c r="F38" s="59" t="n"/>
      <c r="G38" s="60" t="n"/>
      <c r="H38" s="61" t="n"/>
      <c r="I38" s="62" t="n"/>
      <c r="J38" s="63" t="n"/>
      <c r="K38" s="64" t="n"/>
      <c r="L38" s="175" t="n"/>
      <c r="M38" s="180" t="n"/>
      <c r="N38" s="65" t="n"/>
      <c r="O38" s="66" t="n"/>
      <c r="P38" s="63" t="n"/>
      <c r="Q38" s="67" t="n"/>
      <c r="R38" s="62" t="n"/>
      <c r="S38" s="61" t="n"/>
    </row>
    <row r="39" ht="19.8" customHeight="1">
      <c r="A39" s="69" t="n"/>
      <c r="B39" s="69" t="n"/>
      <c r="C39" s="189" t="n"/>
      <c r="D39" s="175" t="n"/>
      <c r="E39" s="82" t="n"/>
      <c r="F39" s="59" t="n"/>
      <c r="G39" s="60" t="n"/>
      <c r="H39" s="61" t="n"/>
      <c r="I39" s="62" t="n"/>
      <c r="J39" s="63" t="n"/>
      <c r="K39" s="64" t="n"/>
      <c r="L39" s="175" t="n"/>
      <c r="M39" s="180" t="n"/>
      <c r="N39" s="65" t="n"/>
      <c r="O39" s="66" t="n"/>
      <c r="P39" s="63" t="n"/>
      <c r="Q39" s="67" t="n"/>
      <c r="R39" s="62" t="n"/>
      <c r="S39" s="61" t="n"/>
    </row>
    <row r="40" ht="19.8" customHeight="1">
      <c r="A40" s="69" t="n"/>
      <c r="B40" s="69" t="n"/>
      <c r="C40" s="189" t="n"/>
      <c r="D40" s="175" t="n"/>
      <c r="E40" s="82" t="n"/>
      <c r="F40" s="59" t="n"/>
      <c r="G40" s="60" t="n"/>
      <c r="H40" s="61" t="n"/>
      <c r="I40" s="62" t="n"/>
      <c r="J40" s="63" t="n"/>
      <c r="K40" s="64" t="n"/>
      <c r="L40" s="175" t="n"/>
      <c r="M40" s="180" t="n"/>
      <c r="N40" s="65" t="n"/>
      <c r="O40" s="66" t="n"/>
      <c r="P40" s="63" t="n"/>
      <c r="Q40" s="67" t="n"/>
      <c r="R40" s="62" t="n"/>
      <c r="S40" s="61" t="n"/>
    </row>
    <row r="41" ht="19.8" customHeight="1">
      <c r="A41" s="69" t="n"/>
      <c r="B41" s="69" t="n"/>
      <c r="C41" s="189" t="n"/>
      <c r="D41" s="175" t="n"/>
      <c r="E41" s="82" t="n"/>
      <c r="F41" s="59" t="n"/>
      <c r="G41" s="60" t="n"/>
      <c r="H41" s="61" t="n"/>
      <c r="I41" s="62" t="n"/>
      <c r="J41" s="63" t="n"/>
      <c r="K41" s="64" t="n"/>
      <c r="L41" s="175" t="n"/>
      <c r="M41" s="180" t="n"/>
      <c r="N41" s="65" t="n"/>
      <c r="O41" s="66" t="n"/>
      <c r="P41" s="63" t="n"/>
      <c r="Q41" s="67" t="n"/>
      <c r="R41" s="62" t="n"/>
      <c r="S41" s="61" t="n"/>
    </row>
    <row r="42" ht="19.8" customHeight="1">
      <c r="A42" s="69" t="n"/>
      <c r="B42" s="69" t="n"/>
      <c r="C42" s="189" t="n"/>
      <c r="D42" s="175" t="n"/>
      <c r="E42" s="82" t="n"/>
      <c r="F42" s="59" t="n"/>
      <c r="G42" s="60" t="n"/>
      <c r="H42" s="61" t="n"/>
      <c r="I42" s="62" t="n"/>
      <c r="J42" s="63" t="n"/>
      <c r="K42" s="64" t="n"/>
      <c r="L42" s="175" t="n"/>
      <c r="M42" s="180" t="n"/>
      <c r="N42" s="65" t="n"/>
      <c r="O42" s="66" t="n"/>
      <c r="P42" s="63" t="n"/>
      <c r="Q42" s="67" t="n"/>
      <c r="R42" s="62" t="n"/>
      <c r="S42" s="61" t="n"/>
    </row>
    <row r="43" ht="19.8" customHeight="1">
      <c r="A43" s="69" t="n"/>
      <c r="B43" s="69" t="n"/>
      <c r="C43" s="189" t="n"/>
      <c r="D43" s="175" t="n"/>
      <c r="E43" s="82" t="n"/>
      <c r="F43" s="59" t="n"/>
      <c r="G43" s="60" t="n"/>
      <c r="H43" s="61" t="n"/>
      <c r="I43" s="62" t="n"/>
      <c r="J43" s="63" t="n"/>
      <c r="K43" s="64" t="n"/>
      <c r="L43" s="175" t="n"/>
      <c r="M43" s="180" t="n"/>
      <c r="N43" s="65" t="n"/>
      <c r="O43" s="66" t="n"/>
      <c r="P43" s="63" t="n"/>
      <c r="Q43" s="67" t="n"/>
      <c r="R43" s="62" t="n"/>
      <c r="S43" s="61" t="n"/>
    </row>
    <row r="44" ht="19.8" customHeight="1">
      <c r="A44" s="69" t="n"/>
      <c r="B44" s="69" t="n"/>
      <c r="C44" s="189" t="n"/>
      <c r="D44" s="175" t="n"/>
      <c r="E44" s="82" t="n"/>
      <c r="F44" s="59" t="n"/>
      <c r="G44" s="60" t="n"/>
      <c r="H44" s="61" t="n"/>
      <c r="I44" s="62" t="n"/>
      <c r="J44" s="63" t="n"/>
      <c r="K44" s="64" t="n"/>
      <c r="L44" s="175" t="n"/>
      <c r="M44" s="180" t="n"/>
      <c r="N44" s="65" t="n"/>
      <c r="O44" s="66" t="n"/>
      <c r="P44" s="63" t="n"/>
      <c r="Q44" s="67" t="n"/>
      <c r="R44" s="62" t="n"/>
      <c r="S44" s="61" t="n"/>
    </row>
    <row r="45" ht="19.8" customHeight="1">
      <c r="A45" s="69" t="n"/>
      <c r="B45" s="69" t="n"/>
      <c r="C45" s="189" t="n"/>
      <c r="D45" s="175" t="n"/>
      <c r="E45" s="82" t="n"/>
      <c r="F45" s="59" t="n"/>
      <c r="G45" s="60" t="n"/>
      <c r="H45" s="61" t="n"/>
      <c r="I45" s="62" t="n"/>
      <c r="J45" s="63" t="n"/>
      <c r="K45" s="64" t="n"/>
      <c r="L45" s="175" t="n"/>
      <c r="M45" s="180" t="n"/>
      <c r="N45" s="65" t="n"/>
      <c r="O45" s="66" t="n"/>
      <c r="P45" s="63" t="n"/>
      <c r="Q45" s="67" t="n"/>
      <c r="R45" s="62" t="n"/>
      <c r="S45" s="61" t="n"/>
    </row>
    <row r="46" ht="19.8" customHeight="1">
      <c r="A46" s="69" t="n"/>
      <c r="B46" s="69" t="n"/>
      <c r="C46" s="189" t="n"/>
      <c r="D46" s="175" t="n"/>
      <c r="E46" s="82" t="n"/>
      <c r="F46" s="59" t="n"/>
      <c r="G46" s="60" t="n"/>
      <c r="H46" s="61" t="n"/>
      <c r="I46" s="62" t="n"/>
      <c r="J46" s="63" t="n"/>
      <c r="K46" s="64" t="n"/>
      <c r="L46" s="175" t="n"/>
      <c r="M46" s="180" t="n"/>
      <c r="N46" s="65" t="n"/>
      <c r="O46" s="66" t="n"/>
      <c r="P46" s="63" t="n"/>
      <c r="Q46" s="67" t="n"/>
      <c r="R46" s="62" t="n"/>
      <c r="S46" s="61" t="n"/>
    </row>
    <row r="47" ht="19.8" customHeight="1">
      <c r="A47" s="69" t="n"/>
      <c r="B47" s="69" t="n"/>
      <c r="C47" s="189" t="n"/>
      <c r="D47" s="175" t="n"/>
      <c r="E47" s="82" t="n"/>
      <c r="F47" s="59" t="n"/>
      <c r="G47" s="60" t="n"/>
      <c r="H47" s="61" t="n"/>
      <c r="I47" s="62" t="n"/>
      <c r="J47" s="63" t="n"/>
      <c r="K47" s="64" t="n"/>
      <c r="L47" s="175" t="n"/>
      <c r="M47" s="180" t="n"/>
      <c r="N47" s="65" t="n"/>
      <c r="O47" s="66" t="n"/>
      <c r="P47" s="63" t="n"/>
      <c r="Q47" s="67" t="n"/>
      <c r="R47" s="62" t="n"/>
      <c r="S47" s="61" t="n"/>
    </row>
    <row r="48" ht="19.8" customHeight="1">
      <c r="A48" s="69" t="n"/>
      <c r="B48" s="69" t="n"/>
      <c r="C48" s="189" t="n"/>
      <c r="D48" s="175" t="n"/>
      <c r="E48" s="82" t="n"/>
      <c r="F48" s="59" t="n"/>
      <c r="G48" s="60" t="n"/>
      <c r="H48" s="61" t="n"/>
      <c r="I48" s="62" t="n"/>
      <c r="J48" s="63" t="n"/>
      <c r="K48" s="64" t="n"/>
      <c r="L48" s="175" t="n"/>
      <c r="M48" s="180" t="n"/>
      <c r="N48" s="65" t="n"/>
      <c r="O48" s="66" t="n"/>
      <c r="P48" s="63" t="n"/>
      <c r="Q48" s="67" t="n"/>
      <c r="R48" s="62" t="n"/>
      <c r="S48" s="61" t="n"/>
    </row>
    <row r="49" ht="19.8" customHeight="1">
      <c r="A49" s="69" t="n"/>
      <c r="B49" s="69" t="n"/>
      <c r="C49" s="189" t="n"/>
      <c r="D49" s="175" t="n"/>
      <c r="E49" s="82" t="n"/>
      <c r="F49" s="59" t="n"/>
      <c r="G49" s="60" t="n"/>
      <c r="H49" s="61" t="n"/>
      <c r="I49" s="62" t="n"/>
      <c r="J49" s="63" t="n"/>
      <c r="K49" s="64" t="n"/>
      <c r="L49" s="175" t="n"/>
      <c r="M49" s="180" t="n"/>
      <c r="N49" s="65" t="n"/>
      <c r="O49" s="66" t="n"/>
      <c r="P49" s="63" t="n"/>
      <c r="Q49" s="67" t="n"/>
      <c r="R49" s="62" t="n"/>
      <c r="S49" s="61" t="n"/>
    </row>
    <row r="50" ht="19.8" customHeight="1">
      <c r="A50" s="69" t="n"/>
      <c r="B50" s="69" t="n"/>
      <c r="C50" s="189" t="n"/>
      <c r="D50" s="175" t="n"/>
      <c r="E50" s="82" t="n"/>
      <c r="F50" s="59" t="n"/>
      <c r="G50" s="60" t="n"/>
      <c r="H50" s="61" t="n"/>
      <c r="I50" s="62" t="n"/>
      <c r="J50" s="63" t="n"/>
      <c r="K50" s="64" t="n"/>
      <c r="L50" s="175" t="n"/>
      <c r="M50" s="180" t="n"/>
      <c r="N50" s="65" t="n"/>
      <c r="O50" s="66" t="n"/>
      <c r="P50" s="63" t="n"/>
      <c r="Q50" s="67" t="n"/>
      <c r="R50" s="62" t="n"/>
      <c r="S50" s="61" t="n"/>
    </row>
    <row r="51" ht="19.8" customHeight="1">
      <c r="A51" s="69" t="n"/>
      <c r="B51" s="69" t="n"/>
      <c r="C51" s="189" t="n"/>
      <c r="D51" s="175" t="n"/>
      <c r="E51" s="82" t="n"/>
      <c r="F51" s="59" t="n"/>
      <c r="G51" s="60" t="n"/>
      <c r="H51" s="61" t="n"/>
      <c r="I51" s="62" t="n"/>
      <c r="J51" s="63" t="n"/>
      <c r="K51" s="64" t="n"/>
      <c r="L51" s="175" t="n"/>
      <c r="M51" s="180" t="n"/>
      <c r="N51" s="65" t="n"/>
      <c r="O51" s="66" t="n"/>
      <c r="P51" s="63" t="n"/>
      <c r="Q51" s="67" t="n"/>
      <c r="R51" s="62" t="n"/>
      <c r="S51" s="61" t="n"/>
    </row>
    <row r="52" ht="19.8" customHeight="1">
      <c r="A52" s="69" t="n"/>
      <c r="B52" s="69" t="n"/>
      <c r="C52" s="189" t="n"/>
      <c r="D52" s="175" t="n"/>
      <c r="E52" s="82" t="n"/>
      <c r="F52" s="59" t="n"/>
      <c r="G52" s="60" t="n"/>
      <c r="H52" s="61" t="n"/>
      <c r="I52" s="62" t="n"/>
      <c r="J52" s="63" t="n"/>
      <c r="K52" s="64" t="n"/>
      <c r="L52" s="175" t="n"/>
      <c r="M52" s="180" t="n"/>
      <c r="N52" s="65" t="n"/>
      <c r="O52" s="66" t="n"/>
      <c r="P52" s="63" t="n"/>
      <c r="Q52" s="67" t="n"/>
      <c r="R52" s="62" t="n"/>
      <c r="S52" s="61" t="n"/>
    </row>
    <row r="53" ht="19.8" customHeight="1">
      <c r="A53" s="69" t="n"/>
      <c r="B53" s="69" t="n"/>
      <c r="C53" s="189" t="n"/>
      <c r="D53" s="175" t="n"/>
      <c r="E53" s="82" t="n"/>
      <c r="F53" s="59" t="n"/>
      <c r="G53" s="60" t="n"/>
      <c r="H53" s="61" t="n"/>
      <c r="I53" s="62" t="n"/>
      <c r="J53" s="63" t="n"/>
      <c r="K53" s="64" t="n"/>
      <c r="L53" s="175" t="n"/>
      <c r="M53" s="180" t="n"/>
      <c r="N53" s="65" t="n"/>
      <c r="O53" s="66" t="n"/>
      <c r="P53" s="63" t="n"/>
      <c r="Q53" s="67" t="n"/>
      <c r="R53" s="62" t="n"/>
      <c r="S53" s="61" t="n"/>
    </row>
    <row r="54" ht="19.8" customHeight="1">
      <c r="A54" s="69" t="n"/>
      <c r="B54" s="69" t="n"/>
      <c r="C54" s="189" t="n"/>
      <c r="D54" s="175" t="n"/>
      <c r="E54" s="82" t="n"/>
      <c r="F54" s="59" t="n"/>
      <c r="G54" s="60" t="n"/>
      <c r="H54" s="61" t="n"/>
      <c r="I54" s="62" t="n"/>
      <c r="J54" s="63" t="n"/>
      <c r="K54" s="64" t="n"/>
      <c r="L54" s="175" t="n"/>
      <c r="M54" s="180" t="n"/>
      <c r="N54" s="65" t="n"/>
      <c r="O54" s="66" t="n"/>
      <c r="P54" s="63" t="n"/>
      <c r="Q54" s="67" t="n"/>
      <c r="R54" s="62" t="n"/>
      <c r="S54" s="61" t="n"/>
    </row>
    <row r="55" ht="19.8" customHeight="1">
      <c r="A55" s="69" t="n"/>
      <c r="B55" s="69" t="n"/>
      <c r="C55" s="189" t="n"/>
      <c r="D55" s="175" t="n"/>
      <c r="E55" s="82" t="n"/>
      <c r="F55" s="59" t="n"/>
      <c r="G55" s="60" t="n"/>
      <c r="H55" s="61" t="n"/>
      <c r="I55" s="62" t="n"/>
      <c r="J55" s="63" t="n"/>
      <c r="K55" s="64" t="n"/>
      <c r="L55" s="175" t="n"/>
      <c r="M55" s="180" t="n"/>
      <c r="N55" s="65" t="n"/>
      <c r="O55" s="66" t="n"/>
      <c r="P55" s="63" t="n"/>
      <c r="Q55" s="67" t="n"/>
      <c r="R55" s="62" t="n"/>
      <c r="S55" s="61" t="n"/>
    </row>
    <row r="56" ht="19.8" customHeight="1">
      <c r="A56" s="69" t="n"/>
      <c r="B56" s="69" t="n"/>
      <c r="C56" s="189" t="n"/>
      <c r="D56" s="175" t="n"/>
      <c r="E56" s="82" t="n"/>
      <c r="F56" s="59" t="n"/>
      <c r="G56" s="60" t="n"/>
      <c r="H56" s="61" t="n"/>
      <c r="I56" s="62" t="n"/>
      <c r="J56" s="63" t="n"/>
      <c r="K56" s="64" t="n"/>
      <c r="L56" s="175" t="n"/>
      <c r="M56" s="180" t="n"/>
      <c r="N56" s="65" t="n"/>
      <c r="O56" s="66" t="n"/>
      <c r="P56" s="63" t="n"/>
      <c r="Q56" s="67" t="n"/>
      <c r="R56" s="62" t="n"/>
      <c r="S56" s="61" t="n"/>
    </row>
    <row r="57" ht="19.8" customHeight="1">
      <c r="A57" s="69" t="n"/>
      <c r="B57" s="69" t="n"/>
      <c r="C57" s="189" t="n"/>
      <c r="D57" s="175" t="n"/>
      <c r="E57" s="82" t="n"/>
      <c r="F57" s="59" t="n"/>
      <c r="G57" s="60" t="n"/>
      <c r="H57" s="61" t="n"/>
      <c r="I57" s="62" t="n"/>
      <c r="J57" s="63" t="n"/>
      <c r="K57" s="64" t="n"/>
      <c r="L57" s="175" t="n"/>
      <c r="M57" s="180" t="n"/>
      <c r="N57" s="65" t="n"/>
      <c r="O57" s="66" t="n"/>
      <c r="P57" s="63" t="n"/>
      <c r="Q57" s="67" t="n"/>
      <c r="R57" s="62" t="n"/>
      <c r="S57" s="61" t="n"/>
    </row>
    <row r="58" ht="19.8" customHeight="1">
      <c r="A58" s="69" t="n"/>
      <c r="B58" s="69" t="n"/>
      <c r="C58" s="189" t="n"/>
      <c r="D58" s="175" t="n"/>
      <c r="E58" s="82" t="n"/>
      <c r="F58" s="59" t="n"/>
      <c r="G58" s="60" t="n"/>
      <c r="H58" s="61" t="n"/>
      <c r="I58" s="62" t="n"/>
      <c r="J58" s="63" t="n"/>
      <c r="K58" s="64" t="n"/>
      <c r="L58" s="175" t="n"/>
      <c r="M58" s="180" t="n"/>
      <c r="N58" s="65" t="n"/>
      <c r="O58" s="66" t="n"/>
      <c r="P58" s="63" t="n"/>
      <c r="Q58" s="67" t="n"/>
      <c r="R58" s="62" t="n"/>
      <c r="S58" s="61" t="n"/>
    </row>
    <row r="59" ht="19.8" customHeight="1">
      <c r="A59" s="69" t="n"/>
      <c r="B59" s="69" t="n"/>
      <c r="C59" s="189" t="n"/>
      <c r="D59" s="175" t="n"/>
      <c r="E59" s="82" t="n"/>
      <c r="F59" s="59" t="n"/>
      <c r="G59" s="60" t="n"/>
      <c r="H59" s="61" t="n"/>
      <c r="I59" s="62" t="n"/>
      <c r="J59" s="63" t="n"/>
      <c r="K59" s="64" t="n"/>
      <c r="L59" s="175" t="n"/>
      <c r="M59" s="180" t="n"/>
      <c r="N59" s="65" t="n"/>
      <c r="O59" s="66" t="n"/>
      <c r="P59" s="63" t="n"/>
      <c r="Q59" s="67" t="n"/>
      <c r="R59" s="62" t="n"/>
      <c r="S59" s="61" t="n"/>
    </row>
    <row r="60" ht="19.8" customHeight="1">
      <c r="A60" s="69" t="n"/>
      <c r="B60" s="69" t="n"/>
      <c r="C60" s="189" t="n"/>
      <c r="D60" s="175" t="n"/>
      <c r="E60" s="82" t="n"/>
      <c r="F60" s="59" t="n"/>
      <c r="G60" s="60" t="n"/>
      <c r="H60" s="61" t="n"/>
      <c r="I60" s="62" t="n"/>
      <c r="J60" s="63" t="n"/>
      <c r="K60" s="64" t="n"/>
      <c r="L60" s="175" t="n"/>
      <c r="M60" s="180" t="n"/>
      <c r="N60" s="65" t="n"/>
      <c r="O60" s="66" t="n"/>
      <c r="P60" s="63" t="n"/>
      <c r="Q60" s="67" t="n"/>
      <c r="R60" s="62" t="n"/>
      <c r="S60" s="61" t="n"/>
    </row>
    <row r="61" ht="19.8" customHeight="1">
      <c r="A61" s="69" t="n"/>
      <c r="B61" s="69" t="n"/>
      <c r="C61" s="189" t="n"/>
      <c r="D61" s="175" t="n"/>
      <c r="E61" s="82" t="n"/>
      <c r="F61" s="59" t="n"/>
      <c r="G61" s="60" t="n"/>
      <c r="H61" s="61" t="n"/>
      <c r="I61" s="62" t="n"/>
      <c r="J61" s="63" t="n"/>
      <c r="K61" s="64" t="n"/>
      <c r="L61" s="175" t="n"/>
      <c r="M61" s="180" t="n"/>
      <c r="N61" s="65" t="n"/>
      <c r="O61" s="66" t="n"/>
      <c r="P61" s="63" t="n"/>
      <c r="Q61" s="67" t="n"/>
      <c r="R61" s="62" t="n"/>
      <c r="S61" s="61" t="n"/>
    </row>
    <row r="62" ht="19.8" customHeight="1">
      <c r="A62" s="69" t="n"/>
      <c r="B62" s="69" t="n"/>
      <c r="C62" s="189" t="n"/>
      <c r="D62" s="175" t="n"/>
      <c r="E62" s="82" t="n"/>
      <c r="F62" s="59" t="n"/>
      <c r="G62" s="60" t="n"/>
      <c r="H62" s="61" t="n"/>
      <c r="I62" s="62" t="n"/>
      <c r="J62" s="63" t="n"/>
      <c r="K62" s="64" t="n"/>
      <c r="L62" s="175" t="n"/>
      <c r="M62" s="180" t="n"/>
      <c r="N62" s="65" t="n"/>
      <c r="O62" s="66" t="n"/>
      <c r="P62" s="63" t="n"/>
      <c r="Q62" s="67" t="n"/>
      <c r="R62" s="62" t="n"/>
      <c r="S62" s="61" t="n"/>
    </row>
    <row r="63" ht="19.8" customHeight="1">
      <c r="A63" s="69" t="n"/>
      <c r="B63" s="69" t="n"/>
      <c r="C63" s="189" t="n"/>
      <c r="D63" s="175" t="n"/>
      <c r="E63" s="82" t="n"/>
      <c r="F63" s="59" t="n"/>
      <c r="G63" s="60" t="n"/>
      <c r="H63" s="61" t="n"/>
      <c r="I63" s="62" t="n"/>
      <c r="J63" s="63" t="n"/>
      <c r="K63" s="64" t="n"/>
      <c r="L63" s="175" t="n"/>
      <c r="M63" s="180" t="n"/>
      <c r="N63" s="65" t="n"/>
      <c r="O63" s="66" t="n"/>
      <c r="P63" s="63" t="n"/>
      <c r="Q63" s="67" t="n"/>
      <c r="R63" s="62" t="n"/>
      <c r="S63" s="61" t="n"/>
    </row>
    <row r="64" ht="19.8" customHeight="1">
      <c r="A64" s="69" t="n"/>
      <c r="B64" s="69" t="n"/>
      <c r="C64" s="189" t="n"/>
      <c r="D64" s="175" t="n"/>
      <c r="E64" s="82" t="n"/>
      <c r="F64" s="59" t="n"/>
      <c r="G64" s="60" t="n"/>
      <c r="H64" s="61" t="n"/>
      <c r="I64" s="62" t="n"/>
      <c r="J64" s="63" t="n"/>
      <c r="K64" s="64" t="n"/>
      <c r="L64" s="175" t="n"/>
      <c r="M64" s="180" t="n"/>
      <c r="N64" s="65" t="n"/>
      <c r="O64" s="66" t="n"/>
      <c r="P64" s="63" t="n"/>
      <c r="Q64" s="67" t="n"/>
      <c r="R64" s="62" t="n"/>
      <c r="S64" s="61" t="n"/>
    </row>
    <row r="65" ht="19.8" customHeight="1">
      <c r="A65" s="69" t="n"/>
      <c r="B65" s="69" t="n"/>
      <c r="C65" s="189" t="n"/>
      <c r="D65" s="175" t="n"/>
      <c r="E65" s="82" t="n"/>
      <c r="F65" s="59" t="n"/>
      <c r="G65" s="60" t="n"/>
      <c r="H65" s="61" t="n"/>
      <c r="I65" s="62" t="n"/>
      <c r="J65" s="63" t="n"/>
      <c r="K65" s="64" t="n"/>
      <c r="L65" s="175" t="n"/>
      <c r="M65" s="180" t="n"/>
      <c r="N65" s="65" t="n"/>
      <c r="O65" s="66" t="n"/>
      <c r="P65" s="63" t="n"/>
      <c r="Q65" s="67" t="n"/>
      <c r="R65" s="62" t="n"/>
      <c r="S65" s="61" t="n"/>
    </row>
    <row r="66" ht="19.8" customHeight="1">
      <c r="A66" s="69" t="n"/>
      <c r="B66" s="69" t="n"/>
      <c r="C66" s="189" t="n"/>
      <c r="D66" s="175" t="n"/>
      <c r="E66" s="82" t="n"/>
      <c r="F66" s="59" t="n"/>
      <c r="G66" s="60" t="n"/>
      <c r="H66" s="61" t="n"/>
      <c r="I66" s="62" t="n"/>
      <c r="J66" s="63" t="n"/>
      <c r="K66" s="64" t="n"/>
      <c r="L66" s="175" t="n"/>
      <c r="M66" s="180" t="n"/>
      <c r="N66" s="65" t="n"/>
      <c r="O66" s="66" t="n"/>
      <c r="P66" s="63" t="n"/>
      <c r="Q66" s="67" t="n"/>
      <c r="R66" s="62" t="n"/>
      <c r="S66" s="61" t="n"/>
    </row>
    <row r="67" ht="19.8" customHeight="1">
      <c r="A67" s="69" t="n"/>
      <c r="B67" s="69" t="n"/>
      <c r="C67" s="189" t="n"/>
      <c r="D67" s="175" t="n"/>
      <c r="E67" s="82" t="n"/>
      <c r="F67" s="59" t="n"/>
      <c r="G67" s="60" t="n"/>
      <c r="H67" s="61" t="n"/>
      <c r="I67" s="62" t="n"/>
      <c r="J67" s="63" t="n"/>
      <c r="K67" s="64" t="n"/>
      <c r="L67" s="175" t="n"/>
      <c r="M67" s="180" t="n"/>
      <c r="N67" s="65" t="n"/>
      <c r="O67" s="66" t="n"/>
      <c r="P67" s="63" t="n"/>
      <c r="Q67" s="67" t="n"/>
      <c r="R67" s="62" t="n"/>
      <c r="S67" s="61" t="n"/>
    </row>
    <row r="68" ht="19.8" customHeight="1">
      <c r="A68" s="69" t="n"/>
      <c r="B68" s="69" t="n"/>
      <c r="C68" s="189" t="n"/>
      <c r="D68" s="175" t="n"/>
      <c r="E68" s="82" t="n"/>
      <c r="F68" s="59" t="n"/>
      <c r="G68" s="60" t="n"/>
      <c r="H68" s="61" t="n"/>
      <c r="I68" s="62" t="n"/>
      <c r="J68" s="63" t="n"/>
      <c r="K68" s="64" t="n"/>
      <c r="L68" s="175" t="n"/>
      <c r="M68" s="180" t="n"/>
      <c r="N68" s="65" t="n"/>
      <c r="O68" s="66" t="n"/>
      <c r="P68" s="63" t="n"/>
      <c r="Q68" s="67" t="n"/>
      <c r="R68" s="62" t="n"/>
      <c r="S68" s="61" t="n"/>
    </row>
    <row r="69" ht="19.8" customHeight="1">
      <c r="A69" s="69" t="n"/>
      <c r="B69" s="69" t="n"/>
      <c r="C69" s="189" t="n"/>
      <c r="D69" s="175" t="n"/>
      <c r="E69" s="82" t="n"/>
      <c r="F69" s="59" t="n"/>
      <c r="G69" s="60" t="n"/>
      <c r="H69" s="61" t="n"/>
      <c r="I69" s="62" t="n"/>
      <c r="J69" s="63" t="n"/>
      <c r="K69" s="64" t="n"/>
      <c r="L69" s="175" t="n"/>
      <c r="M69" s="180" t="n"/>
      <c r="N69" s="65" t="n"/>
      <c r="O69" s="66" t="n"/>
      <c r="P69" s="63" t="n"/>
      <c r="Q69" s="67" t="n"/>
      <c r="R69" s="62" t="n"/>
      <c r="S69" s="61" t="n"/>
    </row>
    <row r="70" ht="19.8" customHeight="1">
      <c r="A70" s="69" t="n"/>
      <c r="B70" s="69" t="n"/>
      <c r="C70" s="189" t="n"/>
      <c r="D70" s="175" t="n"/>
      <c r="E70" s="82" t="n"/>
      <c r="F70" s="59" t="n"/>
      <c r="G70" s="60" t="n"/>
      <c r="H70" s="61" t="n"/>
      <c r="I70" s="62" t="n"/>
      <c r="J70" s="63" t="n"/>
      <c r="K70" s="64" t="n"/>
      <c r="L70" s="175" t="n"/>
      <c r="M70" s="180" t="n"/>
      <c r="N70" s="65" t="n"/>
      <c r="O70" s="66" t="n"/>
      <c r="P70" s="63" t="n"/>
      <c r="Q70" s="67" t="n"/>
      <c r="R70" s="62" t="n"/>
      <c r="S70" s="61" t="n"/>
    </row>
    <row r="71" ht="19.8" customHeight="1">
      <c r="A71" s="69" t="n"/>
      <c r="B71" s="69" t="n"/>
      <c r="C71" s="189" t="n"/>
      <c r="D71" s="175" t="n"/>
      <c r="E71" s="82" t="n"/>
      <c r="F71" s="59" t="n"/>
      <c r="G71" s="60" t="n"/>
      <c r="H71" s="61" t="n"/>
      <c r="I71" s="62" t="n"/>
      <c r="J71" s="63" t="n"/>
      <c r="K71" s="64" t="n"/>
      <c r="L71" s="175" t="n"/>
      <c r="M71" s="180" t="n"/>
      <c r="N71" s="65" t="n"/>
      <c r="O71" s="66" t="n"/>
      <c r="P71" s="63" t="n"/>
      <c r="Q71" s="67" t="n"/>
      <c r="R71" s="62" t="n"/>
      <c r="S71" s="61" t="n"/>
    </row>
    <row r="72" ht="19.8" customHeight="1">
      <c r="A72" s="69" t="n"/>
      <c r="B72" s="69" t="n"/>
      <c r="C72" s="189" t="n"/>
      <c r="D72" s="175" t="n"/>
      <c r="E72" s="82" t="n"/>
      <c r="F72" s="59" t="n"/>
      <c r="G72" s="60" t="n"/>
      <c r="H72" s="61" t="n"/>
      <c r="I72" s="62" t="n"/>
      <c r="J72" s="63" t="n"/>
      <c r="K72" s="64" t="n"/>
      <c r="L72" s="175" t="n"/>
      <c r="M72" s="180" t="n"/>
      <c r="N72" s="65" t="n"/>
      <c r="O72" s="66" t="n"/>
      <c r="P72" s="63" t="n"/>
      <c r="Q72" s="67" t="n"/>
      <c r="R72" s="62" t="n"/>
      <c r="S72" s="61" t="n"/>
    </row>
    <row r="73" ht="19.8" customHeight="1">
      <c r="A73" s="69" t="n"/>
      <c r="B73" s="69" t="n"/>
      <c r="C73" s="189" t="n"/>
      <c r="D73" s="175" t="n"/>
      <c r="E73" s="82" t="n"/>
      <c r="F73" s="59" t="n"/>
      <c r="G73" s="60" t="n"/>
      <c r="H73" s="61" t="n"/>
      <c r="I73" s="62" t="n"/>
      <c r="J73" s="63" t="n"/>
      <c r="K73" s="64" t="n"/>
      <c r="L73" s="175" t="n"/>
      <c r="M73" s="180" t="n"/>
      <c r="N73" s="65" t="n"/>
      <c r="O73" s="66" t="n"/>
      <c r="P73" s="63" t="n"/>
      <c r="Q73" s="67" t="n"/>
      <c r="R73" s="62" t="n"/>
      <c r="S73" s="61" t="n"/>
    </row>
    <row r="74" ht="19.8" customHeight="1">
      <c r="A74" s="69" t="n"/>
      <c r="B74" s="69" t="n"/>
      <c r="C74" s="189" t="n"/>
      <c r="D74" s="175" t="n"/>
      <c r="E74" s="82" t="n"/>
      <c r="F74" s="59" t="n"/>
      <c r="G74" s="60" t="n"/>
      <c r="H74" s="61" t="n"/>
      <c r="I74" s="62" t="n"/>
      <c r="J74" s="63" t="n"/>
      <c r="K74" s="64" t="n"/>
      <c r="L74" s="175" t="n"/>
      <c r="M74" s="180" t="n"/>
      <c r="N74" s="65" t="n"/>
      <c r="O74" s="66" t="n"/>
      <c r="P74" s="63" t="n"/>
      <c r="Q74" s="67" t="n"/>
      <c r="R74" s="62" t="n"/>
      <c r="S74" s="61" t="n"/>
    </row>
    <row r="75" ht="19.8" customHeight="1">
      <c r="A75" s="69" t="n"/>
      <c r="B75" s="69" t="n"/>
      <c r="C75" s="189" t="n"/>
      <c r="D75" s="175" t="n"/>
      <c r="E75" s="82" t="n"/>
      <c r="F75" s="59" t="n"/>
      <c r="G75" s="60" t="n"/>
      <c r="H75" s="61" t="n"/>
      <c r="I75" s="62" t="n"/>
      <c r="J75" s="63" t="n"/>
      <c r="K75" s="64" t="n"/>
      <c r="L75" s="175" t="n"/>
      <c r="M75" s="180" t="n"/>
      <c r="N75" s="65" t="n"/>
      <c r="O75" s="66" t="n"/>
      <c r="P75" s="63" t="n"/>
      <c r="Q75" s="67" t="n"/>
      <c r="R75" s="62" t="n"/>
      <c r="S75" s="61" t="n"/>
    </row>
    <row r="76" ht="19.8" customHeight="1">
      <c r="A76" s="69" t="n"/>
      <c r="B76" s="69" t="n"/>
      <c r="C76" s="189" t="n"/>
      <c r="D76" s="175" t="n"/>
      <c r="E76" s="82" t="n"/>
      <c r="F76" s="59" t="n"/>
      <c r="G76" s="60" t="n"/>
      <c r="H76" s="61" t="n"/>
      <c r="I76" s="62" t="n"/>
      <c r="J76" s="63" t="n"/>
      <c r="K76" s="64" t="n"/>
      <c r="L76" s="175" t="n"/>
      <c r="M76" s="180" t="n"/>
      <c r="N76" s="65" t="n"/>
      <c r="O76" s="66" t="n"/>
      <c r="P76" s="63" t="n"/>
      <c r="Q76" s="67" t="n"/>
      <c r="R76" s="62" t="n"/>
      <c r="S76" s="61" t="n"/>
    </row>
    <row r="77" ht="19.8" customHeight="1">
      <c r="A77" s="69" t="n"/>
      <c r="B77" s="69" t="n"/>
      <c r="C77" s="189" t="n"/>
      <c r="D77" s="175" t="n"/>
      <c r="E77" s="82" t="n"/>
      <c r="F77" s="59" t="n"/>
      <c r="G77" s="60" t="n"/>
      <c r="H77" s="61" t="n"/>
      <c r="I77" s="62" t="n"/>
      <c r="J77" s="63" t="n"/>
      <c r="K77" s="64" t="n"/>
      <c r="L77" s="175" t="n"/>
      <c r="M77" s="180" t="n"/>
      <c r="N77" s="65" t="n"/>
      <c r="O77" s="66" t="n"/>
      <c r="P77" s="63" t="n"/>
      <c r="Q77" s="67" t="n"/>
      <c r="R77" s="62" t="n"/>
      <c r="S77" s="61" t="n"/>
    </row>
    <row r="78" ht="19.8" customHeight="1">
      <c r="A78" s="69" t="n"/>
      <c r="B78" s="69" t="n"/>
      <c r="C78" s="189" t="n"/>
      <c r="D78" s="175" t="n"/>
      <c r="E78" s="82" t="n"/>
      <c r="F78" s="59" t="n"/>
      <c r="G78" s="60" t="n"/>
      <c r="H78" s="61" t="n"/>
      <c r="I78" s="62" t="n"/>
      <c r="J78" s="63" t="n"/>
      <c r="K78" s="64" t="n"/>
      <c r="L78" s="175" t="n"/>
      <c r="M78" s="180" t="n"/>
      <c r="N78" s="65" t="n"/>
      <c r="O78" s="66" t="n"/>
      <c r="P78" s="63" t="n"/>
      <c r="Q78" s="67" t="n"/>
      <c r="R78" s="62" t="n"/>
      <c r="S78" s="61" t="n"/>
    </row>
    <row r="79" ht="19.8" customHeight="1">
      <c r="A79" s="69" t="n"/>
      <c r="B79" s="69" t="n"/>
      <c r="C79" s="189" t="n"/>
      <c r="D79" s="175" t="n"/>
      <c r="E79" s="82" t="n"/>
      <c r="F79" s="59" t="n"/>
      <c r="G79" s="60" t="n"/>
      <c r="H79" s="61" t="n"/>
      <c r="I79" s="62" t="n"/>
      <c r="J79" s="63" t="n"/>
      <c r="K79" s="64" t="n"/>
      <c r="L79" s="175" t="n"/>
      <c r="M79" s="180" t="n"/>
      <c r="N79" s="65" t="n"/>
      <c r="O79" s="66" t="n"/>
      <c r="P79" s="63" t="n"/>
      <c r="Q79" s="67" t="n"/>
      <c r="R79" s="62" t="n"/>
      <c r="S79" s="61" t="n"/>
    </row>
    <row r="80" ht="19.8" customHeight="1">
      <c r="A80" s="69" t="n"/>
      <c r="B80" s="69" t="n"/>
      <c r="C80" s="189" t="n"/>
      <c r="D80" s="175" t="n"/>
      <c r="E80" s="82" t="n"/>
      <c r="F80" s="59" t="n"/>
      <c r="G80" s="60" t="n"/>
      <c r="H80" s="61" t="n"/>
      <c r="I80" s="62" t="n"/>
      <c r="J80" s="63" t="n"/>
      <c r="K80" s="64" t="n"/>
      <c r="L80" s="175" t="n"/>
      <c r="M80" s="180" t="n"/>
      <c r="N80" s="65" t="n"/>
      <c r="O80" s="66" t="n"/>
      <c r="P80" s="63" t="n"/>
      <c r="Q80" s="67" t="n"/>
      <c r="R80" s="62" t="n"/>
      <c r="S80" s="61" t="n"/>
    </row>
    <row r="81" ht="19.8" customHeight="1">
      <c r="A81" s="69" t="n"/>
      <c r="B81" s="69" t="n"/>
      <c r="C81" s="189" t="n"/>
      <c r="D81" s="175" t="n"/>
      <c r="E81" s="82" t="n"/>
      <c r="F81" s="59" t="n"/>
      <c r="G81" s="60" t="n"/>
      <c r="H81" s="61" t="n"/>
      <c r="I81" s="62" t="n"/>
      <c r="J81" s="63" t="n"/>
      <c r="K81" s="64" t="n"/>
      <c r="L81" s="175" t="n"/>
      <c r="M81" s="180" t="n"/>
      <c r="N81" s="65" t="n"/>
      <c r="O81" s="66" t="n"/>
      <c r="P81" s="63" t="n"/>
      <c r="Q81" s="67" t="n"/>
      <c r="R81" s="62" t="n"/>
      <c r="S81" s="61" t="n"/>
    </row>
    <row r="82" ht="19.8" customHeight="1">
      <c r="A82" s="69" t="n"/>
      <c r="B82" s="69" t="n"/>
      <c r="C82" s="189" t="n"/>
      <c r="D82" s="175" t="n"/>
      <c r="E82" s="82" t="n"/>
      <c r="F82" s="59" t="n"/>
      <c r="G82" s="60" t="n"/>
      <c r="H82" s="61" t="n"/>
      <c r="I82" s="62" t="n"/>
      <c r="J82" s="63" t="n"/>
      <c r="K82" s="64" t="n"/>
      <c r="L82" s="175" t="n"/>
      <c r="M82" s="180" t="n"/>
      <c r="N82" s="65" t="n"/>
      <c r="O82" s="66" t="n"/>
      <c r="P82" s="63" t="n"/>
      <c r="Q82" s="67" t="n"/>
      <c r="R82" s="62" t="n"/>
      <c r="S82" s="61" t="n"/>
    </row>
    <row r="83" ht="19.8" customHeight="1">
      <c r="A83" s="69" t="n"/>
      <c r="B83" s="69" t="n"/>
      <c r="C83" s="189" t="n"/>
      <c r="D83" s="175" t="n"/>
      <c r="E83" s="82" t="n"/>
      <c r="F83" s="59" t="n"/>
      <c r="G83" s="60" t="n"/>
      <c r="H83" s="61" t="n"/>
      <c r="I83" s="62" t="n"/>
      <c r="J83" s="63" t="n"/>
      <c r="K83" s="64" t="n"/>
      <c r="L83" s="175" t="n"/>
      <c r="M83" s="180" t="n"/>
      <c r="N83" s="65" t="n"/>
      <c r="O83" s="66" t="n"/>
      <c r="P83" s="63" t="n"/>
      <c r="Q83" s="67" t="n"/>
      <c r="R83" s="62" t="n"/>
      <c r="S83" s="61" t="n"/>
    </row>
    <row r="84" ht="19.8" customHeight="1">
      <c r="A84" s="69" t="n"/>
      <c r="B84" s="69" t="n"/>
      <c r="C84" s="189" t="n"/>
      <c r="D84" s="175" t="n"/>
      <c r="E84" s="82" t="n"/>
      <c r="F84" s="59" t="n"/>
      <c r="G84" s="60" t="n"/>
      <c r="H84" s="61" t="n"/>
      <c r="I84" s="62" t="n"/>
      <c r="J84" s="63" t="n"/>
      <c r="K84" s="64" t="n"/>
      <c r="L84" s="175" t="n"/>
      <c r="M84" s="180" t="n"/>
      <c r="N84" s="65" t="n"/>
      <c r="O84" s="66" t="n"/>
      <c r="P84" s="63" t="n"/>
      <c r="Q84" s="67" t="n"/>
      <c r="R84" s="62" t="n"/>
      <c r="S84" s="61" t="n"/>
    </row>
    <row r="85" ht="19.8" customHeight="1">
      <c r="A85" s="69" t="n"/>
      <c r="B85" s="69" t="n"/>
      <c r="C85" s="189" t="n"/>
      <c r="D85" s="175" t="n"/>
      <c r="E85" s="82" t="n"/>
      <c r="F85" s="59" t="n"/>
      <c r="G85" s="60" t="n"/>
      <c r="H85" s="61" t="n"/>
      <c r="I85" s="62" t="n"/>
      <c r="J85" s="63" t="n"/>
      <c r="K85" s="64" t="n"/>
      <c r="L85" s="175" t="n"/>
      <c r="M85" s="180" t="n"/>
      <c r="N85" s="65" t="n"/>
      <c r="O85" s="66" t="n"/>
      <c r="P85" s="63" t="n"/>
      <c r="Q85" s="67" t="n"/>
      <c r="R85" s="62" t="n"/>
      <c r="S85" s="61" t="n"/>
    </row>
    <row r="86" ht="19.8" customHeight="1">
      <c r="A86" s="69" t="n"/>
      <c r="B86" s="69" t="n"/>
      <c r="C86" s="189" t="n"/>
      <c r="D86" s="175" t="n"/>
      <c r="E86" s="82" t="n"/>
      <c r="F86" s="59" t="n"/>
      <c r="G86" s="60" t="n"/>
      <c r="H86" s="61" t="n"/>
      <c r="I86" s="62" t="n"/>
      <c r="J86" s="63" t="n"/>
      <c r="K86" s="64" t="n"/>
      <c r="L86" s="175" t="n"/>
      <c r="M86" s="180" t="n"/>
      <c r="N86" s="65" t="n"/>
      <c r="O86" s="66" t="n"/>
      <c r="P86" s="63" t="n"/>
      <c r="Q86" s="67" t="n"/>
      <c r="R86" s="62" t="n"/>
      <c r="S86" s="61" t="n"/>
    </row>
    <row r="87" ht="19.8" customHeight="1">
      <c r="A87" s="69" t="n"/>
      <c r="B87" s="69" t="n"/>
      <c r="C87" s="189" t="n"/>
      <c r="D87" s="175" t="n"/>
      <c r="E87" s="82" t="n"/>
      <c r="F87" s="59" t="n"/>
      <c r="G87" s="60" t="n"/>
      <c r="H87" s="61" t="n"/>
      <c r="I87" s="62" t="n"/>
      <c r="J87" s="63" t="n"/>
      <c r="K87" s="64" t="n"/>
      <c r="L87" s="175" t="n"/>
      <c r="M87" s="180" t="n"/>
      <c r="N87" s="65" t="n"/>
      <c r="O87" s="66" t="n"/>
      <c r="P87" s="63" t="n"/>
      <c r="Q87" s="67" t="n"/>
      <c r="R87" s="62" t="n"/>
      <c r="S87" s="61" t="n"/>
    </row>
    <row r="88" ht="19.8" customHeight="1">
      <c r="A88" s="69" t="n"/>
      <c r="B88" s="69" t="n"/>
      <c r="C88" s="189" t="n"/>
      <c r="D88" s="175" t="n"/>
      <c r="E88" s="82" t="n"/>
      <c r="F88" s="59" t="n"/>
      <c r="G88" s="60" t="n"/>
      <c r="H88" s="61" t="n"/>
      <c r="I88" s="62" t="n"/>
      <c r="J88" s="63" t="n"/>
      <c r="K88" s="64" t="n"/>
      <c r="L88" s="175" t="n"/>
      <c r="M88" s="180" t="n"/>
      <c r="N88" s="65" t="n"/>
      <c r="O88" s="66" t="n"/>
      <c r="P88" s="63" t="n"/>
      <c r="Q88" s="67" t="n"/>
      <c r="R88" s="62" t="n"/>
      <c r="S88" s="61" t="n"/>
    </row>
    <row r="89" ht="19.8" customHeight="1">
      <c r="A89" s="69" t="n"/>
      <c r="B89" s="69" t="n"/>
      <c r="C89" s="189" t="n"/>
      <c r="D89" s="175" t="n"/>
      <c r="E89" s="82" t="n"/>
      <c r="F89" s="59" t="n"/>
      <c r="G89" s="60" t="n"/>
      <c r="H89" s="61" t="n"/>
      <c r="I89" s="62" t="n"/>
      <c r="J89" s="63" t="n"/>
      <c r="K89" s="64" t="n"/>
      <c r="L89" s="175" t="n"/>
      <c r="M89" s="180" t="n"/>
      <c r="N89" s="65" t="n"/>
      <c r="O89" s="66" t="n"/>
      <c r="P89" s="63" t="n"/>
      <c r="Q89" s="67" t="n"/>
      <c r="R89" s="62" t="n"/>
      <c r="S89" s="61" t="n"/>
    </row>
    <row r="90" ht="19.8" customHeight="1">
      <c r="A90" s="69" t="n"/>
      <c r="B90" s="69" t="n"/>
      <c r="C90" s="189" t="n"/>
      <c r="D90" s="175" t="n"/>
      <c r="E90" s="82" t="n"/>
      <c r="F90" s="59" t="n"/>
      <c r="G90" s="60" t="n"/>
      <c r="H90" s="61" t="n"/>
      <c r="I90" s="62" t="n"/>
      <c r="J90" s="63" t="n"/>
      <c r="K90" s="64" t="n"/>
      <c r="L90" s="175" t="n"/>
      <c r="M90" s="180" t="n"/>
      <c r="N90" s="65" t="n"/>
      <c r="O90" s="66" t="n"/>
      <c r="P90" s="63" t="n"/>
      <c r="Q90" s="67" t="n"/>
      <c r="R90" s="62" t="n"/>
      <c r="S90" s="61" t="n"/>
    </row>
    <row r="91" ht="19.8" customHeight="1">
      <c r="A91" s="69" t="n"/>
      <c r="B91" s="69" t="n"/>
      <c r="C91" s="189" t="n"/>
      <c r="D91" s="175" t="n"/>
      <c r="E91" s="82" t="n"/>
      <c r="F91" s="59" t="n"/>
      <c r="G91" s="60" t="n"/>
      <c r="H91" s="61" t="n"/>
      <c r="I91" s="62" t="n"/>
      <c r="J91" s="63" t="n"/>
      <c r="K91" s="64" t="n"/>
      <c r="L91" s="175" t="n"/>
      <c r="M91" s="180" t="n"/>
      <c r="N91" s="65" t="n"/>
      <c r="O91" s="66" t="n"/>
      <c r="P91" s="63" t="n"/>
      <c r="Q91" s="67" t="n"/>
      <c r="R91" s="62" t="n"/>
      <c r="S91" s="61" t="n"/>
    </row>
    <row r="92" ht="19.8" customHeight="1">
      <c r="A92" s="69" t="n"/>
      <c r="B92" s="69" t="n"/>
      <c r="C92" s="189" t="n"/>
      <c r="D92" s="175" t="n"/>
      <c r="E92" s="82" t="n"/>
      <c r="F92" s="59" t="n"/>
      <c r="G92" s="60" t="n"/>
      <c r="H92" s="61" t="n"/>
      <c r="I92" s="62" t="n"/>
      <c r="J92" s="63" t="n"/>
      <c r="K92" s="64" t="n"/>
      <c r="L92" s="175" t="n"/>
      <c r="M92" s="180" t="n"/>
      <c r="N92" s="65" t="n"/>
      <c r="O92" s="66" t="n"/>
      <c r="P92" s="63" t="n"/>
      <c r="Q92" s="67" t="n"/>
      <c r="R92" s="62" t="n"/>
      <c r="S92" s="61" t="n"/>
    </row>
    <row r="93" ht="19.8" customHeight="1">
      <c r="A93" s="69" t="n"/>
      <c r="B93" s="69" t="n"/>
      <c r="C93" s="189" t="n"/>
      <c r="D93" s="175" t="n"/>
      <c r="E93" s="82" t="n"/>
      <c r="F93" s="59" t="n"/>
      <c r="G93" s="60" t="n"/>
      <c r="H93" s="61" t="n"/>
      <c r="I93" s="62" t="n"/>
      <c r="J93" s="63" t="n"/>
      <c r="K93" s="64" t="n"/>
      <c r="L93" s="175" t="n"/>
      <c r="M93" s="180" t="n"/>
      <c r="N93" s="65" t="n"/>
      <c r="O93" s="66" t="n"/>
      <c r="P93" s="63" t="n"/>
      <c r="Q93" s="67" t="n"/>
      <c r="R93" s="62" t="n"/>
      <c r="S93" s="61" t="n"/>
    </row>
    <row r="94" ht="19.8" customHeight="1">
      <c r="A94" s="23" t="n"/>
      <c r="B94" s="23" t="n"/>
      <c r="C94" s="190" t="n"/>
      <c r="D94" s="175" t="n"/>
      <c r="E94" s="82" t="n"/>
      <c r="F94" s="59" t="n"/>
      <c r="G94" s="60" t="n"/>
      <c r="H94" s="61" t="n"/>
      <c r="I94" s="62" t="n"/>
      <c r="J94" s="63" t="n"/>
      <c r="K94" s="64" t="n"/>
      <c r="L94" s="175" t="n"/>
      <c r="M94" s="180" t="n"/>
      <c r="N94" s="65" t="n"/>
      <c r="O94" s="66" t="n"/>
      <c r="P94" s="63" t="n"/>
      <c r="Q94" s="67" t="n"/>
      <c r="R94" s="62" t="n"/>
      <c r="S94" s="61" t="n"/>
    </row>
    <row r="95" ht="19.8" customHeight="1">
      <c r="A95" s="23" t="n"/>
      <c r="B95" s="23" t="n"/>
      <c r="C95" s="190" t="n"/>
      <c r="D95" s="175" t="n"/>
      <c r="E95" s="82" t="n"/>
      <c r="F95" s="59" t="n"/>
      <c r="G95" s="60" t="n"/>
      <c r="H95" s="61" t="n"/>
      <c r="I95" s="62" t="n"/>
      <c r="J95" s="63" t="n"/>
      <c r="K95" s="64" t="n"/>
      <c r="L95" s="175" t="n"/>
      <c r="M95" s="180" t="n"/>
      <c r="N95" s="65" t="n"/>
      <c r="O95" s="66" t="n"/>
      <c r="P95" s="63" t="n"/>
      <c r="Q95" s="67" t="n"/>
      <c r="R95" s="62" t="n"/>
      <c r="S95" s="61" t="n"/>
    </row>
    <row r="96" ht="19.8" customHeight="1">
      <c r="A96" s="23" t="n"/>
      <c r="B96" s="23" t="n"/>
      <c r="C96" s="190" t="n"/>
      <c r="D96" s="175" t="n"/>
      <c r="E96" s="82" t="n"/>
      <c r="F96" s="59" t="n"/>
      <c r="G96" s="60" t="n"/>
      <c r="H96" s="61" t="n"/>
      <c r="I96" s="62" t="n"/>
      <c r="J96" s="63" t="n"/>
      <c r="K96" s="64" t="n"/>
      <c r="L96" s="175" t="n"/>
      <c r="M96" s="180" t="n"/>
      <c r="N96" s="65" t="n"/>
      <c r="O96" s="66" t="n"/>
      <c r="P96" s="63" t="n"/>
      <c r="Q96" s="67" t="n"/>
      <c r="R96" s="62" t="n"/>
      <c r="S96" s="61" t="n"/>
    </row>
    <row r="97" ht="19.8" customHeight="1">
      <c r="A97" s="23" t="n"/>
      <c r="B97" s="23" t="n"/>
      <c r="C97" s="190" t="n"/>
      <c r="D97" s="175" t="n"/>
      <c r="E97" s="82" t="n"/>
      <c r="F97" s="59" t="n"/>
      <c r="G97" s="60" t="n"/>
      <c r="H97" s="61" t="n"/>
      <c r="I97" s="62" t="n"/>
      <c r="J97" s="63" t="n"/>
      <c r="K97" s="64" t="n"/>
      <c r="L97" s="175" t="n"/>
      <c r="M97" s="180" t="n"/>
      <c r="N97" s="65" t="n"/>
      <c r="O97" s="66" t="n"/>
      <c r="P97" s="63" t="n"/>
      <c r="Q97" s="67" t="n"/>
      <c r="R97" s="62" t="n"/>
      <c r="S97" s="61" t="n"/>
    </row>
    <row r="98" ht="19.8" customHeight="1">
      <c r="A98" s="23" t="n"/>
      <c r="B98" s="23" t="n"/>
      <c r="C98" s="190" t="n"/>
      <c r="D98" s="175" t="n"/>
      <c r="E98" s="82" t="n"/>
      <c r="F98" s="59" t="n"/>
      <c r="G98" s="60" t="n"/>
      <c r="H98" s="61" t="n"/>
      <c r="I98" s="62" t="n"/>
      <c r="J98" s="63" t="n"/>
      <c r="K98" s="64" t="n"/>
      <c r="L98" s="175" t="n"/>
      <c r="M98" s="180" t="n"/>
      <c r="N98" s="65" t="n"/>
      <c r="O98" s="66" t="n"/>
      <c r="P98" s="63" t="n"/>
      <c r="Q98" s="67" t="n"/>
      <c r="R98" s="62" t="n"/>
      <c r="S98" s="61" t="n"/>
    </row>
    <row r="99" ht="19.8" customHeight="1">
      <c r="A99" s="23" t="n"/>
      <c r="B99" s="23" t="n"/>
      <c r="C99" s="190" t="n"/>
      <c r="D99" s="175" t="n"/>
      <c r="E99" s="82" t="n"/>
      <c r="F99" s="59" t="n"/>
      <c r="G99" s="60" t="n"/>
      <c r="H99" s="61" t="n"/>
      <c r="I99" s="62" t="n"/>
      <c r="J99" s="63" t="n"/>
      <c r="K99" s="64" t="n"/>
      <c r="L99" s="175" t="n"/>
      <c r="M99" s="180" t="n"/>
      <c r="N99" s="65" t="n"/>
      <c r="O99" s="66" t="n"/>
      <c r="P99" s="63" t="n"/>
      <c r="Q99" s="67" t="n"/>
      <c r="R99" s="62" t="n"/>
      <c r="S99" s="61" t="n"/>
    </row>
    <row r="100" ht="19.8" customHeight="1">
      <c r="A100" s="23" t="n"/>
      <c r="B100" s="23" t="n"/>
      <c r="C100" s="190" t="n"/>
      <c r="D100" s="175" t="n"/>
      <c r="E100" s="82" t="n"/>
      <c r="F100" s="59" t="n"/>
      <c r="G100" s="60" t="n"/>
      <c r="H100" s="61" t="n"/>
      <c r="I100" s="62" t="n"/>
      <c r="J100" s="63" t="n"/>
      <c r="K100" s="64" t="n"/>
      <c r="L100" s="175" t="n"/>
      <c r="M100" s="180" t="n"/>
      <c r="N100" s="65" t="n"/>
      <c r="O100" s="66" t="n"/>
      <c r="P100" s="63" t="n"/>
      <c r="Q100" s="67" t="n"/>
      <c r="R100" s="62" t="n"/>
      <c r="S100" s="61" t="n"/>
    </row>
    <row r="101" ht="19.8" customHeight="1">
      <c r="A101" s="23" t="n"/>
      <c r="B101" s="23" t="n"/>
      <c r="C101" s="190" t="n"/>
      <c r="D101" s="175" t="n"/>
      <c r="E101" s="82" t="n"/>
      <c r="F101" s="59" t="n"/>
      <c r="G101" s="60" t="n"/>
      <c r="H101" s="61" t="n"/>
      <c r="I101" s="62" t="n"/>
      <c r="J101" s="63" t="n"/>
      <c r="K101" s="64" t="n"/>
      <c r="L101" s="175" t="n"/>
      <c r="M101" s="180" t="n"/>
      <c r="N101" s="65" t="n"/>
      <c r="O101" s="66" t="n"/>
      <c r="P101" s="63" t="n"/>
      <c r="Q101" s="67" t="n"/>
      <c r="R101" s="62" t="n"/>
      <c r="S101" s="61" t="n"/>
    </row>
    <row r="102" ht="19.8" customHeight="1">
      <c r="A102" s="23" t="n"/>
      <c r="B102" s="23" t="n"/>
      <c r="C102" s="190" t="n"/>
      <c r="D102" s="175" t="n"/>
      <c r="E102" s="82" t="n"/>
      <c r="F102" s="59" t="n"/>
      <c r="G102" s="60" t="n"/>
      <c r="H102" s="61" t="n"/>
      <c r="I102" s="62" t="n"/>
      <c r="J102" s="63" t="n"/>
      <c r="K102" s="64" t="n"/>
      <c r="L102" s="175" t="n"/>
      <c r="M102" s="180" t="n"/>
      <c r="N102" s="65" t="n"/>
      <c r="O102" s="66" t="n"/>
      <c r="P102" s="63" t="n"/>
      <c r="Q102" s="67" t="n"/>
      <c r="R102" s="62" t="n"/>
      <c r="S102" s="61" t="n"/>
    </row>
    <row r="103" ht="19.8" customHeight="1">
      <c r="A103" s="23" t="n"/>
      <c r="B103" s="23" t="n"/>
      <c r="C103" s="190" t="n"/>
      <c r="D103" s="175" t="n"/>
      <c r="E103" s="82" t="n"/>
      <c r="F103" s="59" t="n"/>
      <c r="G103" s="60" t="n"/>
      <c r="H103" s="61" t="n"/>
      <c r="I103" s="62" t="n"/>
      <c r="J103" s="63" t="n"/>
      <c r="K103" s="64" t="n"/>
      <c r="L103" s="175" t="n"/>
      <c r="M103" s="180" t="n"/>
      <c r="N103" s="65" t="n"/>
      <c r="O103" s="66" t="n"/>
      <c r="P103" s="63" t="n"/>
      <c r="Q103" s="67" t="n"/>
      <c r="R103" s="62" t="n"/>
      <c r="S103" s="61" t="n"/>
    </row>
    <row r="104" ht="19.8" customHeight="1">
      <c r="A104" s="23" t="n"/>
      <c r="B104" s="23" t="n"/>
      <c r="C104" s="190" t="n"/>
      <c r="D104" s="175" t="n"/>
      <c r="E104" s="82" t="n"/>
      <c r="F104" s="59" t="n"/>
      <c r="G104" s="60" t="n"/>
      <c r="H104" s="61" t="n"/>
      <c r="I104" s="62" t="n"/>
      <c r="J104" s="63" t="n"/>
      <c r="K104" s="64" t="n"/>
      <c r="L104" s="175" t="n"/>
      <c r="M104" s="180" t="n"/>
      <c r="N104" s="65" t="n"/>
      <c r="O104" s="66" t="n"/>
      <c r="P104" s="63" t="n"/>
      <c r="Q104" s="67" t="n"/>
      <c r="R104" s="62" t="n"/>
      <c r="S104" s="61" t="n"/>
    </row>
    <row r="105" ht="19.8" customHeight="1">
      <c r="A105" s="23" t="n"/>
      <c r="B105" s="23" t="n"/>
      <c r="C105" s="190" t="n"/>
      <c r="D105" s="175" t="n"/>
      <c r="E105" s="82" t="n"/>
      <c r="F105" s="59" t="n"/>
      <c r="G105" s="60" t="n"/>
      <c r="H105" s="61" t="n"/>
      <c r="I105" s="62" t="n"/>
      <c r="J105" s="63" t="n"/>
      <c r="K105" s="64" t="n"/>
      <c r="L105" s="175" t="n"/>
      <c r="M105" s="180" t="n"/>
      <c r="N105" s="65" t="n"/>
      <c r="O105" s="66" t="n"/>
      <c r="P105" s="63" t="n"/>
      <c r="Q105" s="67" t="n"/>
      <c r="R105" s="62" t="n"/>
      <c r="S105" s="61" t="n"/>
    </row>
    <row r="106" ht="19.8" customHeight="1">
      <c r="A106" s="23" t="n"/>
      <c r="B106" s="23" t="n"/>
      <c r="C106" s="190" t="n"/>
      <c r="D106" s="175" t="n"/>
      <c r="E106" s="82" t="n"/>
      <c r="F106" s="59" t="n"/>
      <c r="G106" s="60" t="n"/>
      <c r="H106" s="61" t="n"/>
      <c r="I106" s="62" t="n"/>
      <c r="J106" s="63" t="n"/>
      <c r="K106" s="64" t="n"/>
      <c r="L106" s="175" t="n"/>
      <c r="M106" s="180" t="n"/>
      <c r="N106" s="65" t="n"/>
      <c r="O106" s="66" t="n"/>
      <c r="P106" s="63" t="n"/>
      <c r="Q106" s="67" t="n"/>
      <c r="R106" s="62" t="n"/>
      <c r="S106" s="61" t="n"/>
    </row>
    <row r="107" ht="19.8" customHeight="1">
      <c r="A107" s="23" t="n"/>
      <c r="B107" s="23" t="n"/>
      <c r="C107" s="190" t="n"/>
      <c r="D107" s="175" t="n"/>
      <c r="E107" s="82" t="n"/>
      <c r="F107" s="59" t="n"/>
      <c r="G107" s="60" t="n"/>
      <c r="H107" s="61" t="n"/>
      <c r="I107" s="62" t="n"/>
      <c r="J107" s="63" t="n"/>
      <c r="K107" s="64" t="n"/>
      <c r="L107" s="175" t="n"/>
      <c r="M107" s="180" t="n"/>
      <c r="N107" s="65" t="n"/>
      <c r="O107" s="66" t="n"/>
      <c r="P107" s="63" t="n"/>
      <c r="Q107" s="67" t="n"/>
      <c r="R107" s="62" t="n"/>
      <c r="S107" s="61" t="n"/>
    </row>
    <row r="108" ht="19.8" customHeight="1">
      <c r="A108" s="23" t="n"/>
      <c r="B108" s="23" t="n"/>
      <c r="C108" s="190" t="n"/>
      <c r="D108" s="175" t="n"/>
      <c r="E108" s="82" t="n"/>
      <c r="F108" s="59" t="n"/>
      <c r="G108" s="60" t="n"/>
      <c r="H108" s="61" t="n"/>
      <c r="I108" s="62" t="n"/>
      <c r="J108" s="63" t="n"/>
      <c r="K108" s="64" t="n"/>
      <c r="L108" s="175" t="n"/>
      <c r="M108" s="180" t="n"/>
      <c r="N108" s="65" t="n"/>
      <c r="O108" s="66" t="n"/>
      <c r="P108" s="63" t="n"/>
      <c r="Q108" s="67" t="n"/>
      <c r="R108" s="62" t="n"/>
      <c r="S108" s="61" t="n"/>
    </row>
    <row r="109" ht="19.8" customHeight="1">
      <c r="A109" s="23" t="n"/>
      <c r="B109" s="23" t="n"/>
      <c r="C109" s="190" t="n"/>
      <c r="D109" s="175" t="n"/>
      <c r="E109" s="82" t="n"/>
      <c r="F109" s="59" t="n"/>
      <c r="G109" s="60" t="n"/>
      <c r="H109" s="61" t="n"/>
      <c r="I109" s="62" t="n"/>
      <c r="J109" s="63" t="n"/>
      <c r="K109" s="64" t="n"/>
      <c r="L109" s="175" t="n"/>
      <c r="M109" s="180" t="n"/>
      <c r="N109" s="65" t="n"/>
      <c r="O109" s="66" t="n"/>
      <c r="P109" s="63" t="n"/>
      <c r="Q109" s="67" t="n"/>
      <c r="R109" s="62" t="n"/>
      <c r="S109" s="61" t="n"/>
    </row>
    <row r="110" ht="19.8" customHeight="1">
      <c r="A110" s="23" t="n"/>
      <c r="B110" s="23" t="n"/>
      <c r="C110" s="190" t="n"/>
      <c r="D110" s="175" t="n"/>
      <c r="E110" s="82" t="n"/>
      <c r="F110" s="59" t="n"/>
      <c r="G110" s="60" t="n"/>
      <c r="H110" s="61" t="n"/>
      <c r="I110" s="62" t="n"/>
      <c r="J110" s="63" t="n"/>
      <c r="K110" s="64" t="n"/>
      <c r="L110" s="175" t="n"/>
      <c r="M110" s="180" t="n"/>
      <c r="N110" s="65" t="n"/>
      <c r="O110" s="66" t="n"/>
      <c r="P110" s="63" t="n"/>
      <c r="Q110" s="67" t="n"/>
      <c r="R110" s="62" t="n"/>
      <c r="S110" s="61" t="n"/>
    </row>
    <row r="111" ht="19.8" customHeight="1">
      <c r="A111" s="23" t="n"/>
      <c r="B111" s="23" t="n"/>
      <c r="C111" s="190" t="n"/>
      <c r="D111" s="175" t="n"/>
      <c r="E111" s="82" t="n"/>
      <c r="F111" s="59" t="n"/>
      <c r="G111" s="60" t="n"/>
      <c r="H111" s="61" t="n"/>
      <c r="I111" s="62" t="n"/>
      <c r="J111" s="63" t="n"/>
      <c r="K111" s="64" t="n"/>
      <c r="L111" s="175" t="n"/>
      <c r="M111" s="180" t="n"/>
      <c r="N111" s="65" t="n"/>
      <c r="O111" s="66" t="n"/>
      <c r="P111" s="63" t="n"/>
      <c r="Q111" s="67" t="n"/>
      <c r="R111" s="62" t="n"/>
      <c r="S111" s="61" t="n"/>
    </row>
    <row r="112" ht="19.8" customHeight="1">
      <c r="A112" s="23" t="n"/>
      <c r="B112" s="23" t="n"/>
      <c r="C112" s="190" t="n"/>
      <c r="D112" s="175" t="n"/>
      <c r="E112" s="82" t="n"/>
      <c r="F112" s="59" t="n"/>
      <c r="G112" s="60" t="n"/>
      <c r="H112" s="61" t="n"/>
      <c r="I112" s="62" t="n"/>
      <c r="J112" s="63" t="n"/>
      <c r="K112" s="64" t="n"/>
      <c r="L112" s="175" t="n"/>
      <c r="M112" s="180" t="n"/>
      <c r="N112" s="65" t="n"/>
      <c r="O112" s="66" t="n"/>
      <c r="P112" s="63" t="n"/>
      <c r="Q112" s="67" t="n"/>
      <c r="R112" s="62" t="n"/>
      <c r="S112" s="61" t="n"/>
    </row>
    <row r="113" ht="19.8" customHeight="1">
      <c r="A113" s="23" t="n"/>
      <c r="B113" s="23" t="n"/>
      <c r="C113" s="190" t="n"/>
      <c r="D113" s="175" t="n"/>
      <c r="E113" s="82" t="n"/>
      <c r="F113" s="59" t="n"/>
      <c r="G113" s="60" t="n"/>
      <c r="H113" s="61" t="n"/>
      <c r="I113" s="62" t="n"/>
      <c r="J113" s="63" t="n"/>
      <c r="K113" s="64" t="n"/>
      <c r="L113" s="175" t="n"/>
      <c r="M113" s="180" t="n"/>
      <c r="N113" s="65" t="n"/>
      <c r="O113" s="66" t="n"/>
      <c r="P113" s="63" t="n"/>
      <c r="Q113" s="67" t="n"/>
      <c r="R113" s="62" t="n"/>
      <c r="S113" s="61" t="n"/>
    </row>
    <row r="114" ht="19.8" customHeight="1">
      <c r="A114" s="23" t="n"/>
      <c r="B114" s="23" t="n"/>
      <c r="C114" s="190" t="n"/>
      <c r="D114" s="175" t="n"/>
      <c r="E114" s="82" t="n"/>
      <c r="F114" s="59" t="n"/>
      <c r="G114" s="60" t="n"/>
      <c r="H114" s="61" t="n"/>
      <c r="I114" s="62" t="n"/>
      <c r="J114" s="63" t="n"/>
      <c r="K114" s="64" t="n"/>
      <c r="L114" s="175" t="n"/>
      <c r="M114" s="180" t="n"/>
      <c r="N114" s="65" t="n"/>
      <c r="O114" s="66" t="n"/>
      <c r="P114" s="63" t="n"/>
      <c r="Q114" s="67" t="n"/>
      <c r="R114" s="62" t="n"/>
      <c r="S114" s="61" t="n"/>
    </row>
    <row r="115" ht="19.8" customHeight="1">
      <c r="A115" s="23" t="n"/>
      <c r="B115" s="23" t="n"/>
      <c r="C115" s="190" t="n"/>
      <c r="D115" s="175" t="n"/>
      <c r="E115" s="82" t="n"/>
      <c r="F115" s="59" t="n"/>
      <c r="G115" s="60" t="n"/>
      <c r="H115" s="61" t="n"/>
      <c r="I115" s="62" t="n"/>
      <c r="J115" s="63" t="n"/>
      <c r="K115" s="64" t="n"/>
      <c r="L115" s="175" t="n"/>
      <c r="M115" s="180" t="n"/>
      <c r="N115" s="65" t="n"/>
      <c r="O115" s="66" t="n"/>
      <c r="P115" s="63" t="n"/>
      <c r="Q115" s="67" t="n"/>
      <c r="R115" s="62" t="n"/>
      <c r="S115" s="61" t="n"/>
    </row>
    <row r="116" ht="19.8" customHeight="1">
      <c r="A116" s="23" t="n"/>
      <c r="B116" s="23" t="n"/>
      <c r="C116" s="190" t="n"/>
      <c r="D116" s="175" t="n"/>
      <c r="E116" s="82" t="n"/>
      <c r="F116" s="59" t="n"/>
      <c r="G116" s="60" t="n"/>
      <c r="H116" s="61" t="n"/>
      <c r="I116" s="62" t="n"/>
      <c r="J116" s="63" t="n"/>
      <c r="K116" s="64" t="n"/>
      <c r="L116" s="175" t="n"/>
      <c r="M116" s="180" t="n"/>
      <c r="N116" s="65" t="n"/>
      <c r="O116" s="66" t="n"/>
      <c r="P116" s="63" t="n"/>
      <c r="Q116" s="67" t="n"/>
      <c r="R116" s="62" t="n"/>
      <c r="S116" s="61" t="n"/>
    </row>
    <row r="117" ht="19.8" customHeight="1">
      <c r="A117" s="23" t="n"/>
      <c r="B117" s="23" t="n"/>
      <c r="C117" s="190" t="n"/>
      <c r="D117" s="175" t="n"/>
      <c r="E117" s="82" t="n"/>
      <c r="F117" s="59" t="n"/>
      <c r="G117" s="60" t="n"/>
      <c r="H117" s="61" t="n"/>
      <c r="I117" s="62" t="n"/>
      <c r="J117" s="63" t="n"/>
      <c r="K117" s="64" t="n"/>
      <c r="L117" s="175" t="n"/>
      <c r="M117" s="180" t="n"/>
      <c r="N117" s="65" t="n"/>
      <c r="O117" s="66" t="n"/>
      <c r="P117" s="63" t="n"/>
      <c r="Q117" s="67" t="n"/>
      <c r="R117" s="62" t="n"/>
      <c r="S117" s="61" t="n"/>
    </row>
    <row r="118" ht="19.8" customHeight="1">
      <c r="A118" s="23" t="n"/>
      <c r="B118" s="23" t="n"/>
      <c r="C118" s="190" t="n"/>
      <c r="D118" s="175" t="n"/>
      <c r="E118" s="82" t="n"/>
      <c r="F118" s="59" t="n"/>
      <c r="G118" s="60" t="n"/>
      <c r="H118" s="61" t="n"/>
      <c r="I118" s="62" t="n"/>
      <c r="J118" s="63" t="n"/>
      <c r="K118" s="64" t="n"/>
      <c r="L118" s="175" t="n"/>
      <c r="M118" s="180" t="n"/>
      <c r="N118" s="65" t="n"/>
      <c r="O118" s="66" t="n"/>
      <c r="P118" s="63" t="n"/>
      <c r="Q118" s="67" t="n"/>
      <c r="R118" s="62" t="n"/>
      <c r="S118" s="61" t="n"/>
    </row>
    <row r="119" ht="19.8" customHeight="1">
      <c r="A119" s="23" t="n"/>
      <c r="B119" s="23" t="n"/>
      <c r="C119" s="190" t="n"/>
      <c r="D119" s="175" t="n"/>
      <c r="E119" s="82" t="n"/>
      <c r="F119" s="59" t="n"/>
      <c r="G119" s="60" t="n"/>
      <c r="H119" s="61" t="n"/>
      <c r="I119" s="62" t="n"/>
      <c r="J119" s="63" t="n"/>
      <c r="K119" s="64" t="n"/>
      <c r="L119" s="175" t="n"/>
      <c r="M119" s="180" t="n"/>
      <c r="N119" s="65" t="n"/>
      <c r="O119" s="66" t="n"/>
      <c r="P119" s="63" t="n"/>
      <c r="Q119" s="67" t="n"/>
      <c r="R119" s="62" t="n"/>
      <c r="S119" s="61" t="n"/>
    </row>
    <row r="120" ht="19.8" customHeight="1">
      <c r="A120" s="23" t="n"/>
      <c r="B120" s="23" t="n"/>
      <c r="C120" s="190" t="n"/>
      <c r="D120" s="175" t="n"/>
      <c r="E120" s="82" t="n"/>
      <c r="F120" s="59" t="n"/>
      <c r="G120" s="60" t="n"/>
      <c r="H120" s="61" t="n"/>
      <c r="I120" s="62" t="n"/>
      <c r="J120" s="63" t="n"/>
      <c r="K120" s="64" t="n"/>
      <c r="L120" s="175" t="n"/>
      <c r="M120" s="180" t="n"/>
      <c r="N120" s="65" t="n"/>
      <c r="O120" s="66" t="n"/>
      <c r="P120" s="63" t="n"/>
      <c r="Q120" s="67" t="n"/>
      <c r="R120" s="62" t="n"/>
      <c r="S120" s="61" t="n"/>
    </row>
    <row r="121" ht="19.8" customHeight="1">
      <c r="A121" s="23" t="n"/>
      <c r="B121" s="23" t="n"/>
      <c r="C121" s="190" t="n"/>
      <c r="D121" s="175" t="n"/>
      <c r="E121" s="82" t="n"/>
      <c r="F121" s="59" t="n"/>
      <c r="G121" s="60" t="n"/>
      <c r="H121" s="61" t="n"/>
      <c r="I121" s="62" t="n"/>
      <c r="J121" s="63" t="n"/>
      <c r="K121" s="64" t="n"/>
      <c r="L121" s="175" t="n"/>
      <c r="M121" s="180" t="n"/>
      <c r="N121" s="65" t="n"/>
      <c r="O121" s="66" t="n"/>
      <c r="P121" s="63" t="n"/>
      <c r="Q121" s="67" t="n"/>
      <c r="R121" s="62" t="n"/>
      <c r="S121" s="61" t="n"/>
    </row>
    <row r="122" ht="19.8" customHeight="1">
      <c r="A122" s="23" t="n"/>
      <c r="B122" s="23" t="n"/>
      <c r="C122" s="190" t="n"/>
      <c r="D122" s="175" t="n"/>
      <c r="E122" s="82" t="n"/>
      <c r="F122" s="59" t="n"/>
      <c r="G122" s="60" t="n"/>
      <c r="H122" s="61" t="n"/>
      <c r="I122" s="62" t="n"/>
      <c r="J122" s="63" t="n"/>
      <c r="K122" s="64" t="n"/>
      <c r="L122" s="175" t="n"/>
      <c r="M122" s="180" t="n"/>
      <c r="N122" s="65" t="n"/>
      <c r="O122" s="66" t="n"/>
      <c r="P122" s="63" t="n"/>
      <c r="Q122" s="67" t="n"/>
      <c r="R122" s="62" t="n"/>
      <c r="S122" s="61" t="n"/>
    </row>
    <row r="123" ht="19.8" customHeight="1">
      <c r="A123" s="23" t="n"/>
      <c r="B123" s="23" t="n"/>
      <c r="C123" s="190" t="n"/>
      <c r="D123" s="175" t="n"/>
      <c r="E123" s="82" t="n"/>
      <c r="F123" s="59" t="n"/>
      <c r="G123" s="60" t="n"/>
      <c r="H123" s="61" t="n"/>
      <c r="I123" s="62" t="n"/>
      <c r="J123" s="63" t="n"/>
      <c r="K123" s="64" t="n"/>
      <c r="L123" s="175" t="n"/>
      <c r="M123" s="180" t="n"/>
      <c r="N123" s="65" t="n"/>
      <c r="O123" s="66" t="n"/>
      <c r="P123" s="63" t="n"/>
      <c r="Q123" s="67" t="n"/>
      <c r="R123" s="62" t="n"/>
      <c r="S123" s="61" t="n"/>
    </row>
    <row r="124" ht="19.8" customHeight="1">
      <c r="A124" s="23" t="n"/>
      <c r="B124" s="23" t="n"/>
      <c r="C124" s="190" t="n"/>
      <c r="D124" s="175" t="n"/>
      <c r="E124" s="82" t="n"/>
      <c r="F124" s="59" t="n"/>
      <c r="G124" s="60" t="n"/>
      <c r="H124" s="61" t="n"/>
      <c r="I124" s="62" t="n"/>
      <c r="J124" s="63" t="n"/>
      <c r="K124" s="64" t="n"/>
      <c r="L124" s="175" t="n"/>
      <c r="M124" s="180" t="n"/>
      <c r="N124" s="65" t="n"/>
      <c r="O124" s="66" t="n"/>
      <c r="P124" s="63" t="n"/>
      <c r="Q124" s="67" t="n"/>
      <c r="R124" s="62" t="n"/>
      <c r="S124" s="61" t="n"/>
    </row>
    <row r="125" ht="19.8" customHeight="1">
      <c r="A125" s="23" t="n"/>
      <c r="B125" s="23" t="n"/>
      <c r="C125" s="190" t="n"/>
      <c r="D125" s="175" t="n"/>
      <c r="E125" s="82" t="n"/>
      <c r="F125" s="59" t="n"/>
      <c r="G125" s="60" t="n"/>
      <c r="H125" s="61" t="n"/>
      <c r="I125" s="62" t="n"/>
      <c r="J125" s="63" t="n"/>
      <c r="K125" s="64" t="n"/>
      <c r="L125" s="175" t="n"/>
      <c r="M125" s="180" t="n"/>
      <c r="N125" s="65" t="n"/>
      <c r="O125" s="66" t="n"/>
      <c r="P125" s="63" t="n"/>
      <c r="Q125" s="67" t="n"/>
      <c r="R125" s="62" t="n"/>
      <c r="S125" s="61" t="n"/>
    </row>
    <row r="126" ht="19.8" customHeight="1">
      <c r="A126" s="23" t="n"/>
      <c r="B126" s="23" t="n"/>
      <c r="C126" s="190" t="n"/>
      <c r="D126" s="175" t="n"/>
      <c r="E126" s="82" t="n"/>
      <c r="F126" s="59" t="n"/>
      <c r="G126" s="60" t="n"/>
      <c r="H126" s="61" t="n"/>
      <c r="I126" s="62" t="n"/>
      <c r="J126" s="63" t="n"/>
      <c r="K126" s="64" t="n"/>
      <c r="L126" s="175" t="n"/>
      <c r="M126" s="180" t="n"/>
      <c r="N126" s="65" t="n"/>
      <c r="O126" s="66" t="n"/>
      <c r="P126" s="63" t="n"/>
      <c r="Q126" s="67" t="n"/>
      <c r="R126" s="62" t="n"/>
      <c r="S126" s="61" t="n"/>
    </row>
    <row r="127" ht="19.8" customHeight="1">
      <c r="A127" s="23" t="n"/>
      <c r="B127" s="23" t="n"/>
      <c r="C127" s="190" t="n"/>
      <c r="D127" s="175" t="n"/>
      <c r="E127" s="82" t="n"/>
      <c r="F127" s="59" t="n"/>
      <c r="G127" s="60" t="n"/>
      <c r="H127" s="61" t="n"/>
      <c r="I127" s="62" t="n"/>
      <c r="J127" s="63" t="n"/>
      <c r="K127" s="64" t="n"/>
      <c r="L127" s="175" t="n"/>
      <c r="M127" s="180" t="n"/>
      <c r="N127" s="65" t="n"/>
      <c r="O127" s="66" t="n"/>
      <c r="P127" s="63" t="n"/>
      <c r="Q127" s="67" t="n"/>
      <c r="R127" s="62" t="n"/>
      <c r="S127" s="61" t="n"/>
    </row>
    <row r="128" ht="19.8" customHeight="1">
      <c r="A128" s="23" t="n"/>
      <c r="B128" s="23" t="n"/>
      <c r="C128" s="190" t="n"/>
      <c r="D128" s="175" t="n"/>
      <c r="E128" s="82" t="n"/>
      <c r="F128" s="59" t="n"/>
      <c r="G128" s="60" t="n"/>
      <c r="H128" s="61" t="n"/>
      <c r="I128" s="62" t="n"/>
      <c r="J128" s="63" t="n"/>
      <c r="K128" s="64" t="n"/>
      <c r="L128" s="175" t="n"/>
      <c r="M128" s="180" t="n"/>
      <c r="N128" s="65" t="n"/>
      <c r="O128" s="66" t="n"/>
      <c r="P128" s="63" t="n"/>
      <c r="Q128" s="67" t="n"/>
      <c r="R128" s="62" t="n"/>
      <c r="S128" s="61" t="n"/>
    </row>
    <row r="129" ht="19.8" customHeight="1">
      <c r="A129" s="23" t="n"/>
      <c r="B129" s="23" t="n"/>
      <c r="C129" s="190" t="n"/>
      <c r="D129" s="175" t="n"/>
      <c r="E129" s="82" t="n"/>
      <c r="F129" s="59" t="n"/>
      <c r="G129" s="60" t="n"/>
      <c r="H129" s="61" t="n"/>
      <c r="I129" s="62" t="n"/>
      <c r="J129" s="63" t="n"/>
      <c r="K129" s="64" t="n"/>
      <c r="L129" s="175" t="n"/>
      <c r="M129" s="180" t="n"/>
      <c r="N129" s="65" t="n"/>
      <c r="O129" s="66" t="n"/>
      <c r="P129" s="63" t="n"/>
      <c r="Q129" s="67" t="n"/>
      <c r="R129" s="62" t="n"/>
      <c r="S129" s="61" t="n"/>
    </row>
    <row r="130" ht="19.8" customHeight="1">
      <c r="A130" s="23" t="n"/>
      <c r="B130" s="23" t="n"/>
      <c r="C130" s="190" t="n"/>
      <c r="D130" s="175" t="n"/>
      <c r="E130" s="82" t="n"/>
      <c r="F130" s="59" t="n"/>
      <c r="G130" s="60" t="n"/>
      <c r="H130" s="61" t="n"/>
      <c r="I130" s="62" t="n"/>
      <c r="J130" s="63" t="n"/>
      <c r="K130" s="64" t="n"/>
      <c r="L130" s="175" t="n"/>
      <c r="M130" s="180" t="n"/>
      <c r="N130" s="65" t="n"/>
      <c r="O130" s="66" t="n"/>
      <c r="P130" s="63" t="n"/>
      <c r="Q130" s="67" t="n"/>
      <c r="R130" s="62" t="n"/>
      <c r="S130" s="61" t="n"/>
    </row>
    <row r="131" ht="19.8" customHeight="1">
      <c r="A131" s="23" t="n"/>
      <c r="B131" s="23" t="n"/>
      <c r="C131" s="190" t="n"/>
      <c r="D131" s="175" t="n"/>
      <c r="E131" s="82" t="n"/>
      <c r="F131" s="59" t="n"/>
      <c r="G131" s="60" t="n"/>
      <c r="H131" s="61" t="n"/>
      <c r="I131" s="62" t="n"/>
      <c r="J131" s="63" t="n"/>
      <c r="K131" s="64" t="n"/>
      <c r="L131" s="175" t="n"/>
      <c r="M131" s="180" t="n"/>
      <c r="N131" s="65" t="n"/>
      <c r="O131" s="66" t="n"/>
      <c r="P131" s="63" t="n"/>
      <c r="Q131" s="67" t="n"/>
      <c r="R131" s="62" t="n"/>
      <c r="S131" s="61" t="n"/>
    </row>
    <row r="132" ht="19.8" customHeight="1">
      <c r="A132" s="23" t="n"/>
      <c r="B132" s="23" t="n"/>
      <c r="C132" s="190" t="n"/>
      <c r="D132" s="175" t="n"/>
      <c r="E132" s="82" t="n"/>
      <c r="F132" s="59" t="n"/>
      <c r="G132" s="60" t="n"/>
      <c r="H132" s="61" t="n"/>
      <c r="I132" s="62" t="n"/>
      <c r="J132" s="63" t="n"/>
      <c r="K132" s="64" t="n"/>
      <c r="L132" s="175" t="n"/>
      <c r="M132" s="180" t="n"/>
      <c r="N132" s="65" t="n"/>
      <c r="O132" s="66" t="n"/>
      <c r="P132" s="63" t="n"/>
      <c r="Q132" s="67" t="n"/>
      <c r="R132" s="62" t="n"/>
      <c r="S132" s="61" t="n"/>
    </row>
    <row r="133" ht="19.8" customHeight="1">
      <c r="A133" s="23" t="n"/>
      <c r="B133" s="23" t="n"/>
      <c r="C133" s="190" t="n"/>
      <c r="D133" s="175" t="n"/>
      <c r="E133" s="82" t="n"/>
      <c r="F133" s="59" t="n"/>
      <c r="G133" s="60" t="n"/>
      <c r="H133" s="61" t="n"/>
      <c r="I133" s="62" t="n"/>
      <c r="J133" s="63" t="n"/>
      <c r="K133" s="64" t="n"/>
      <c r="L133" s="175" t="n"/>
      <c r="M133" s="180" t="n"/>
      <c r="N133" s="65" t="n"/>
      <c r="O133" s="66" t="n"/>
      <c r="P133" s="63" t="n"/>
      <c r="Q133" s="67" t="n"/>
      <c r="R133" s="62" t="n"/>
      <c r="S133" s="61" t="n"/>
    </row>
    <row r="134" ht="19.8" customHeight="1">
      <c r="A134" s="23" t="n"/>
      <c r="B134" s="23" t="n"/>
      <c r="C134" s="190" t="n"/>
      <c r="D134" s="175" t="n"/>
      <c r="E134" s="82" t="n"/>
      <c r="F134" s="59" t="n"/>
      <c r="G134" s="60" t="n"/>
      <c r="H134" s="61" t="n"/>
      <c r="I134" s="62" t="n"/>
      <c r="J134" s="63" t="n"/>
      <c r="K134" s="64" t="n"/>
      <c r="L134" s="175" t="n"/>
      <c r="M134" s="180" t="n"/>
      <c r="N134" s="65" t="n"/>
      <c r="O134" s="66" t="n"/>
      <c r="P134" s="63" t="n"/>
      <c r="Q134" s="67" t="n"/>
      <c r="R134" s="62" t="n"/>
      <c r="S134" s="61" t="n"/>
    </row>
    <row r="135" ht="19.8" customHeight="1">
      <c r="A135" s="23" t="n"/>
      <c r="B135" s="23" t="n"/>
      <c r="C135" s="190" t="n"/>
      <c r="D135" s="175" t="n"/>
      <c r="E135" s="82" t="n"/>
      <c r="F135" s="59" t="n"/>
      <c r="G135" s="60" t="n"/>
      <c r="H135" s="61" t="n"/>
      <c r="I135" s="62" t="n"/>
      <c r="J135" s="63" t="n"/>
      <c r="K135" s="64" t="n"/>
      <c r="L135" s="175" t="n"/>
      <c r="M135" s="180" t="n"/>
      <c r="N135" s="65" t="n"/>
      <c r="O135" s="66" t="n"/>
      <c r="P135" s="63" t="n"/>
      <c r="Q135" s="67" t="n"/>
      <c r="R135" s="62" t="n"/>
      <c r="S135" s="61" t="n"/>
    </row>
    <row r="136" ht="19.8" customHeight="1">
      <c r="A136" s="23" t="n"/>
      <c r="B136" s="23" t="n"/>
      <c r="C136" s="190" t="n"/>
      <c r="D136" s="175" t="n"/>
      <c r="E136" s="82" t="n"/>
      <c r="F136" s="59" t="n"/>
      <c r="G136" s="60" t="n"/>
      <c r="H136" s="61" t="n"/>
      <c r="I136" s="62" t="n"/>
      <c r="J136" s="63" t="n"/>
      <c r="K136" s="64" t="n"/>
      <c r="L136" s="175" t="n"/>
      <c r="M136" s="180" t="n"/>
      <c r="N136" s="65" t="n"/>
      <c r="O136" s="66" t="n"/>
      <c r="P136" s="63" t="n"/>
      <c r="Q136" s="67" t="n"/>
      <c r="R136" s="62" t="n"/>
      <c r="S136" s="61" t="n"/>
    </row>
    <row r="137" ht="19.8" customHeight="1">
      <c r="A137" s="23" t="n"/>
      <c r="B137" s="23" t="n"/>
      <c r="C137" s="190" t="n"/>
      <c r="D137" s="175" t="n"/>
      <c r="E137" s="82" t="n"/>
      <c r="F137" s="59" t="n"/>
      <c r="G137" s="60" t="n"/>
      <c r="H137" s="61" t="n"/>
      <c r="I137" s="62" t="n"/>
      <c r="J137" s="63" t="n"/>
      <c r="K137" s="64" t="n"/>
      <c r="L137" s="175" t="n"/>
      <c r="M137" s="180" t="n"/>
      <c r="N137" s="65" t="n"/>
      <c r="O137" s="66" t="n"/>
      <c r="P137" s="63" t="n"/>
      <c r="Q137" s="67" t="n"/>
      <c r="R137" s="62" t="n"/>
      <c r="S137" s="61" t="n"/>
    </row>
    <row r="138" ht="19.8" customHeight="1">
      <c r="A138" s="23" t="n"/>
      <c r="B138" s="23" t="n"/>
      <c r="C138" s="190" t="n"/>
      <c r="D138" s="175" t="n"/>
      <c r="E138" s="82" t="n"/>
      <c r="F138" s="59" t="n"/>
      <c r="G138" s="60" t="n"/>
      <c r="H138" s="61" t="n"/>
      <c r="I138" s="62" t="n"/>
      <c r="J138" s="63" t="n"/>
      <c r="K138" s="64" t="n"/>
      <c r="L138" s="175" t="n"/>
      <c r="M138" s="180" t="n"/>
      <c r="N138" s="65" t="n"/>
      <c r="O138" s="66" t="n"/>
      <c r="P138" s="63" t="n"/>
      <c r="Q138" s="67" t="n"/>
      <c r="R138" s="62" t="n"/>
      <c r="S138" s="61" t="n"/>
    </row>
    <row r="139" ht="19.8" customHeight="1">
      <c r="A139" s="23" t="n"/>
      <c r="B139" s="23" t="n"/>
      <c r="C139" s="190" t="n"/>
      <c r="D139" s="175" t="n"/>
      <c r="E139" s="82" t="n"/>
      <c r="F139" s="59" t="n"/>
      <c r="G139" s="60" t="n"/>
      <c r="H139" s="61" t="n"/>
      <c r="I139" s="62" t="n"/>
      <c r="J139" s="63" t="n"/>
      <c r="K139" s="64" t="n"/>
      <c r="L139" s="175" t="n"/>
      <c r="M139" s="180" t="n"/>
      <c r="N139" s="65" t="n"/>
      <c r="O139" s="66" t="n"/>
      <c r="P139" s="63" t="n"/>
      <c r="Q139" s="67" t="n"/>
      <c r="R139" s="62" t="n"/>
      <c r="S139" s="61" t="n"/>
    </row>
    <row r="140" ht="19.8" customHeight="1">
      <c r="A140" s="23" t="n"/>
      <c r="B140" s="23" t="n"/>
      <c r="C140" s="190" t="n"/>
      <c r="D140" s="175" t="n"/>
      <c r="E140" s="82" t="n"/>
      <c r="F140" s="59" t="n"/>
      <c r="G140" s="60" t="n"/>
      <c r="H140" s="61" t="n"/>
      <c r="I140" s="62" t="n"/>
      <c r="J140" s="63" t="n"/>
      <c r="K140" s="64" t="n"/>
      <c r="L140" s="175" t="n"/>
      <c r="M140" s="180" t="n"/>
      <c r="N140" s="65" t="n"/>
      <c r="O140" s="66" t="n"/>
      <c r="P140" s="63" t="n"/>
      <c r="Q140" s="67" t="n"/>
      <c r="R140" s="62" t="n"/>
      <c r="S140" s="61" t="n"/>
    </row>
    <row r="141" ht="19.8" customHeight="1">
      <c r="A141" s="23" t="n"/>
      <c r="B141" s="23" t="n"/>
      <c r="C141" s="190" t="n"/>
      <c r="D141" s="175" t="n"/>
      <c r="E141" s="82" t="n"/>
      <c r="F141" s="59" t="n"/>
      <c r="G141" s="60" t="n"/>
      <c r="H141" s="61" t="n"/>
      <c r="I141" s="62" t="n"/>
      <c r="J141" s="63" t="n"/>
      <c r="K141" s="64" t="n"/>
      <c r="L141" s="175" t="n"/>
      <c r="M141" s="180" t="n"/>
      <c r="N141" s="65" t="n"/>
      <c r="O141" s="66" t="n"/>
      <c r="P141" s="63" t="n"/>
      <c r="Q141" s="67" t="n"/>
      <c r="R141" s="62" t="n"/>
      <c r="S141" s="61" t="n"/>
    </row>
    <row r="142" ht="19.8" customHeight="1">
      <c r="A142" s="23" t="n"/>
      <c r="B142" s="23" t="n"/>
      <c r="C142" s="190" t="n"/>
      <c r="D142" s="175" t="n"/>
      <c r="E142" s="82" t="n"/>
      <c r="F142" s="59" t="n"/>
      <c r="G142" s="60" t="n"/>
      <c r="H142" s="61" t="n"/>
      <c r="I142" s="62" t="n"/>
      <c r="J142" s="63" t="n"/>
      <c r="K142" s="64" t="n"/>
      <c r="L142" s="175" t="n"/>
      <c r="M142" s="180" t="n"/>
      <c r="N142" s="65" t="n"/>
      <c r="O142" s="66" t="n"/>
      <c r="P142" s="63" t="n"/>
      <c r="Q142" s="67" t="n"/>
      <c r="R142" s="62" t="n"/>
      <c r="S142" s="61" t="n"/>
    </row>
    <row r="143" ht="19.8" customHeight="1">
      <c r="A143" s="23" t="n"/>
      <c r="B143" s="23" t="n"/>
      <c r="C143" s="190" t="n"/>
      <c r="D143" s="175" t="n"/>
      <c r="E143" s="82" t="n"/>
      <c r="F143" s="59" t="n"/>
      <c r="G143" s="60" t="n"/>
      <c r="H143" s="61" t="n"/>
      <c r="I143" s="62" t="n"/>
      <c r="J143" s="63" t="n"/>
      <c r="K143" s="64" t="n"/>
      <c r="L143" s="175" t="n"/>
      <c r="M143" s="180" t="n"/>
      <c r="N143" s="65" t="n"/>
      <c r="O143" s="66" t="n"/>
      <c r="P143" s="63" t="n"/>
      <c r="Q143" s="67" t="n"/>
      <c r="R143" s="62" t="n"/>
      <c r="S143" s="61" t="n"/>
    </row>
    <row r="144" ht="19.8" customHeight="1">
      <c r="A144" s="23" t="n"/>
      <c r="B144" s="23" t="n"/>
      <c r="C144" s="190" t="n"/>
      <c r="D144" s="175" t="n"/>
      <c r="E144" s="82" t="n"/>
      <c r="F144" s="59" t="n"/>
      <c r="G144" s="60" t="n"/>
      <c r="H144" s="61" t="n"/>
      <c r="I144" s="62" t="n"/>
      <c r="J144" s="63" t="n"/>
      <c r="K144" s="64" t="n"/>
      <c r="L144" s="175" t="n"/>
      <c r="M144" s="180" t="n"/>
      <c r="N144" s="65" t="n"/>
      <c r="O144" s="66" t="n"/>
      <c r="P144" s="63" t="n"/>
      <c r="Q144" s="67" t="n"/>
      <c r="R144" s="62" t="n"/>
      <c r="S144" s="61" t="n"/>
    </row>
    <row r="145" ht="19.8" customHeight="1">
      <c r="A145" s="23" t="n"/>
      <c r="B145" s="23" t="n"/>
      <c r="C145" s="190" t="n"/>
      <c r="D145" s="175" t="n"/>
      <c r="E145" s="82" t="n"/>
      <c r="F145" s="59" t="n"/>
      <c r="G145" s="60" t="n"/>
      <c r="H145" s="61" t="n"/>
      <c r="I145" s="62" t="n"/>
      <c r="J145" s="63" t="n"/>
      <c r="K145" s="64" t="n"/>
      <c r="L145" s="175" t="n"/>
      <c r="M145" s="180" t="n"/>
      <c r="N145" s="65" t="n"/>
      <c r="O145" s="66" t="n"/>
      <c r="P145" s="63" t="n"/>
      <c r="Q145" s="67" t="n"/>
      <c r="R145" s="62" t="n"/>
      <c r="S145" s="61" t="n"/>
    </row>
    <row r="146" ht="19.8" customHeight="1">
      <c r="A146" s="23" t="n"/>
      <c r="B146" s="23" t="n"/>
      <c r="C146" s="190" t="n"/>
      <c r="D146" s="175" t="n"/>
      <c r="E146" s="82" t="n"/>
      <c r="F146" s="59" t="n"/>
      <c r="G146" s="60" t="n"/>
      <c r="H146" s="61" t="n"/>
      <c r="I146" s="62" t="n"/>
      <c r="J146" s="63" t="n"/>
      <c r="K146" s="64" t="n"/>
      <c r="L146" s="175" t="n"/>
      <c r="M146" s="180" t="n"/>
      <c r="N146" s="65" t="n"/>
      <c r="O146" s="66" t="n"/>
      <c r="P146" s="63" t="n"/>
      <c r="Q146" s="67" t="n"/>
      <c r="R146" s="62" t="n"/>
      <c r="S146" s="61" t="n"/>
    </row>
    <row r="147" ht="19.8" customHeight="1">
      <c r="A147" s="23" t="n"/>
      <c r="B147" s="23" t="n"/>
      <c r="C147" s="190" t="n"/>
      <c r="D147" s="175" t="n"/>
      <c r="E147" s="82" t="n"/>
      <c r="F147" s="59" t="n"/>
      <c r="G147" s="60" t="n"/>
      <c r="H147" s="61" t="n"/>
      <c r="I147" s="62" t="n"/>
      <c r="J147" s="63" t="n"/>
      <c r="K147" s="64" t="n"/>
      <c r="L147" s="175" t="n"/>
      <c r="M147" s="180" t="n"/>
      <c r="N147" s="65" t="n"/>
      <c r="O147" s="66" t="n"/>
      <c r="P147" s="63" t="n"/>
      <c r="Q147" s="67" t="n"/>
      <c r="R147" s="62" t="n"/>
      <c r="S147" s="61" t="n"/>
    </row>
    <row r="148" ht="19.8" customHeight="1">
      <c r="A148" s="23" t="n"/>
      <c r="B148" s="23" t="n"/>
      <c r="C148" s="190" t="n"/>
      <c r="D148" s="175" t="n"/>
      <c r="E148" s="82" t="n"/>
      <c r="F148" s="59" t="n"/>
      <c r="G148" s="60" t="n"/>
      <c r="H148" s="61" t="n"/>
      <c r="I148" s="62" t="n"/>
      <c r="J148" s="63" t="n"/>
      <c r="K148" s="64" t="n"/>
      <c r="L148" s="175" t="n"/>
      <c r="M148" s="180" t="n"/>
      <c r="N148" s="65" t="n"/>
      <c r="O148" s="66" t="n"/>
      <c r="P148" s="63" t="n"/>
      <c r="Q148" s="67" t="n"/>
      <c r="R148" s="62" t="n"/>
      <c r="S148" s="61" t="n"/>
    </row>
    <row r="149" ht="19.8" customHeight="1">
      <c r="A149" s="23" t="n"/>
      <c r="B149" s="23" t="n"/>
      <c r="C149" s="190" t="n"/>
      <c r="D149" s="175" t="n"/>
      <c r="E149" s="82" t="n"/>
      <c r="F149" s="59" t="n"/>
      <c r="G149" s="60" t="n"/>
      <c r="H149" s="61" t="n"/>
      <c r="I149" s="62" t="n"/>
      <c r="J149" s="63" t="n"/>
      <c r="K149" s="64" t="n"/>
      <c r="L149" s="175" t="n"/>
      <c r="M149" s="180" t="n"/>
      <c r="N149" s="65" t="n"/>
      <c r="O149" s="66" t="n"/>
      <c r="P149" s="63" t="n"/>
      <c r="Q149" s="67" t="n"/>
      <c r="R149" s="62" t="n"/>
      <c r="S149" s="61" t="n"/>
    </row>
    <row r="150" ht="19.8" customHeight="1">
      <c r="A150" s="23" t="n"/>
      <c r="B150" s="23" t="n"/>
      <c r="C150" s="190" t="n"/>
      <c r="D150" s="175" t="n"/>
      <c r="E150" s="82" t="n"/>
      <c r="F150" s="59" t="n"/>
      <c r="G150" s="60" t="n"/>
      <c r="H150" s="61" t="n"/>
      <c r="I150" s="62" t="n"/>
      <c r="J150" s="63" t="n"/>
      <c r="K150" s="64" t="n"/>
      <c r="L150" s="175" t="n"/>
      <c r="M150" s="180" t="n"/>
      <c r="N150" s="65" t="n"/>
      <c r="O150" s="66" t="n"/>
      <c r="P150" s="63" t="n"/>
      <c r="Q150" s="67" t="n"/>
      <c r="R150" s="62" t="n"/>
      <c r="S150" s="61" t="n"/>
    </row>
    <row r="151" ht="19.8" customHeight="1">
      <c r="A151" s="23" t="n"/>
      <c r="B151" s="23" t="n"/>
      <c r="C151" s="190" t="n"/>
      <c r="D151" s="175" t="n"/>
      <c r="E151" s="82" t="n"/>
      <c r="F151" s="59" t="n"/>
      <c r="G151" s="60" t="n"/>
      <c r="H151" s="61" t="n"/>
      <c r="I151" s="62" t="n"/>
      <c r="J151" s="63" t="n"/>
      <c r="K151" s="64" t="n"/>
      <c r="L151" s="175" t="n"/>
      <c r="M151" s="180" t="n"/>
      <c r="N151" s="65" t="n"/>
      <c r="O151" s="66" t="n"/>
      <c r="P151" s="63" t="n"/>
      <c r="Q151" s="67" t="n"/>
      <c r="R151" s="62" t="n"/>
      <c r="S151" s="61" t="n"/>
    </row>
    <row r="152" ht="19.8" customHeight="1">
      <c r="A152" s="23" t="n"/>
      <c r="B152" s="23" t="n"/>
      <c r="C152" s="190" t="n"/>
      <c r="D152" s="175" t="n"/>
      <c r="E152" s="82" t="n"/>
      <c r="F152" s="59" t="n"/>
      <c r="G152" s="60" t="n"/>
      <c r="H152" s="61" t="n"/>
      <c r="I152" s="62" t="n"/>
      <c r="J152" s="63" t="n"/>
      <c r="K152" s="64" t="n"/>
      <c r="L152" s="175" t="n"/>
      <c r="M152" s="180" t="n"/>
      <c r="N152" s="65" t="n"/>
      <c r="O152" s="66" t="n"/>
      <c r="P152" s="63" t="n"/>
      <c r="Q152" s="67" t="n"/>
      <c r="R152" s="62" t="n"/>
      <c r="S152" s="61" t="n"/>
    </row>
    <row r="153" ht="19.8" customHeight="1">
      <c r="A153" s="23" t="n"/>
      <c r="B153" s="23" t="n"/>
      <c r="C153" s="190" t="n"/>
      <c r="D153" s="175" t="n"/>
      <c r="E153" s="82" t="n"/>
      <c r="F153" s="59" t="n"/>
      <c r="G153" s="60" t="n"/>
      <c r="H153" s="61" t="n"/>
      <c r="I153" s="62" t="n"/>
      <c r="J153" s="63" t="n"/>
      <c r="K153" s="64" t="n"/>
      <c r="L153" s="175" t="n"/>
      <c r="M153" s="180" t="n"/>
      <c r="N153" s="65" t="n"/>
      <c r="O153" s="66" t="n"/>
      <c r="P153" s="63" t="n"/>
      <c r="Q153" s="67" t="n"/>
      <c r="R153" s="62" t="n"/>
      <c r="S153" s="61" t="n"/>
    </row>
    <row r="154" ht="19.8" customHeight="1">
      <c r="A154" s="23" t="n"/>
      <c r="B154" s="23" t="n"/>
      <c r="C154" s="190" t="n"/>
      <c r="D154" s="175" t="n"/>
      <c r="E154" s="82" t="n"/>
      <c r="F154" s="59" t="n"/>
      <c r="G154" s="60" t="n"/>
      <c r="H154" s="61" t="n"/>
      <c r="I154" s="62" t="n"/>
      <c r="J154" s="63" t="n"/>
      <c r="K154" s="64" t="n"/>
      <c r="L154" s="175" t="n"/>
      <c r="M154" s="180" t="n"/>
      <c r="N154" s="65" t="n"/>
      <c r="O154" s="66" t="n"/>
      <c r="P154" s="63" t="n"/>
      <c r="Q154" s="67" t="n"/>
      <c r="R154" s="62" t="n"/>
      <c r="S154" s="61" t="n"/>
    </row>
    <row r="155" ht="19.8" customHeight="1">
      <c r="A155" s="70" t="n"/>
      <c r="B155" s="70" t="n"/>
      <c r="C155" s="81" t="n"/>
      <c r="D155" s="175" t="n"/>
      <c r="E155" s="82" t="n"/>
      <c r="F155" s="59" t="n"/>
      <c r="G155" s="60" t="n"/>
      <c r="H155" s="61" t="n"/>
      <c r="I155" s="62" t="n"/>
      <c r="J155" s="63" t="n"/>
      <c r="K155" s="64" t="n"/>
      <c r="L155" s="175" t="n"/>
      <c r="M155" s="180" t="n"/>
      <c r="N155" s="65" t="n"/>
      <c r="O155" s="66" t="n"/>
      <c r="P155" s="63" t="n"/>
      <c r="Q155" s="67" t="n"/>
      <c r="R155" s="62" t="n"/>
      <c r="S155" s="61" t="n"/>
    </row>
    <row r="156" ht="19.8" customHeight="1">
      <c r="A156" s="70" t="n"/>
      <c r="B156" s="70" t="n"/>
      <c r="C156" s="81" t="n"/>
      <c r="D156" s="175" t="n"/>
      <c r="E156" s="82" t="n"/>
      <c r="F156" s="59" t="n"/>
      <c r="G156" s="60" t="n"/>
      <c r="H156" s="61" t="n"/>
      <c r="I156" s="62" t="n"/>
      <c r="J156" s="63" t="n"/>
      <c r="K156" s="64" t="n"/>
      <c r="L156" s="175" t="n"/>
      <c r="M156" s="180" t="n"/>
      <c r="N156" s="65" t="n"/>
      <c r="O156" s="66" t="n"/>
      <c r="P156" s="63" t="n"/>
      <c r="Q156" s="67" t="n"/>
      <c r="R156" s="62" t="n"/>
      <c r="S156" s="61" t="n"/>
    </row>
    <row r="157" ht="19.8" customHeight="1">
      <c r="A157" s="70" t="n"/>
      <c r="B157" s="70" t="n"/>
      <c r="C157" s="81" t="n"/>
      <c r="D157" s="175" t="n"/>
      <c r="E157" s="82" t="n"/>
      <c r="F157" s="59" t="n"/>
      <c r="G157" s="60" t="n"/>
      <c r="H157" s="61" t="n"/>
      <c r="I157" s="62" t="n"/>
      <c r="J157" s="63" t="n"/>
      <c r="K157" s="64" t="n"/>
      <c r="L157" s="175" t="n"/>
      <c r="M157" s="180" t="n"/>
      <c r="N157" s="65" t="n"/>
      <c r="O157" s="66" t="n"/>
      <c r="P157" s="63" t="n"/>
      <c r="Q157" s="67" t="n"/>
      <c r="R157" s="62" t="n"/>
      <c r="S157" s="61" t="n"/>
    </row>
    <row r="158" ht="19.8" customHeight="1">
      <c r="A158" s="70" t="n"/>
      <c r="B158" s="70" t="n"/>
      <c r="C158" s="81" t="n"/>
      <c r="D158" s="175" t="n"/>
      <c r="E158" s="82" t="n"/>
      <c r="F158" s="59" t="n"/>
      <c r="G158" s="60" t="n"/>
      <c r="H158" s="61" t="n"/>
      <c r="I158" s="62" t="n"/>
      <c r="J158" s="63" t="n"/>
      <c r="K158" s="64" t="n"/>
      <c r="L158" s="175" t="n"/>
      <c r="M158" s="180" t="n"/>
      <c r="N158" s="65" t="n"/>
      <c r="O158" s="66" t="n"/>
      <c r="P158" s="63" t="n"/>
      <c r="Q158" s="67" t="n"/>
      <c r="R158" s="62" t="n"/>
      <c r="S158" s="61" t="n"/>
    </row>
    <row r="159" ht="19.8" customHeight="1">
      <c r="A159" s="70" t="n"/>
      <c r="B159" s="70" t="n"/>
      <c r="C159" s="81" t="n"/>
      <c r="D159" s="175" t="n"/>
      <c r="E159" s="82" t="n"/>
      <c r="F159" s="59" t="n"/>
      <c r="G159" s="60" t="n"/>
      <c r="H159" s="61" t="n"/>
      <c r="I159" s="62" t="n"/>
      <c r="J159" s="63" t="n"/>
      <c r="K159" s="64" t="n"/>
      <c r="L159" s="175" t="n"/>
      <c r="M159" s="180" t="n"/>
      <c r="N159" s="65" t="n"/>
      <c r="O159" s="66" t="n"/>
      <c r="P159" s="63" t="n"/>
      <c r="Q159" s="67" t="n"/>
      <c r="R159" s="62" t="n"/>
      <c r="S159" s="61" t="n"/>
    </row>
    <row r="160" ht="19.8" customHeight="1">
      <c r="A160" s="70" t="n"/>
      <c r="B160" s="70" t="n"/>
      <c r="C160" s="81" t="n"/>
      <c r="D160" s="175" t="n"/>
      <c r="E160" s="82" t="n"/>
      <c r="F160" s="59" t="n"/>
      <c r="G160" s="60" t="n"/>
      <c r="H160" s="61" t="n"/>
      <c r="I160" s="62" t="n"/>
      <c r="J160" s="63" t="n"/>
      <c r="K160" s="64" t="n"/>
      <c r="L160" s="175" t="n"/>
      <c r="M160" s="180" t="n"/>
      <c r="N160" s="65" t="n"/>
      <c r="O160" s="66" t="n"/>
      <c r="P160" s="63" t="n"/>
      <c r="Q160" s="67" t="n"/>
      <c r="R160" s="62" t="n"/>
      <c r="S160" s="61" t="n"/>
    </row>
    <row r="161" ht="19.8" customHeight="1">
      <c r="A161" s="70" t="n"/>
      <c r="B161" s="70" t="n"/>
      <c r="C161" s="81" t="n"/>
      <c r="D161" s="175" t="n"/>
      <c r="E161" s="82" t="n"/>
      <c r="F161" s="59" t="n"/>
      <c r="G161" s="60" t="n"/>
      <c r="H161" s="61" t="n"/>
      <c r="I161" s="62" t="n"/>
      <c r="J161" s="63" t="n"/>
      <c r="K161" s="64" t="n"/>
      <c r="L161" s="175" t="n"/>
      <c r="M161" s="180" t="n"/>
      <c r="N161" s="65" t="n"/>
      <c r="O161" s="66" t="n"/>
      <c r="P161" s="63" t="n"/>
      <c r="Q161" s="67" t="n"/>
      <c r="R161" s="62" t="n"/>
      <c r="S161" s="61" t="n"/>
    </row>
    <row r="162" ht="19.8" customHeight="1">
      <c r="A162" s="70" t="n"/>
      <c r="B162" s="70" t="n"/>
      <c r="C162" s="81" t="n"/>
      <c r="D162" s="175" t="n"/>
      <c r="E162" s="82" t="n"/>
      <c r="F162" s="59" t="n"/>
      <c r="G162" s="60" t="n"/>
      <c r="H162" s="61" t="n"/>
      <c r="I162" s="62" t="n"/>
      <c r="J162" s="63" t="n"/>
      <c r="K162" s="64" t="n"/>
      <c r="L162" s="175" t="n"/>
      <c r="M162" s="180" t="n"/>
      <c r="N162" s="65" t="n"/>
      <c r="O162" s="66" t="n"/>
      <c r="P162" s="63" t="n"/>
      <c r="Q162" s="67" t="n"/>
      <c r="R162" s="62" t="n"/>
      <c r="S162" s="61" t="n"/>
    </row>
    <row r="163" ht="19.8" customHeight="1">
      <c r="A163" s="70" t="n"/>
      <c r="B163" s="70" t="n"/>
      <c r="C163" s="81" t="n"/>
      <c r="D163" s="175" t="n"/>
      <c r="E163" s="82" t="n"/>
      <c r="F163" s="59" t="n"/>
      <c r="G163" s="60" t="n"/>
      <c r="H163" s="61" t="n"/>
      <c r="I163" s="62" t="n"/>
      <c r="J163" s="63" t="n"/>
      <c r="K163" s="64" t="n"/>
      <c r="L163" s="175" t="n"/>
      <c r="M163" s="180" t="n"/>
      <c r="N163" s="65" t="n"/>
      <c r="O163" s="66" t="n"/>
      <c r="P163" s="63" t="n"/>
      <c r="Q163" s="67" t="n"/>
      <c r="R163" s="62" t="n"/>
      <c r="S163" s="61" t="n"/>
    </row>
    <row r="164" ht="19.8" customHeight="1">
      <c r="A164" s="70" t="n"/>
      <c r="B164" s="70" t="n"/>
      <c r="C164" s="81" t="n"/>
      <c r="D164" s="175" t="n"/>
      <c r="E164" s="82" t="n"/>
      <c r="F164" s="59" t="n"/>
      <c r="G164" s="60" t="n"/>
      <c r="H164" s="61" t="n"/>
      <c r="I164" s="62" t="n"/>
      <c r="J164" s="63" t="n"/>
      <c r="K164" s="64" t="n"/>
      <c r="L164" s="175" t="n"/>
      <c r="M164" s="180" t="n"/>
      <c r="N164" s="65" t="n"/>
      <c r="O164" s="66" t="n"/>
      <c r="P164" s="63" t="n"/>
      <c r="Q164" s="67" t="n"/>
      <c r="R164" s="62" t="n"/>
      <c r="S164" s="61" t="n"/>
    </row>
    <row r="165" ht="19.8" customHeight="1">
      <c r="A165" s="70" t="n"/>
      <c r="B165" s="70" t="n"/>
      <c r="C165" s="81" t="n"/>
      <c r="D165" s="175" t="n"/>
      <c r="E165" s="82" t="n"/>
      <c r="F165" s="59" t="n"/>
      <c r="G165" s="60" t="n"/>
      <c r="H165" s="61" t="n"/>
      <c r="I165" s="62" t="n"/>
      <c r="J165" s="63" t="n"/>
      <c r="K165" s="64" t="n"/>
      <c r="L165" s="175" t="n"/>
      <c r="M165" s="180" t="n"/>
      <c r="N165" s="65" t="n"/>
      <c r="O165" s="66" t="n"/>
      <c r="P165" s="63" t="n"/>
      <c r="Q165" s="67" t="n"/>
      <c r="R165" s="62" t="n"/>
      <c r="S165" s="61" t="n"/>
    </row>
    <row r="166" ht="19.8" customHeight="1">
      <c r="A166" s="70" t="n"/>
      <c r="B166" s="70" t="n"/>
      <c r="C166" s="81" t="n"/>
      <c r="D166" s="175" t="n"/>
      <c r="E166" s="82" t="n"/>
      <c r="F166" s="59" t="n"/>
      <c r="G166" s="60" t="n"/>
      <c r="H166" s="61" t="n"/>
      <c r="I166" s="62" t="n"/>
      <c r="J166" s="63" t="n"/>
      <c r="K166" s="64" t="n"/>
      <c r="L166" s="175" t="n"/>
      <c r="M166" s="180" t="n"/>
      <c r="N166" s="65" t="n"/>
      <c r="O166" s="66" t="n"/>
      <c r="P166" s="63" t="n"/>
      <c r="Q166" s="67" t="n"/>
      <c r="R166" s="62" t="n"/>
      <c r="S166" s="61" t="n"/>
    </row>
    <row r="167" ht="19.8" customHeight="1">
      <c r="A167" s="70" t="n"/>
      <c r="B167" s="70" t="n"/>
      <c r="C167" s="81" t="n"/>
      <c r="D167" s="175" t="n"/>
      <c r="E167" s="82" t="n"/>
      <c r="F167" s="59" t="n"/>
      <c r="G167" s="60" t="n"/>
      <c r="H167" s="61" t="n"/>
      <c r="I167" s="62" t="n"/>
      <c r="J167" s="63" t="n"/>
      <c r="K167" s="64" t="n"/>
      <c r="L167" s="175" t="n"/>
      <c r="M167" s="180" t="n"/>
      <c r="N167" s="65" t="n"/>
      <c r="O167" s="66" t="n"/>
      <c r="P167" s="63" t="n"/>
      <c r="Q167" s="67" t="n"/>
      <c r="R167" s="62" t="n"/>
      <c r="S167" s="61" t="n"/>
    </row>
    <row r="168" ht="19.8" customHeight="1">
      <c r="A168" s="70" t="n"/>
      <c r="B168" s="70" t="n"/>
      <c r="C168" s="81" t="n"/>
      <c r="D168" s="175" t="n"/>
      <c r="E168" s="82" t="n"/>
      <c r="F168" s="59" t="n"/>
      <c r="G168" s="60" t="n"/>
      <c r="H168" s="61" t="n"/>
      <c r="I168" s="62" t="n"/>
      <c r="J168" s="63" t="n"/>
      <c r="K168" s="64" t="n"/>
      <c r="L168" s="175" t="n"/>
      <c r="M168" s="180" t="n"/>
      <c r="N168" s="65" t="n"/>
      <c r="O168" s="66" t="n"/>
      <c r="P168" s="63" t="n"/>
      <c r="Q168" s="67" t="n"/>
      <c r="R168" s="62" t="n"/>
      <c r="S168" s="61" t="n"/>
    </row>
    <row r="169" ht="19.8" customHeight="1">
      <c r="A169" s="70" t="n"/>
      <c r="B169" s="70" t="n"/>
      <c r="C169" s="81" t="n"/>
      <c r="D169" s="175" t="n"/>
      <c r="E169" s="82" t="n"/>
      <c r="F169" s="59" t="n"/>
      <c r="G169" s="60" t="n"/>
      <c r="H169" s="61" t="n"/>
      <c r="I169" s="62" t="n"/>
      <c r="J169" s="63" t="n"/>
      <c r="K169" s="64" t="n"/>
      <c r="L169" s="175" t="n"/>
      <c r="M169" s="180" t="n"/>
      <c r="N169" s="65" t="n"/>
      <c r="O169" s="66" t="n"/>
      <c r="P169" s="63" t="n"/>
      <c r="Q169" s="67" t="n"/>
      <c r="R169" s="62" t="n"/>
      <c r="S169" s="61" t="n"/>
    </row>
    <row r="170" ht="19.8" customHeight="1">
      <c r="A170" s="70" t="n"/>
      <c r="B170" s="70" t="n"/>
      <c r="C170" s="81" t="n"/>
      <c r="D170" s="175" t="n"/>
      <c r="E170" s="82" t="n"/>
      <c r="F170" s="59" t="n"/>
      <c r="G170" s="60" t="n"/>
      <c r="H170" s="61" t="n"/>
      <c r="I170" s="62" t="n"/>
      <c r="J170" s="63" t="n"/>
      <c r="K170" s="64" t="n"/>
      <c r="L170" s="175" t="n"/>
      <c r="M170" s="180" t="n"/>
      <c r="N170" s="65" t="n"/>
      <c r="O170" s="66" t="n"/>
      <c r="P170" s="63" t="n"/>
      <c r="Q170" s="67" t="n"/>
      <c r="R170" s="62" t="n"/>
      <c r="S170" s="61" t="n"/>
    </row>
    <row r="171" ht="19.8" customHeight="1">
      <c r="A171" s="70" t="n"/>
      <c r="B171" s="70" t="n"/>
      <c r="C171" s="81" t="n"/>
      <c r="D171" s="175" t="n"/>
      <c r="E171" s="82" t="n"/>
      <c r="F171" s="59" t="n"/>
      <c r="G171" s="60" t="n"/>
      <c r="H171" s="61" t="n"/>
      <c r="I171" s="62" t="n"/>
      <c r="J171" s="63" t="n"/>
      <c r="K171" s="64" t="n"/>
      <c r="L171" s="175" t="n"/>
      <c r="M171" s="180" t="n"/>
      <c r="N171" s="65" t="n"/>
      <c r="O171" s="66" t="n"/>
      <c r="P171" s="63" t="n"/>
      <c r="Q171" s="67" t="n"/>
      <c r="R171" s="62" t="n"/>
      <c r="S171" s="61" t="n"/>
    </row>
    <row r="172" ht="19.8" customHeight="1">
      <c r="A172" s="70" t="n"/>
      <c r="B172" s="70" t="n"/>
      <c r="C172" s="81" t="n"/>
      <c r="D172" s="175" t="n"/>
      <c r="E172" s="82" t="n"/>
      <c r="F172" s="59" t="n"/>
      <c r="G172" s="60" t="n"/>
      <c r="H172" s="61" t="n"/>
      <c r="I172" s="62" t="n"/>
      <c r="J172" s="63" t="n"/>
      <c r="K172" s="64" t="n"/>
      <c r="L172" s="175" t="n"/>
      <c r="M172" s="180" t="n"/>
      <c r="N172" s="65" t="n"/>
      <c r="O172" s="66" t="n"/>
      <c r="P172" s="63" t="n"/>
      <c r="Q172" s="67" t="n"/>
      <c r="R172" s="62" t="n"/>
      <c r="S172" s="61" t="n"/>
    </row>
    <row r="173" ht="19.8" customHeight="1">
      <c r="A173" s="70" t="n"/>
      <c r="B173" s="70" t="n"/>
      <c r="C173" s="81" t="n"/>
      <c r="D173" s="175" t="n"/>
      <c r="E173" s="82" t="n"/>
      <c r="F173" s="59" t="n"/>
      <c r="G173" s="60" t="n"/>
      <c r="H173" s="61" t="n"/>
      <c r="I173" s="62" t="n"/>
      <c r="J173" s="63" t="n"/>
      <c r="K173" s="64" t="n"/>
      <c r="L173" s="175" t="n"/>
      <c r="M173" s="180" t="n"/>
      <c r="N173" s="65" t="n"/>
      <c r="O173" s="66" t="n"/>
      <c r="P173" s="63" t="n"/>
      <c r="Q173" s="67" t="n"/>
      <c r="R173" s="62" t="n"/>
      <c r="S173" s="61" t="n"/>
    </row>
    <row r="174" ht="19.8" customHeight="1">
      <c r="A174" s="70" t="n"/>
      <c r="B174" s="70" t="n"/>
      <c r="C174" s="81" t="n"/>
      <c r="D174" s="175" t="n"/>
      <c r="E174" s="82" t="n"/>
      <c r="F174" s="59" t="n"/>
      <c r="G174" s="60" t="n"/>
      <c r="H174" s="61" t="n"/>
      <c r="I174" s="62" t="n"/>
      <c r="J174" s="63" t="n"/>
      <c r="K174" s="64" t="n"/>
      <c r="L174" s="175" t="n"/>
      <c r="M174" s="180" t="n"/>
      <c r="N174" s="65" t="n"/>
      <c r="O174" s="66" t="n"/>
      <c r="P174" s="63" t="n"/>
      <c r="Q174" s="67" t="n"/>
      <c r="R174" s="62" t="n"/>
      <c r="S174" s="61" t="n"/>
    </row>
    <row r="175" ht="19.8" customHeight="1">
      <c r="A175" s="70" t="n"/>
      <c r="B175" s="70" t="n"/>
      <c r="C175" s="81" t="n"/>
      <c r="D175" s="175" t="n"/>
      <c r="E175" s="82" t="n"/>
      <c r="F175" s="59" t="n"/>
      <c r="G175" s="60" t="n"/>
      <c r="H175" s="61" t="n"/>
      <c r="I175" s="62" t="n"/>
      <c r="J175" s="63" t="n"/>
      <c r="K175" s="64" t="n"/>
      <c r="L175" s="175" t="n"/>
      <c r="M175" s="180" t="n"/>
      <c r="N175" s="65" t="n"/>
      <c r="O175" s="66" t="n"/>
      <c r="P175" s="63" t="n"/>
      <c r="Q175" s="67" t="n"/>
      <c r="R175" s="62" t="n"/>
      <c r="S175" s="61" t="n"/>
    </row>
    <row r="176" ht="19.8" customHeight="1">
      <c r="A176" s="70" t="n"/>
      <c r="B176" s="70" t="n"/>
      <c r="C176" s="81" t="n"/>
      <c r="D176" s="175" t="n"/>
      <c r="E176" s="82" t="n"/>
      <c r="F176" s="59" t="n"/>
      <c r="G176" s="60" t="n"/>
      <c r="H176" s="61" t="n"/>
      <c r="I176" s="62" t="n"/>
      <c r="J176" s="63" t="n"/>
      <c r="K176" s="64" t="n"/>
      <c r="L176" s="175" t="n"/>
      <c r="M176" s="180" t="n"/>
      <c r="N176" s="65" t="n"/>
      <c r="O176" s="66" t="n"/>
      <c r="P176" s="63" t="n"/>
      <c r="Q176" s="67" t="n"/>
      <c r="R176" s="62" t="n"/>
      <c r="S176" s="61" t="n"/>
    </row>
    <row r="177" ht="19.8" customHeight="1">
      <c r="A177" s="70" t="n"/>
      <c r="B177" s="70" t="n"/>
      <c r="C177" s="81" t="n"/>
      <c r="D177" s="175" t="n"/>
      <c r="E177" s="82" t="n"/>
      <c r="F177" s="59" t="n"/>
      <c r="G177" s="60" t="n"/>
      <c r="H177" s="61" t="n"/>
      <c r="I177" s="62" t="n"/>
      <c r="J177" s="63" t="n"/>
      <c r="K177" s="64" t="n"/>
      <c r="L177" s="175" t="n"/>
      <c r="M177" s="180" t="n"/>
      <c r="N177" s="65" t="n"/>
      <c r="O177" s="66" t="n"/>
      <c r="P177" s="63" t="n"/>
      <c r="Q177" s="67" t="n"/>
      <c r="R177" s="62" t="n"/>
      <c r="S177" s="61" t="n"/>
    </row>
    <row r="178" ht="19.8" customHeight="1">
      <c r="A178" s="70" t="n"/>
      <c r="B178" s="70" t="n"/>
      <c r="C178" s="81" t="n"/>
      <c r="D178" s="175" t="n"/>
      <c r="E178" s="82" t="n"/>
      <c r="F178" s="59" t="n"/>
      <c r="G178" s="60" t="n"/>
      <c r="H178" s="61" t="n"/>
      <c r="I178" s="62" t="n"/>
      <c r="J178" s="63" t="n"/>
      <c r="K178" s="64" t="n"/>
      <c r="L178" s="175" t="n"/>
      <c r="M178" s="180" t="n"/>
      <c r="N178" s="65" t="n"/>
      <c r="O178" s="66" t="n"/>
      <c r="P178" s="63" t="n"/>
      <c r="Q178" s="67" t="n"/>
      <c r="R178" s="62" t="n"/>
      <c r="S178" s="61" t="n"/>
    </row>
    <row r="179" ht="19.8" customHeight="1">
      <c r="A179" s="70" t="n"/>
      <c r="B179" s="70" t="n"/>
      <c r="C179" s="81" t="n"/>
      <c r="D179" s="175" t="n"/>
      <c r="E179" s="82" t="n"/>
      <c r="F179" s="59" t="n"/>
      <c r="G179" s="60" t="n"/>
      <c r="H179" s="61" t="n"/>
      <c r="I179" s="62" t="n"/>
      <c r="J179" s="63" t="n"/>
      <c r="K179" s="64" t="n"/>
      <c r="L179" s="175" t="n"/>
      <c r="M179" s="180" t="n"/>
      <c r="N179" s="65" t="n"/>
      <c r="O179" s="66" t="n"/>
      <c r="P179" s="63" t="n"/>
      <c r="Q179" s="67" t="n"/>
      <c r="R179" s="62" t="n"/>
      <c r="S179" s="61" t="n"/>
    </row>
    <row r="180" ht="19.8" customHeight="1">
      <c r="A180" s="70" t="n"/>
      <c r="B180" s="70" t="n"/>
      <c r="C180" s="81" t="n"/>
      <c r="D180" s="175" t="n"/>
      <c r="E180" s="82" t="n"/>
      <c r="F180" s="59" t="n"/>
      <c r="G180" s="60" t="n"/>
      <c r="H180" s="61" t="n"/>
      <c r="I180" s="62" t="n"/>
      <c r="J180" s="63" t="n"/>
      <c r="K180" s="64" t="n"/>
      <c r="L180" s="175" t="n"/>
      <c r="M180" s="180" t="n"/>
      <c r="N180" s="65" t="n"/>
      <c r="O180" s="66" t="n"/>
      <c r="P180" s="63" t="n"/>
      <c r="Q180" s="67" t="n"/>
      <c r="R180" s="62" t="n"/>
      <c r="S180" s="61" t="n"/>
    </row>
    <row r="181" ht="19.8" customHeight="1">
      <c r="A181" s="70" t="n"/>
      <c r="B181" s="70" t="n"/>
      <c r="C181" s="81" t="n"/>
      <c r="D181" s="175" t="n"/>
      <c r="E181" s="82" t="n"/>
      <c r="F181" s="59" t="n"/>
      <c r="G181" s="60" t="n"/>
      <c r="H181" s="61" t="n"/>
      <c r="I181" s="62" t="n"/>
      <c r="J181" s="63" t="n"/>
      <c r="K181" s="64" t="n"/>
      <c r="L181" s="175" t="n"/>
      <c r="M181" s="180" t="n"/>
      <c r="N181" s="65" t="n"/>
      <c r="O181" s="66" t="n"/>
      <c r="P181" s="63" t="n"/>
      <c r="Q181" s="67" t="n"/>
      <c r="R181" s="62" t="n"/>
      <c r="S181" s="61" t="n"/>
    </row>
    <row r="182" ht="19.8" customHeight="1">
      <c r="A182" s="70" t="n"/>
      <c r="B182" s="70" t="n"/>
      <c r="C182" s="81" t="n"/>
      <c r="D182" s="175" t="n"/>
      <c r="E182" s="82" t="n"/>
      <c r="F182" s="59" t="n"/>
      <c r="G182" s="60" t="n"/>
      <c r="H182" s="61" t="n"/>
      <c r="I182" s="62" t="n"/>
      <c r="J182" s="63" t="n"/>
      <c r="K182" s="64" t="n"/>
      <c r="L182" s="175" t="n"/>
      <c r="M182" s="180" t="n"/>
      <c r="N182" s="65" t="n"/>
      <c r="O182" s="66" t="n"/>
      <c r="P182" s="63" t="n"/>
      <c r="Q182" s="67" t="n"/>
      <c r="R182" s="62" t="n"/>
      <c r="S182" s="61" t="n"/>
    </row>
    <row r="183" ht="19.8" customHeight="1">
      <c r="A183" s="70" t="n"/>
      <c r="B183" s="70" t="n"/>
      <c r="C183" s="81" t="n"/>
      <c r="D183" s="175" t="n"/>
      <c r="E183" s="82" t="n"/>
      <c r="F183" s="59" t="n"/>
      <c r="G183" s="60" t="n"/>
      <c r="H183" s="61" t="n"/>
      <c r="I183" s="62" t="n"/>
      <c r="J183" s="63" t="n"/>
      <c r="K183" s="64" t="n"/>
      <c r="L183" s="175" t="n"/>
      <c r="M183" s="180" t="n"/>
      <c r="N183" s="65" t="n"/>
      <c r="O183" s="66" t="n"/>
      <c r="P183" s="63" t="n"/>
      <c r="Q183" s="67" t="n"/>
      <c r="R183" s="62" t="n"/>
      <c r="S183" s="61" t="n"/>
    </row>
    <row r="184" ht="19.8" customHeight="1">
      <c r="A184" s="70" t="n"/>
      <c r="B184" s="70" t="n"/>
      <c r="C184" s="81" t="n"/>
      <c r="D184" s="175" t="n"/>
      <c r="E184" s="82" t="n"/>
      <c r="F184" s="59" t="n"/>
      <c r="G184" s="60" t="n"/>
      <c r="H184" s="61" t="n"/>
      <c r="I184" s="62" t="n"/>
      <c r="J184" s="63" t="n"/>
      <c r="K184" s="64" t="n"/>
      <c r="L184" s="175" t="n"/>
      <c r="M184" s="180" t="n"/>
      <c r="N184" s="65" t="n"/>
      <c r="O184" s="66" t="n"/>
      <c r="P184" s="63" t="n"/>
      <c r="Q184" s="67" t="n"/>
      <c r="R184" s="62" t="n"/>
      <c r="S184" s="61" t="n"/>
    </row>
    <row r="185" ht="20.4" customHeight="1" thickBot="1">
      <c r="A185" s="70" t="n"/>
      <c r="B185" s="70" t="n"/>
      <c r="C185" s="81" t="n"/>
      <c r="D185" s="176" t="n"/>
      <c r="E185" s="82" t="n"/>
      <c r="F185" s="59" t="n"/>
      <c r="G185" s="60" t="n"/>
      <c r="H185" s="61" t="n"/>
      <c r="I185" s="62" t="n"/>
      <c r="J185" s="63" t="n"/>
      <c r="K185" s="64" t="n"/>
      <c r="L185" s="176" t="n"/>
      <c r="M185" s="180" t="n"/>
      <c r="N185" s="65" t="n"/>
      <c r="O185" s="66" t="n"/>
      <c r="P185" s="63" t="n"/>
      <c r="Q185" s="67" t="n"/>
      <c r="R185" s="62" t="n"/>
      <c r="S185" s="61" t="n"/>
    </row>
  </sheetData>
  <mergeCells count="5">
    <mergeCell ref="A1:D1"/>
    <mergeCell ref="E1:K1"/>
    <mergeCell ref="M1:S1"/>
    <mergeCell ref="E2:K2"/>
    <mergeCell ref="M2:S2"/>
  </mergeCells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R986"/>
  <sheetViews>
    <sheetView workbookViewId="0">
      <selection activeCell="U10" sqref="U10"/>
    </sheetView>
  </sheetViews>
  <sheetFormatPr baseColWidth="8" defaultRowHeight="14.4"/>
  <cols>
    <col width="35.5546875" customWidth="1" min="6" max="6"/>
  </cols>
  <sheetData>
    <row r="1" ht="15" customHeight="1" thickBot="1">
      <c r="A1" t="inlineStr">
        <is>
          <t>VIP</t>
        </is>
      </c>
      <c r="B1" t="inlineStr">
        <is>
          <t>Name</t>
        </is>
      </c>
      <c r="C1" t="inlineStr">
        <is>
          <t>Gluten Free</t>
        </is>
      </c>
      <c r="D1" t="inlineStr">
        <is>
          <t>Meal Type</t>
        </is>
      </c>
      <c r="E1" s="146" t="inlineStr">
        <is>
          <t>Size</t>
        </is>
      </c>
      <c r="F1" s="146" t="inlineStr">
        <is>
          <t>Meals</t>
        </is>
      </c>
      <c r="G1" t="inlineStr">
        <is>
          <t>Number of Smoothies</t>
        </is>
      </c>
      <c r="H1" t="inlineStr">
        <is>
          <t>Smoothies</t>
        </is>
      </c>
      <c r="I1" s="29" t="inlineStr">
        <is>
          <t>Antiox</t>
        </is>
      </c>
      <c r="J1" s="30" t="inlineStr">
        <is>
          <t>Bigred</t>
        </is>
      </c>
      <c r="K1" s="31" t="inlineStr">
        <is>
          <t>Blue</t>
        </is>
      </c>
      <c r="L1" s="32" t="inlineStr">
        <is>
          <t>Boost</t>
        </is>
      </c>
      <c r="M1" s="33" t="inlineStr">
        <is>
          <t>Green</t>
        </is>
      </c>
      <c r="N1" s="34" t="inlineStr">
        <is>
          <t>PBJ</t>
        </is>
      </c>
      <c r="O1" s="35" t="inlineStr">
        <is>
          <t>Vitc</t>
        </is>
      </c>
      <c r="P1" t="inlineStr">
        <is>
          <t>Number of Cookies</t>
        </is>
      </c>
      <c r="Q1" t="inlineStr">
        <is>
          <t>Cookies</t>
        </is>
      </c>
      <c r="R1" s="36" t="inlineStr">
        <is>
          <t>break_gf</t>
        </is>
      </c>
      <c r="S1" s="37" t="inlineStr">
        <is>
          <t>chip</t>
        </is>
      </c>
      <c r="T1" s="38" t="inlineStr">
        <is>
          <t>chip_gf</t>
        </is>
      </c>
      <c r="U1" s="39" t="inlineStr">
        <is>
          <t>or</t>
        </is>
      </c>
      <c r="V1" s="40" t="inlineStr">
        <is>
          <t>or_gf</t>
        </is>
      </c>
      <c r="W1" s="41" t="inlineStr">
        <is>
          <t>sugar</t>
        </is>
      </c>
      <c r="X1" s="42" t="inlineStr">
        <is>
          <t>sugar_gf</t>
        </is>
      </c>
      <c r="Y1" t="inlineStr">
        <is>
          <t>Internal Reference</t>
        </is>
      </c>
      <c r="Z1" t="inlineStr">
        <is>
          <t>Delivery Route</t>
        </is>
      </c>
      <c r="AA1" t="inlineStr">
        <is>
          <t>Alpha</t>
        </is>
      </c>
      <c r="AC1" s="146" t="inlineStr">
        <is>
          <t>PACKLIST NUMBERS:</t>
        </is>
      </c>
      <c r="AD1" s="84" t="n"/>
      <c r="AE1" s="83" t="n"/>
    </row>
    <row r="2" ht="15.6" customHeight="1" thickBot="1" thickTop="1">
      <c r="Y2" s="230" t="n"/>
      <c r="AA2" s="230" t="n"/>
      <c r="AC2" s="85" t="inlineStr">
        <is>
          <t xml:space="preserve"> Size</t>
        </is>
      </c>
      <c r="AD2" s="95" t="inlineStr">
        <is>
          <t>RED</t>
        </is>
      </c>
      <c r="AE2" s="87" t="inlineStr">
        <is>
          <t>TEAL</t>
        </is>
      </c>
      <c r="AF2" s="88" t="inlineStr">
        <is>
          <t>GREEN</t>
        </is>
      </c>
      <c r="AG2" s="89" t="inlineStr">
        <is>
          <t>YELLOW</t>
        </is>
      </c>
      <c r="AH2" s="90" t="inlineStr">
        <is>
          <t>BLUE</t>
        </is>
      </c>
      <c r="AI2" s="91" t="inlineStr">
        <is>
          <t>B-Tacos</t>
        </is>
      </c>
      <c r="AJ2" s="91" t="inlineStr">
        <is>
          <t>T-Tacos</t>
        </is>
      </c>
      <c r="AK2" s="91" t="inlineStr">
        <is>
          <t>V-Tacos</t>
        </is>
      </c>
      <c r="AL2" s="92" t="inlineStr">
        <is>
          <t>B-Burg</t>
        </is>
      </c>
      <c r="AM2" s="92" t="inlineStr">
        <is>
          <t>T-Burg</t>
        </is>
      </c>
      <c r="AN2" s="92" t="inlineStr">
        <is>
          <t>V-Burg</t>
        </is>
      </c>
      <c r="AO2" s="93" t="inlineStr">
        <is>
          <t>Pizza</t>
        </is>
      </c>
      <c r="AP2" s="93" t="inlineStr">
        <is>
          <t>V-Pizza</t>
        </is>
      </c>
      <c r="AQ2" t="inlineStr">
        <is>
          <t>Column1</t>
        </is>
      </c>
      <c r="AR2" t="inlineStr">
        <is>
          <t>Pizza2</t>
        </is>
      </c>
    </row>
    <row r="3" ht="15.6" customHeight="1" thickBot="1" thickTop="1">
      <c r="AA3" s="230" t="n"/>
      <c r="AC3" s="94" t="n">
        <v>4</v>
      </c>
      <c r="AD3" s="95">
        <f>COUNTIFS(Table1[Gluten Free], "", Table1[Size], "4", Table1[Meals], "*red*")</f>
        <v/>
      </c>
      <c r="AE3" s="87">
        <f>COUNTIFS(Table1[Gluten Free], "", Table1[Size], "4", Table1[Meals], "*teal*")</f>
        <v/>
      </c>
      <c r="AF3" s="88">
        <f>COUNTIFS(Table1[Gluten Free], "", Table1[Size], "4", Table1[Meals], "*green*")</f>
        <v/>
      </c>
      <c r="AG3" s="89">
        <f>COUNTIFS(Table1[Gluten Free], "", Table1[Size], "4", Table1[Meals], "*yellow*")</f>
        <v/>
      </c>
      <c r="AH3" s="90">
        <f>COUNTIFS(Table1[Gluten Free], "", Table1[Size], "4", Table1[Meals], "*blue*")</f>
        <v/>
      </c>
      <c r="AI3" s="91">
        <f>COUNTIFS(Table1[Gluten Free], "", Table1[Size], "4", Table1[Meals], "*B-Tacos*")</f>
        <v/>
      </c>
      <c r="AJ3" s="91">
        <f>COUNTIFS(Table1[Gluten Free], "", Table1[Size], "4", Table1[Meals], "*T-Tacos*")</f>
        <v/>
      </c>
      <c r="AK3" s="91">
        <f>COUNTIFS(Table1[Gluten Free], "", Table1[Size], "4", Table1[Meals], "*V-Tacos*")</f>
        <v/>
      </c>
      <c r="AL3" s="92">
        <f>COUNTIFS(Table1[Gluten Free], "", Table1[Size], "4", Table1[Meals], "*B-Burg*")</f>
        <v/>
      </c>
      <c r="AM3" s="92">
        <f>COUNTIFS(Table1[Gluten Free], "", Table1[Size], "4", Table1[Meals], "*T-Burg*")</f>
        <v/>
      </c>
      <c r="AN3" s="92">
        <f>COUNTIFS(Table1[Gluten Free], "", Table1[Size], "4", Table1[Meals], "*V-Burg*")</f>
        <v/>
      </c>
      <c r="AO3" s="93">
        <f>AR3-AP3</f>
        <v/>
      </c>
      <c r="AP3" s="93">
        <f>COUNTIFS(Table1[Gluten Free], "", Table1[Size], "4", Table1[Meals], "*V-Pizza*")</f>
        <v/>
      </c>
      <c r="AR3">
        <f>COUNTIFS(Table1[Gluten Free], "", Table1[Size], "4", Table1[Meals], "*Pizza*")</f>
        <v/>
      </c>
    </row>
    <row r="4" ht="15.6" customHeight="1" thickBot="1" thickTop="1">
      <c r="AA4" s="230" t="n"/>
      <c r="AC4" s="96" t="n">
        <v>3</v>
      </c>
      <c r="AD4" s="95">
        <f>COUNTIFS(Table1[Gluten Free], "", Table1[Size], "3", Table1[Meals], "*red*")</f>
        <v/>
      </c>
      <c r="AE4" s="87">
        <f>COUNTIFS(Table1[Gluten Free], "", Table1[Size], "3", Table1[Meals], "*teal*")</f>
        <v/>
      </c>
      <c r="AF4" s="88">
        <f>COUNTIFS(Table1[Gluten Free], "", Table1[Size], "3", Table1[Meals], "*green*")</f>
        <v/>
      </c>
      <c r="AG4" s="89">
        <f>COUNTIFS(Table1[Gluten Free], "", Table1[Size], "3", Table1[Meals], "*yellow*")</f>
        <v/>
      </c>
      <c r="AH4" s="90">
        <f>COUNTIFS(Table1[Gluten Free], "", Table1[Size], "3", Table1[Meals], "*blue*")</f>
        <v/>
      </c>
      <c r="AI4" s="91">
        <f>COUNTIFS(Table1[Gluten Free], "", Table1[Size], "3", Table1[Meals], "*B-Tacos*")</f>
        <v/>
      </c>
      <c r="AJ4" s="91">
        <f>COUNTIFS(Table1[Gluten Free], "", Table1[Size], "3", Table1[Meals], "*T-Tacos*")</f>
        <v/>
      </c>
      <c r="AK4" s="91">
        <f>COUNTIFS(Table1[Gluten Free], "", Table1[Size], "3", Table1[Meals], "*V-Tacos*")</f>
        <v/>
      </c>
      <c r="AL4" s="92">
        <f>COUNTIFS(Table1[Gluten Free], "", Table1[Size], "3", Table1[Meals], "*B-Burg*")</f>
        <v/>
      </c>
      <c r="AM4" s="92">
        <f>COUNTIFS(Table1[Gluten Free], "", Table1[Size], "3", Table1[Meals], "*T-Burg*")</f>
        <v/>
      </c>
      <c r="AN4" s="92">
        <f>COUNTIFS(Table1[Gluten Free], "", Table1[Size], "3", Table1[Meals], "*V-Burg*")</f>
        <v/>
      </c>
      <c r="AO4" s="93">
        <f>AR4-AP4</f>
        <v/>
      </c>
      <c r="AP4" s="93">
        <f>COUNTIFS(Table1[Gluten Free], "", Table1[Size], "3", Table1[Meals], "*V-Pizza*")</f>
        <v/>
      </c>
      <c r="AR4">
        <f>COUNTIFS(Table1[Gluten Free], "", Table1[Size], "3", Table1[Meals], "*Pizza*")</f>
        <v/>
      </c>
    </row>
    <row r="5" ht="15.6" customHeight="1" thickBot="1" thickTop="1">
      <c r="Y5" s="230" t="n"/>
      <c r="AA5" s="230" t="n"/>
      <c r="AC5" s="97" t="n">
        <v>2</v>
      </c>
      <c r="AD5" s="95">
        <f>COUNTIFS(Table1[Gluten Free], "", Table1[Size], "2", Table1[Meals], "*red*")</f>
        <v/>
      </c>
      <c r="AE5" s="87">
        <f>COUNTIFS(Table1[Gluten Free], "", Table1[Size], "2", Table1[Meals], "*teal*")</f>
        <v/>
      </c>
      <c r="AF5" s="88">
        <f>COUNTIFS(Table1[Gluten Free], "", Table1[Size], "2", Table1[Meals], "*green*")</f>
        <v/>
      </c>
      <c r="AG5" s="89">
        <f>COUNTIFS(Table1[Gluten Free], "", Table1[Size], "2", Table1[Meals], "*yellow*")</f>
        <v/>
      </c>
      <c r="AH5" s="90">
        <f>COUNTIFS(Table1[Gluten Free], "", Table1[Size], "2", Table1[Meals], "*blue*")</f>
        <v/>
      </c>
      <c r="AI5" s="91">
        <f>COUNTIFS(Table1[Gluten Free], "", Table1[Size], "2", Table1[Meals], "*B-Tacos*")</f>
        <v/>
      </c>
      <c r="AJ5" s="91">
        <f>COUNTIFS(Table1[Gluten Free], "", Table1[Size], "2", Table1[Meals], "*T-Tacos*")</f>
        <v/>
      </c>
      <c r="AK5" s="91">
        <f>COUNTIFS(Table1[Gluten Free], "", Table1[Size], "2", Table1[Meals], "*V-Tacos*")</f>
        <v/>
      </c>
      <c r="AL5" s="92">
        <f>COUNTIFS(Table1[Gluten Free], "", Table1[Size], "2", Table1[Meals], "*B-Burg*")</f>
        <v/>
      </c>
      <c r="AM5" s="92">
        <f>COUNTIFS(Table1[Gluten Free], "", Table1[Size], "2", Table1[Meals], "*T-Burg*")</f>
        <v/>
      </c>
      <c r="AN5" s="92">
        <f>COUNTIFS(Table1[Gluten Free], "", Table1[Size], "2", Table1[Meals], "*V-Burg*")</f>
        <v/>
      </c>
      <c r="AO5" s="93">
        <f>AR5-AP5</f>
        <v/>
      </c>
      <c r="AP5" s="93">
        <f>COUNTIFS(Table1[Gluten Free], "", Table1[Size], "2", Table1[Meals], "*V-Pizza*")</f>
        <v/>
      </c>
      <c r="AR5">
        <f>COUNTIFS(Table1[Gluten Free], "", Table1[Size], "2", Table1[Meals], "*Pizza*")</f>
        <v/>
      </c>
    </row>
    <row r="6" ht="15.6" customHeight="1" thickBot="1" thickTop="1">
      <c r="AA6" s="230" t="n"/>
      <c r="AC6" s="98" t="n">
        <v>1</v>
      </c>
      <c r="AD6" s="95">
        <f>COUNTIFS(Table1[Gluten Free], "", Table1[Size], "1", Table1[Meals], "*red*")</f>
        <v/>
      </c>
      <c r="AE6" s="87">
        <f>COUNTIFS(Table1[Gluten Free], "", Table1[Size], "1", Table1[Meals], "*teal*")</f>
        <v/>
      </c>
      <c r="AF6" s="88">
        <f>COUNTIFS(Table1[Gluten Free], "", Table1[Size], "1", Table1[Meals], "*green*")</f>
        <v/>
      </c>
      <c r="AG6" s="89">
        <f>COUNTIFS(Table1[Gluten Free], "", Table1[Size], "1", Table1[Meals], "*yellow*")</f>
        <v/>
      </c>
      <c r="AH6" s="90">
        <f>COUNTIFS(Table1[Gluten Free], "", Table1[Size], "1", Table1[Meals], "*blue*")</f>
        <v/>
      </c>
      <c r="AI6" s="91">
        <f>COUNTIFS(Table1[Gluten Free], "", Table1[Size], "1", Table1[Meals], "*B-Tacos*")</f>
        <v/>
      </c>
      <c r="AJ6" s="91">
        <f>COUNTIFS(Table1[Gluten Free], "", Table1[Size], "1", Table1[Meals], "*T-Tacos*")</f>
        <v/>
      </c>
      <c r="AK6" s="91">
        <f>COUNTIFS(Table1[Gluten Free], "", Table1[Size], "1", Table1[Meals], "*V-Tacos*")</f>
        <v/>
      </c>
      <c r="AL6" s="92">
        <f>COUNTIFS(Table1[Gluten Free], "", Table1[Size], "1", Table1[Meals], "*B-Burg*")</f>
        <v/>
      </c>
      <c r="AM6" s="92">
        <f>COUNTIFS(Table1[Gluten Free], "", Table1[Size], "1", Table1[Meals], "*T-Burg*")</f>
        <v/>
      </c>
      <c r="AN6" s="92">
        <f>COUNTIFS(Table1[Gluten Free], "", Table1[Size], "1", Table1[Meals], "*V-Burg*")</f>
        <v/>
      </c>
      <c r="AO6" s="93">
        <f>AR6-AP6</f>
        <v/>
      </c>
      <c r="AP6" s="93">
        <f>COUNTIFS(Table1[Gluten Free], "", Table1[Size], "1", Table1[Meals], "*V-Pizza*")</f>
        <v/>
      </c>
      <c r="AR6">
        <f>COUNTIFS(Table1[Gluten Free], "", Table1[Size], "1", Table1[Meals], "*Pizza*")</f>
        <v/>
      </c>
    </row>
    <row r="7" ht="15.6" customHeight="1" thickBot="1" thickTop="1">
      <c r="B7" s="230" t="n"/>
      <c r="C7" s="230" t="n"/>
      <c r="D7" s="230" t="n"/>
      <c r="F7" s="230" t="n"/>
      <c r="Y7" s="230" t="n"/>
      <c r="AA7" s="230" t="n"/>
      <c r="AC7" s="99" t="n">
        <v>0</v>
      </c>
      <c r="AD7" s="95">
        <f>COUNTIFS(Table1[Gluten Free], "", Table1[Size], "0", Table1[Meals], "*red*")</f>
        <v/>
      </c>
      <c r="AE7" s="87">
        <f>COUNTIFS(Table1[Gluten Free], "", Table1[Size], "0", Table1[Meals], "*teal*")</f>
        <v/>
      </c>
      <c r="AF7" s="88">
        <f>COUNTIFS(Table1[Gluten Free], "", Table1[Size], "0", Table1[Meals], "*green*")</f>
        <v/>
      </c>
      <c r="AG7" s="89">
        <f>COUNTIFS(Table1[Gluten Free], "", Table1[Size], "0", Table1[Meals], "*yellow*")</f>
        <v/>
      </c>
      <c r="AH7" s="90">
        <f>COUNTIFS(Table1[Gluten Free], "", Table1[Size], "0", Table1[Meals], "*blue*")</f>
        <v/>
      </c>
      <c r="AI7" s="91">
        <f>COUNTIFS(Table1[Gluten Free], "", Table1[Size], "0", Table1[Meals], "*B-Tacos*")</f>
        <v/>
      </c>
      <c r="AJ7" s="91">
        <f>COUNTIFS(Table1[Gluten Free], "", Table1[Size], "0", Table1[Meals], "*T-Tacos*")</f>
        <v/>
      </c>
      <c r="AK7" s="91">
        <f>COUNTIFS(Table1[Gluten Free], "", Table1[Size], "0", Table1[Meals], "*V-Tacos*")</f>
        <v/>
      </c>
      <c r="AL7" s="100">
        <f>COUNTIFS(Table1[Gluten Free], "", Table1[Size], "0", Table1[Meals], "*B-Burg*")</f>
        <v/>
      </c>
      <c r="AM7" s="100">
        <f>COUNTIFS(Table1[Gluten Free], "", Table1[Size], "0", Table1[Meals], "*T-Burg*")</f>
        <v/>
      </c>
      <c r="AN7" s="100">
        <f>COUNTIFS(Table1[Gluten Free], "", Table1[Size], "0", Table1[Meals], "*V-Burg*")</f>
        <v/>
      </c>
      <c r="AO7" s="93">
        <f>AR7-AP7</f>
        <v/>
      </c>
      <c r="AP7" s="93">
        <f>COUNTIFS(Table1[Gluten Free], "", Table1[Size], "0", Table1[Meals], "*V-Pizza*")</f>
        <v/>
      </c>
      <c r="AR7">
        <f>COUNTIFS(Table1[Gluten Free], "", Table1[Size], "0", Table1[Meals], "*Pizza*")</f>
        <v/>
      </c>
    </row>
    <row r="8" ht="15.6" customHeight="1" thickBot="1" thickTop="1">
      <c r="B8" s="237" t="n"/>
      <c r="D8" s="230" t="n"/>
      <c r="F8" s="230" t="n"/>
      <c r="Z8" s="230" t="n"/>
      <c r="AA8" s="230" t="n"/>
      <c r="AC8" s="101" t="inlineStr">
        <is>
          <t>reg total=</t>
        </is>
      </c>
      <c r="AD8" s="102">
        <f>SUM(AD3:AD7)</f>
        <v/>
      </c>
      <c r="AE8" s="103">
        <f>SUM(AE3:AE7)</f>
        <v/>
      </c>
      <c r="AF8" s="104">
        <f>SUM(AF3:AF7)</f>
        <v/>
      </c>
      <c r="AG8" s="105">
        <f>SUM(AG3:AG7)</f>
        <v/>
      </c>
      <c r="AH8" s="106">
        <f>SUM(AH3:AH7)</f>
        <v/>
      </c>
      <c r="AI8" s="107">
        <f>SUM(AI3:AI7)</f>
        <v/>
      </c>
      <c r="AJ8" s="107">
        <f>SUM(AJ3:AJ7)</f>
        <v/>
      </c>
      <c r="AK8" s="107">
        <f>SUM(AK3:AK7)</f>
        <v/>
      </c>
      <c r="AL8" s="108">
        <f>SUM(AL3:AL7)</f>
        <v/>
      </c>
      <c r="AM8" s="108">
        <f>SUM(AM3:AM7)</f>
        <v/>
      </c>
      <c r="AN8" s="108">
        <f>SUM(AN3:AN7)</f>
        <v/>
      </c>
      <c r="AO8" s="93">
        <f>SUM(AO3:AO7)</f>
        <v/>
      </c>
      <c r="AP8" s="93">
        <f>SUM(AP3:AP7)</f>
        <v/>
      </c>
      <c r="AR8">
        <f>SUM(AR3:AR7)</f>
        <v/>
      </c>
    </row>
    <row r="9" ht="15.6" customHeight="1" thickBot="1" thickTop="1">
      <c r="Z9" s="230" t="n"/>
      <c r="AA9" s="230" t="n"/>
      <c r="AC9" s="110" t="inlineStr">
        <is>
          <t>GF</t>
        </is>
      </c>
      <c r="AD9" s="111" t="n"/>
      <c r="AE9" s="111" t="n"/>
      <c r="AF9" s="111" t="n"/>
      <c r="AG9" s="111" t="n"/>
      <c r="AH9" s="111" t="n"/>
      <c r="AI9" s="111" t="n"/>
      <c r="AJ9" s="111" t="n"/>
      <c r="AK9" s="111" t="n"/>
      <c r="AL9" s="112" t="n"/>
      <c r="AM9" s="112" t="n"/>
      <c r="AN9" s="112" t="n"/>
      <c r="AO9" s="93" t="n"/>
      <c r="AP9" s="93" t="n"/>
    </row>
    <row r="10" ht="15.6" customHeight="1" thickBot="1" thickTop="1">
      <c r="Z10" s="230" t="n"/>
      <c r="AA10" s="230" t="n"/>
      <c r="AC10" s="94" t="n">
        <v>4</v>
      </c>
      <c r="AD10" s="95">
        <f>COUNTIFS(Table1[Gluten Free], "gluten free", Table1[Size], "4", Table1[Meals], "*red*")</f>
        <v/>
      </c>
      <c r="AE10" s="87">
        <f>COUNTIFS(Table1[Gluten Free], "gluten free", Table1[Size], "4", Table1[Meals], "*teal*")</f>
        <v/>
      </c>
      <c r="AF10" s="88">
        <f>COUNTIFS(Table1[Gluten Free], "gluten free", Table1[Size], "4", Table1[Meals], "*green*")</f>
        <v/>
      </c>
      <c r="AG10" s="89">
        <f>COUNTIFS(Table1[Gluten Free], "gluten free", Table1[Size], "4", Table1[Meals], "*yellow*")</f>
        <v/>
      </c>
      <c r="AH10" s="90">
        <f>COUNTIFS(Table1[Gluten Free], "gluten free", Table1[Size], "4", Table1[Meals], "*blue*")</f>
        <v/>
      </c>
      <c r="AI10" s="91">
        <f>COUNTIFS(Table1[Gluten Free], "gluten free", Table1[Size], "4", Table1[Meals], "*B-Tacos*")</f>
        <v/>
      </c>
      <c r="AJ10" s="91">
        <f>COUNTIFS(Table1[Gluten Free], "gluten free", Table1[Size], "4", Table1[Meals], "*T-Tacos*")</f>
        <v/>
      </c>
      <c r="AK10" s="91">
        <f>COUNTIFS(Table1[Gluten Free], "gluten free", Table1[Size], "4", Table1[Meals], "*V-Tacos*")</f>
        <v/>
      </c>
      <c r="AL10" s="92">
        <f>COUNTIFS(Table1[Gluten Free], "gluten free", Table1[Size], "4", Table1[Meals], "*B-Burg*")</f>
        <v/>
      </c>
      <c r="AM10" s="92">
        <f>COUNTIFS(Table1[Gluten Free], "gluten free", Table1[Size], "4", Table1[Meals], "*T-Burg*")</f>
        <v/>
      </c>
      <c r="AN10" s="92">
        <f>COUNTIFS(Table1[Gluten Free], "gluten free", Table1[Size], "4", Table1[Meals], "*V-Burg*")</f>
        <v/>
      </c>
      <c r="AO10" s="93">
        <f>AR10-AP10</f>
        <v/>
      </c>
      <c r="AP10" s="93">
        <f>COUNTIFS(Table1[Gluten Free], "gluten free", Table1[Size], "4", Table1[Meals], "*V-Pizza*")</f>
        <v/>
      </c>
      <c r="AR10">
        <f>COUNTIFS(Table1[Gluten Free], "gluten free", Table1[Size], "4", Table1[Meals], "*Pizza*")</f>
        <v/>
      </c>
    </row>
    <row r="11" ht="15.6" customHeight="1" thickBot="1" thickTop="1">
      <c r="AA11" s="230" t="n"/>
      <c r="AC11" s="96" t="n">
        <v>3</v>
      </c>
      <c r="AD11" s="95">
        <f>COUNTIFS(Table1[Gluten Free], "gluten free", Table1[Size], "3", Table1[Meals], "*red*")</f>
        <v/>
      </c>
      <c r="AE11" s="87">
        <f>COUNTIFS(Table1[Gluten Free], "gluten free", Table1[Size], "3", Table1[Meals], "*teal*")</f>
        <v/>
      </c>
      <c r="AF11" s="88">
        <f>COUNTIFS(Table1[Gluten Free], "gluten free", Table1[Size], "3", Table1[Meals], "*green*")</f>
        <v/>
      </c>
      <c r="AG11" s="89">
        <f>COUNTIFS(Table1[Gluten Free], "gluten free", Table1[Size], "3", Table1[Meals], "*yellow*")</f>
        <v/>
      </c>
      <c r="AH11" s="90">
        <f>COUNTIFS(Table1[Gluten Free], "gluten free", Table1[Size], "3", Table1[Meals], "*blue*")</f>
        <v/>
      </c>
      <c r="AI11" s="91">
        <f>COUNTIFS(Table1[Gluten Free], "gluten free", Table1[Size], "3", Table1[Meals], "*B-Tacos*")</f>
        <v/>
      </c>
      <c r="AJ11" s="91">
        <f>COUNTIFS(Table1[Gluten Free], "gluten free", Table1[Size], "3", Table1[Meals], "*T-Tacos*")</f>
        <v/>
      </c>
      <c r="AK11" s="91">
        <f>COUNTIFS(Table1[Gluten Free], "gluten free", Table1[Size], "3", Table1[Meals], "*V-Tacos*")</f>
        <v/>
      </c>
      <c r="AL11" s="92">
        <f>COUNTIFS(Table1[Gluten Free], "gluten free", Table1[Size], "3", Table1[Meals], "*B-Burg*")</f>
        <v/>
      </c>
      <c r="AM11" s="92">
        <f>COUNTIFS(Table1[Gluten Free], "gluten free", Table1[Size], "3", Table1[Meals], "*T-Burg*")</f>
        <v/>
      </c>
      <c r="AN11" s="92">
        <f>COUNTIFS(Table1[Gluten Free], "gluten free", Table1[Size], "3", Table1[Meals], "*V-Burg*")</f>
        <v/>
      </c>
      <c r="AO11" s="93">
        <f>AR11-AP11</f>
        <v/>
      </c>
      <c r="AP11" s="93">
        <f>COUNTIFS(Table1[Gluten Free], "gluten free", Table1[Size], "3", Table1[Meals], "*V-Pizza*")</f>
        <v/>
      </c>
      <c r="AR11">
        <f>COUNTIFS(Table1[Gluten Free], "gluten free", Table1[Size], "3", Table1[Meals], "*Pizza*")</f>
        <v/>
      </c>
    </row>
    <row r="12" ht="15.6" customHeight="1" thickBot="1" thickTop="1">
      <c r="AA12" s="230" t="n"/>
      <c r="AC12" s="97" t="n">
        <v>2</v>
      </c>
      <c r="AD12" s="95">
        <f>COUNTIFS(Table1[Gluten Free], "gluten free", Table1[Size], "2", Table1[Meals], "*red*")</f>
        <v/>
      </c>
      <c r="AE12" s="87">
        <f>COUNTIFS(Table1[Gluten Free], "gluten free", Table1[Size], "2", Table1[Meals], "*teal*")</f>
        <v/>
      </c>
      <c r="AF12" s="88">
        <f>COUNTIFS(Table1[Gluten Free], "gluten free", Table1[Size], "2", Table1[Meals], "*green*")</f>
        <v/>
      </c>
      <c r="AG12" s="89">
        <f>COUNTIFS(Table1[Gluten Free], "gluten free", Table1[Size], "2", Table1[Meals], "*yellow*")</f>
        <v/>
      </c>
      <c r="AH12" s="90">
        <f>COUNTIFS(Table1[Gluten Free], "gluten free", Table1[Size], "2", Table1[Meals], "*blue*")</f>
        <v/>
      </c>
      <c r="AI12" s="91">
        <f>COUNTIFS(Table1[Gluten Free], "gluten free", Table1[Size], "2", Table1[Meals], "*B-Tacos*")</f>
        <v/>
      </c>
      <c r="AJ12" s="91">
        <f>COUNTIFS(Table1[Gluten Free], "gluten free", Table1[Size], "2", Table1[Meals], "*T-Tacos*")</f>
        <v/>
      </c>
      <c r="AK12" s="91">
        <f>COUNTIFS(Table1[Gluten Free], "gluten free", Table1[Size], "2", Table1[Meals], "*V-Tacos*")</f>
        <v/>
      </c>
      <c r="AL12" s="92">
        <f>COUNTIFS(Table1[Gluten Free], "gluten free", Table1[Size], "2", Table1[Meals], "*B-Burg*")</f>
        <v/>
      </c>
      <c r="AM12" s="92">
        <f>COUNTIFS(Table1[Gluten Free], "gluten free", Table1[Size], "2", Table1[Meals], "*T-Burg*")</f>
        <v/>
      </c>
      <c r="AN12" s="92">
        <f>COUNTIFS(Table1[Gluten Free], "gluten free", Table1[Size], "2", Table1[Meals], "*V-Burg*")</f>
        <v/>
      </c>
      <c r="AO12" s="93">
        <f>AR12-AP12</f>
        <v/>
      </c>
      <c r="AP12" s="93">
        <f>COUNTIFS(Table1[Gluten Free], "gluten free", Table1[Size], "2", Table1[Meals], "*V-Pizza*")</f>
        <v/>
      </c>
      <c r="AR12">
        <f>COUNTIFS(Table1[Gluten Free], "gluten free", Table1[Size], "2", Table1[Meals], "*Pizza*")</f>
        <v/>
      </c>
    </row>
    <row r="13" ht="15.6" customHeight="1" thickBot="1" thickTop="1">
      <c r="AA13" s="230" t="n"/>
      <c r="AC13" s="98" t="n">
        <v>1</v>
      </c>
      <c r="AD13" s="95">
        <f>COUNTIFS(Table1[Gluten Free], "gluten free", Table1[Size], "1", Table1[Meals], "*red*")</f>
        <v/>
      </c>
      <c r="AE13" s="87">
        <f>COUNTIFS(Table1[Gluten Free], "gluten free", Table1[Size], "1", Table1[Meals], "*teal*")</f>
        <v/>
      </c>
      <c r="AF13" s="88">
        <f>COUNTIFS(Table1[Gluten Free], "gluten free", Table1[Size], "1", Table1[Meals], "*green*")</f>
        <v/>
      </c>
      <c r="AG13" s="89">
        <f>COUNTIFS(Table1[Gluten Free], "gluten free", Table1[Size], "1", Table1[Meals], "*yellow*")</f>
        <v/>
      </c>
      <c r="AH13" s="90">
        <f>COUNTIFS(Table1[Gluten Free], "gluten free", Table1[Size], "1", Table1[Meals], "*blue*")</f>
        <v/>
      </c>
      <c r="AI13" s="91">
        <f>COUNTIFS(Table1[Gluten Free], "gluten free", Table1[Size], "1", Table1[Meals], "*B-Tacos*")</f>
        <v/>
      </c>
      <c r="AJ13" s="91">
        <f>COUNTIFS(Table1[Gluten Free], "gluten free", Table1[Size], "1", Table1[Meals], "*T-Tacos*")</f>
        <v/>
      </c>
      <c r="AK13" s="91">
        <f>COUNTIFS(Table1[Gluten Free], "gluten free", Table1[Size], "1", Table1[Meals], "*V-Tacos*")</f>
        <v/>
      </c>
      <c r="AL13" s="92">
        <f>COUNTIFS(Table1[Gluten Free], "gluten free", Table1[Size], "1", Table1[Meals], "*B-Burg*")</f>
        <v/>
      </c>
      <c r="AM13" s="92">
        <f>COUNTIFS(Table1[Gluten Free], "gluten free", Table1[Size], "1", Table1[Meals], "*T-Burg*")</f>
        <v/>
      </c>
      <c r="AN13" s="92">
        <f>COUNTIFS(Table1[Gluten Free], "gluten free", Table1[Size], "1", Table1[Meals], "*V-Burg*")</f>
        <v/>
      </c>
      <c r="AO13" s="93">
        <f>AR13-AP13</f>
        <v/>
      </c>
      <c r="AP13" s="93">
        <f>COUNTIFS(Table1[Gluten Free], "gluten free", Table1[Size], "1", Table1[Meals], "*V-Pizza*")</f>
        <v/>
      </c>
      <c r="AR13">
        <f>COUNTIFS(Table1[Gluten Free], "gluten free", Table1[Size], "1", Table1[Meals], "*Pizza*")</f>
        <v/>
      </c>
    </row>
    <row r="14" ht="15.6" customHeight="1" thickBot="1" thickTop="1">
      <c r="AA14" s="230" t="n"/>
      <c r="AC14" s="99" t="n">
        <v>0</v>
      </c>
      <c r="AD14" s="95">
        <f>COUNTIFS(Table1[Gluten Free], "gluten free", Table1[Size], "0", Table1[Meals], "*red*")</f>
        <v/>
      </c>
      <c r="AE14" s="87">
        <f>COUNTIFS(Table1[Gluten Free], "gluten free", Table1[Size], "0", Table1[Meals], "*teal*")</f>
        <v/>
      </c>
      <c r="AF14" s="88">
        <f>COUNTIFS(Table1[Gluten Free], "gluten free", Table1[Size], "0", Table1[Meals], "*green*")</f>
        <v/>
      </c>
      <c r="AG14" s="89">
        <f>COUNTIFS(Table1[Gluten Free], "gluten free", Table1[Size], "0", Table1[Meals], "*yellow*")</f>
        <v/>
      </c>
      <c r="AH14" s="90">
        <f>COUNTIFS(Table1[Gluten Free], "gluten free", Table1[Size], "0", Table1[Meals], "*blue*")</f>
        <v/>
      </c>
      <c r="AI14" s="91">
        <f>COUNTIFS(Table1[Gluten Free], "gluten free", Table1[Size], "0", Table1[Meals], "*B-Tacos*")</f>
        <v/>
      </c>
      <c r="AJ14" s="91">
        <f>COUNTIFS(Table1[Gluten Free], "gluten free", Table1[Size], "0", Table1[Meals], "*T-Tacos*")</f>
        <v/>
      </c>
      <c r="AK14" s="91">
        <f>COUNTIFS(Table1[Gluten Free], "gluten free", Table1[Size], "0", Table1[Meals], "*V-Tacos*")</f>
        <v/>
      </c>
      <c r="AL14" s="100">
        <f>COUNTIFS(Table1[Gluten Free], "gluten free", Table1[Size], "0", Table1[Meals], "*B-Burg*")</f>
        <v/>
      </c>
      <c r="AM14" s="100">
        <f>COUNTIFS(Table1[Gluten Free], "gluten free", Table1[Size], "0", Table1[Meals], "*T-Burg*")</f>
        <v/>
      </c>
      <c r="AN14" s="100">
        <f>COUNTIFS(Table1[Gluten Free], "gluten free", Table1[Size], "0", Table1[Meals], "*V-Burg*")</f>
        <v/>
      </c>
      <c r="AO14" s="93">
        <f>AR14-AP14</f>
        <v/>
      </c>
      <c r="AP14" s="93">
        <f>COUNTIFS(Table1[Gluten Free], "gluten free", Table1[Size], "0", Table1[Meals], "*V-Pizza*")</f>
        <v/>
      </c>
      <c r="AR14">
        <f>COUNTIFS(Table1[Gluten Free], "gluten free", Table1[Size], "0", Table1[Meals], "*Pizza*")</f>
        <v/>
      </c>
    </row>
    <row r="15" ht="15.6" customHeight="1" thickBot="1" thickTop="1">
      <c r="AA15" s="230" t="n"/>
      <c r="AC15" s="101" t="inlineStr">
        <is>
          <t>gf total =</t>
        </is>
      </c>
      <c r="AD15" s="102">
        <f>SUM(AD10:AD14)</f>
        <v/>
      </c>
      <c r="AE15" s="103">
        <f>SUM(AE10:AE14)</f>
        <v/>
      </c>
      <c r="AF15" s="104">
        <f>SUM(AF10:AF14)</f>
        <v/>
      </c>
      <c r="AG15" s="105">
        <f>SUM(AG10:AG14)</f>
        <v/>
      </c>
      <c r="AH15" s="106">
        <f>SUM(AH10:AH14)</f>
        <v/>
      </c>
      <c r="AI15" s="107">
        <f>SUM(AI10:AI14)</f>
        <v/>
      </c>
      <c r="AJ15" s="107">
        <f>SUM(AJ10:AJ14)</f>
        <v/>
      </c>
      <c r="AK15" s="107">
        <f>SUM(AK10:AK14)</f>
        <v/>
      </c>
      <c r="AL15" s="108">
        <f>SUM(AL10:AL14)</f>
        <v/>
      </c>
      <c r="AM15" s="108">
        <f>SUM(AM10:AM14)</f>
        <v/>
      </c>
      <c r="AN15" s="108">
        <f>SUM(AN10:AN14)</f>
        <v/>
      </c>
      <c r="AO15" s="93">
        <f>SUM(AO10:AO14)</f>
        <v/>
      </c>
      <c r="AP15" s="93">
        <f>SUM(AP10:AP14)</f>
        <v/>
      </c>
      <c r="AR15">
        <f>SUM(AR10:AR14)</f>
        <v/>
      </c>
    </row>
    <row r="16" ht="15" customHeight="1" thickBot="1">
      <c r="AA16" s="230" t="n"/>
      <c r="AC16" s="113" t="inlineStr">
        <is>
          <t>TOTAL</t>
        </is>
      </c>
      <c r="AD16" s="114">
        <f>SUM(AD3:AD7,AD10:AD14)</f>
        <v/>
      </c>
      <c r="AE16" s="115">
        <f>SUM(AE3:AE7,AE10:AE14)</f>
        <v/>
      </c>
      <c r="AF16" s="116">
        <f>SUM(AF3:AF7,AF10:AF14)</f>
        <v/>
      </c>
      <c r="AG16" s="117">
        <f>SUM(AG3:AG7,AG10:AG14)</f>
        <v/>
      </c>
      <c r="AH16" s="118">
        <f>SUM(AH3:AH7,AH10:AH14)</f>
        <v/>
      </c>
      <c r="AI16" s="119">
        <f>SUM(AI3:AI7,AI10:AI14)</f>
        <v/>
      </c>
      <c r="AJ16" s="119">
        <f>SUM(AJ3:AJ7,AJ10:AJ14)</f>
        <v/>
      </c>
      <c r="AK16" s="119">
        <f>SUM(AK3:AK7,AK10:AK14)</f>
        <v/>
      </c>
      <c r="AL16" s="120">
        <f>SUM(AL3:AL7,AL10:AL14)</f>
        <v/>
      </c>
      <c r="AM16" s="120">
        <f>SUM(AM3:AM7,AM10:AM14)</f>
        <v/>
      </c>
      <c r="AN16" s="120">
        <f>SUM(AN3:AN7,AN10:AN14)</f>
        <v/>
      </c>
      <c r="AO16" s="121">
        <f>SUM(AO3:AO7,AO10:AO14)</f>
        <v/>
      </c>
      <c r="AP16" s="121">
        <f>SUM(AP3:AP7,AP10:AP14)</f>
        <v/>
      </c>
      <c r="AR16">
        <f>SUM(AR3:AR7,AR10:AR14)</f>
        <v/>
      </c>
    </row>
    <row r="17" ht="15" customHeight="1" thickBot="1">
      <c r="AA17" s="230" t="n"/>
      <c r="AC17" s="163" t="inlineStr">
        <is>
          <t xml:space="preserve">ICE </t>
        </is>
      </c>
      <c r="AD17" s="164">
        <f>COUNTIFS(Table1[Internal Reference], "2 Day")</f>
        <v/>
      </c>
    </row>
    <row r="18" ht="15.6" customHeight="1" thickBot="1" thickTop="1">
      <c r="AA18" s="230" t="n"/>
      <c r="AC18" s="165" t="inlineStr">
        <is>
          <t>BAGS</t>
        </is>
      </c>
      <c r="AD18" s="166">
        <f>SUM(AD19:AD34)</f>
        <v/>
      </c>
      <c r="AH18" t="inlineStr">
        <is>
          <t>Smoothie</t>
        </is>
      </c>
      <c r="AI18" t="inlineStr">
        <is>
          <t># of Orders</t>
        </is>
      </c>
      <c r="AM18" s="122" t="inlineStr">
        <is>
          <t xml:space="preserve"> Size</t>
        </is>
      </c>
      <c r="AN18" s="123" t="inlineStr">
        <is>
          <t>Taco TOTAL</t>
        </is>
      </c>
      <c r="AO18" s="124" t="inlineStr">
        <is>
          <t>Burg TOTAL</t>
        </is>
      </c>
      <c r="AP18" s="93" t="inlineStr">
        <is>
          <t>Pizza</t>
        </is>
      </c>
    </row>
    <row r="19" ht="15.6" customHeight="1" thickBot="1" thickTop="1">
      <c r="Y19" s="230" t="n"/>
      <c r="AA19" s="230" t="n"/>
      <c r="AC19" s="162" t="inlineStr">
        <is>
          <t>Pasadena</t>
        </is>
      </c>
      <c r="AD19">
        <f>COUNTIFS(Table1[Delivery Route], "Pasadena")</f>
        <v/>
      </c>
      <c r="AH19" s="127" t="inlineStr">
        <is>
          <t>Antiox</t>
        </is>
      </c>
      <c r="AI19">
        <f>SUM(I:I)</f>
        <v/>
      </c>
      <c r="AM19" s="125" t="n">
        <v>4</v>
      </c>
      <c r="AN19" s="126">
        <f>SUM(AI3:AK3)</f>
        <v/>
      </c>
      <c r="AO19" s="92">
        <f>SUM(AL3:AN3)</f>
        <v/>
      </c>
      <c r="AP19" s="93">
        <f>SUM(AO3:AP3)</f>
        <v/>
      </c>
    </row>
    <row r="20" ht="15.6" customHeight="1" thickBot="1" thickTop="1">
      <c r="AA20" s="230" t="n"/>
      <c r="AC20" s="147" t="inlineStr">
        <is>
          <t>Manhattan beach</t>
        </is>
      </c>
      <c r="AD20">
        <f>COUNTIFS(Table1[Delivery Route], "Manhattan Beach")</f>
        <v/>
      </c>
      <c r="AH20" s="129" t="inlineStr">
        <is>
          <t>BIG RED</t>
        </is>
      </c>
      <c r="AI20">
        <f>SUM(J:J)</f>
        <v/>
      </c>
      <c r="AM20" s="128" t="n">
        <v>3</v>
      </c>
      <c r="AN20" s="126">
        <f>SUM(AI4:AK4)</f>
        <v/>
      </c>
      <c r="AO20" s="92">
        <f>SUM(AL4:AN4)</f>
        <v/>
      </c>
      <c r="AP20" s="93">
        <f>SUM(AO4:AP4)</f>
        <v/>
      </c>
    </row>
    <row r="21" ht="15.6" customHeight="1" thickBot="1" thickTop="1">
      <c r="AA21" s="230" t="n"/>
      <c r="AC21" s="147" t="inlineStr">
        <is>
          <t>woodland hills</t>
        </is>
      </c>
      <c r="AD21">
        <f>COUNTIFS(Table1[Delivery Route],  "Woodland Hills")</f>
        <v/>
      </c>
      <c r="AH21" s="131" t="inlineStr">
        <is>
          <t>Blue</t>
        </is>
      </c>
      <c r="AI21">
        <f>SUM(K:K)</f>
        <v/>
      </c>
      <c r="AM21" s="130" t="n">
        <v>2</v>
      </c>
      <c r="AN21" s="126">
        <f>SUM(AI5:AK5)</f>
        <v/>
      </c>
      <c r="AO21" s="92">
        <f>SUM(AL5:AN5)</f>
        <v/>
      </c>
      <c r="AP21" s="93">
        <f>SUM(AO5:AP5)</f>
        <v/>
      </c>
    </row>
    <row r="22" ht="15.6" customHeight="1" thickBot="1" thickTop="1">
      <c r="Y22" s="230" t="n"/>
      <c r="AA22" s="230" t="n"/>
      <c r="AC22" s="147" t="inlineStr">
        <is>
          <t>Studio city</t>
        </is>
      </c>
      <c r="AD22">
        <f>COUNTIFS(Table1[Delivery Route], "Studio City")</f>
        <v/>
      </c>
      <c r="AH22" s="133" t="inlineStr">
        <is>
          <t>Boost</t>
        </is>
      </c>
      <c r="AI22">
        <f>SUM(L:L)</f>
        <v/>
      </c>
      <c r="AM22" s="132" t="n">
        <v>1</v>
      </c>
      <c r="AN22" s="126">
        <f>SUM(AI6:AK6)</f>
        <v/>
      </c>
      <c r="AO22" s="92">
        <f>SUM(AL6:AN6)</f>
        <v/>
      </c>
      <c r="AP22" s="93">
        <f>SUM(AO6:AP6)</f>
        <v/>
      </c>
    </row>
    <row r="23" ht="15.6" customHeight="1" thickBot="1" thickTop="1">
      <c r="Z23" s="230" t="n"/>
      <c r="AA23" s="230" t="n"/>
      <c r="AC23" s="147" t="inlineStr">
        <is>
          <t>Brentwood</t>
        </is>
      </c>
      <c r="AD23">
        <f>COUNTIFS(Table1[Delivery Route], "Brentwood")</f>
        <v/>
      </c>
      <c r="AH23" s="136" t="inlineStr">
        <is>
          <t>Green</t>
        </is>
      </c>
      <c r="AI23">
        <f>SUM(M:M)</f>
        <v/>
      </c>
      <c r="AM23" s="134" t="n">
        <v>0</v>
      </c>
      <c r="AN23" s="126">
        <f>SUM(AI7:AK7)</f>
        <v/>
      </c>
      <c r="AO23" s="92">
        <f>SUM(AL7:AN7)</f>
        <v/>
      </c>
      <c r="AP23" s="135">
        <f>SUM(AO7:AP7)</f>
        <v/>
      </c>
    </row>
    <row r="24" ht="15" customHeight="1" thickBot="1">
      <c r="F24" s="230" t="n"/>
      <c r="Z24" s="230" t="n"/>
      <c r="AA24" s="230" t="n"/>
      <c r="AC24" s="147" t="inlineStr">
        <is>
          <t>culver city</t>
        </is>
      </c>
      <c r="AD24">
        <f>COUNTIFS(Table1[Delivery Route], "Culver City")</f>
        <v/>
      </c>
      <c r="AH24" s="139" t="inlineStr">
        <is>
          <t>PBJ</t>
        </is>
      </c>
      <c r="AI24">
        <f>SUM(N:N)</f>
        <v/>
      </c>
      <c r="AM24" s="137" t="inlineStr">
        <is>
          <t>reg total=</t>
        </is>
      </c>
      <c r="AN24" s="138">
        <f>SUM(AN19:AN23)</f>
        <v/>
      </c>
      <c r="AO24" s="108">
        <f>SUM(AO19:AO23)</f>
        <v/>
      </c>
      <c r="AP24" s="109">
        <f>SUM(AP19:AP23)</f>
        <v/>
      </c>
    </row>
    <row r="25" ht="15" customHeight="1" thickBot="1">
      <c r="AA25" s="230" t="n"/>
      <c r="AC25" s="156" t="n">
        <v>90004</v>
      </c>
      <c r="AD25">
        <f>COUNTIFS(Table1[Delivery Route], "Los Angeles 04")</f>
        <v/>
      </c>
      <c r="AH25" s="144" t="inlineStr">
        <is>
          <t>VIT C</t>
        </is>
      </c>
      <c r="AI25">
        <f>SUM(O:O)</f>
        <v/>
      </c>
      <c r="AM25" s="140" t="inlineStr">
        <is>
          <t>GF</t>
        </is>
      </c>
      <c r="AN25" s="141" t="n"/>
      <c r="AO25" s="142" t="n"/>
      <c r="AP25" s="143" t="n"/>
    </row>
    <row r="26" ht="16.8" customHeight="1" thickBot="1" thickTop="1">
      <c r="A26" s="230" t="n"/>
      <c r="B26" s="237" t="n"/>
      <c r="D26" s="230" t="n"/>
      <c r="F26" s="230" t="n"/>
      <c r="AA26" s="230" t="n"/>
      <c r="AC26" s="147" t="inlineStr">
        <is>
          <t>Santa Monica</t>
        </is>
      </c>
      <c r="AD26">
        <f>COUNTIFS(Table1[Delivery Route],  "Santa Monica")</f>
        <v/>
      </c>
      <c r="AH26" s="145" t="inlineStr">
        <is>
          <t>Total</t>
        </is>
      </c>
      <c r="AI26" s="146">
        <f>SUM(AI19:AI25)</f>
        <v/>
      </c>
      <c r="AM26" s="125" t="n">
        <v>4</v>
      </c>
      <c r="AN26" s="126">
        <f>SUM(AI10:AK10)</f>
        <v/>
      </c>
      <c r="AO26" s="92">
        <f>SUM(AL10:AN10)</f>
        <v/>
      </c>
      <c r="AP26" s="93">
        <f>SUM(AO10:AP10)</f>
        <v/>
      </c>
    </row>
    <row r="27" ht="15.6" customHeight="1" thickBot="1" thickTop="1">
      <c r="A27" s="230" t="n"/>
      <c r="B27" s="237" t="n"/>
      <c r="D27" s="230" t="n"/>
      <c r="F27" s="230" t="n"/>
      <c r="H27" s="230" t="n"/>
      <c r="Y27" s="230" t="n"/>
      <c r="AA27" s="230" t="n"/>
      <c r="AC27" s="147" t="inlineStr">
        <is>
          <t>Los Angeles</t>
        </is>
      </c>
      <c r="AD27">
        <f>COUNTIFS(Table1[Delivery Route], "Los Angeles")</f>
        <v/>
      </c>
      <c r="AM27" s="128" t="n">
        <v>3</v>
      </c>
      <c r="AN27" s="126">
        <f>SUM(AI11:AK11)</f>
        <v/>
      </c>
      <c r="AO27" s="92">
        <f>SUM(AL11:AN11)</f>
        <v/>
      </c>
      <c r="AP27" s="93">
        <f>SUM(AO11:AP11)</f>
        <v/>
      </c>
    </row>
    <row r="28" ht="15.6" customHeight="1" thickBot="1" thickTop="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31" t="n"/>
      <c r="AA28" s="231" t="n"/>
      <c r="AB28" s="28" t="n"/>
      <c r="AC28" s="147" t="inlineStr">
        <is>
          <t>Hollywood</t>
        </is>
      </c>
      <c r="AD28">
        <f>COUNTIFS(Table1[Delivery Route],  "Hollywood")</f>
        <v/>
      </c>
      <c r="AH28" t="inlineStr">
        <is>
          <t>COOKIES</t>
        </is>
      </c>
      <c r="AI28" t="inlineStr">
        <is>
          <t># of Orders</t>
        </is>
      </c>
      <c r="AM28" s="130" t="n">
        <v>2</v>
      </c>
      <c r="AN28" s="126">
        <f>SUM(AI12:AK12)</f>
        <v/>
      </c>
      <c r="AO28" s="92">
        <f>SUM(AL12:AN12)</f>
        <v/>
      </c>
      <c r="AP28" s="93">
        <f>SUM(AO12:AP12)</f>
        <v/>
      </c>
    </row>
    <row r="29" ht="15.6" customHeight="1" thickBot="1" thickTop="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31" t="n"/>
      <c r="AA29" s="231" t="n"/>
      <c r="AB29" s="28" t="n"/>
      <c r="AC29" s="156" t="inlineStr">
        <is>
          <t>Valley 2</t>
        </is>
      </c>
      <c r="AD29">
        <f>COUNTIFS(Table1[Delivery Route],  "Valley2")</f>
        <v/>
      </c>
      <c r="AH29" s="148" t="inlineStr">
        <is>
          <t>BREAKGF</t>
        </is>
      </c>
      <c r="AI29">
        <f>SUM(R:R)</f>
        <v/>
      </c>
      <c r="AM29" s="132" t="n">
        <v>1</v>
      </c>
      <c r="AN29" s="126">
        <f>SUM(AI13:AK13)</f>
        <v/>
      </c>
      <c r="AO29" s="92">
        <f>SUM(AL13:AN13)</f>
        <v/>
      </c>
      <c r="AP29" s="93">
        <f>SUM(AO13:AP13)</f>
        <v/>
      </c>
    </row>
    <row r="30" ht="15.6" customHeight="1" thickBot="1" thickTop="1">
      <c r="A30" s="230" t="n"/>
      <c r="B30" s="237" t="n"/>
      <c r="D30" s="230" t="n"/>
      <c r="F30" s="230" t="n"/>
      <c r="H30" s="230" t="n"/>
      <c r="Q30" s="230" t="n"/>
      <c r="Y30" s="230" t="n"/>
      <c r="AA30" s="230" t="n"/>
      <c r="AC30" s="156" t="inlineStr">
        <is>
          <t>Valley</t>
        </is>
      </c>
      <c r="AD30">
        <f>COUNTIFS(Table1[Delivery Route], "Valley")</f>
        <v/>
      </c>
      <c r="AH30" s="149" t="inlineStr">
        <is>
          <t>CHIP</t>
        </is>
      </c>
      <c r="AI30">
        <f>SUM(S:S)</f>
        <v/>
      </c>
      <c r="AM30" s="134" t="n">
        <v>0</v>
      </c>
      <c r="AN30" s="126">
        <f>SUM(AI14:AK14)</f>
        <v/>
      </c>
      <c r="AO30" s="92">
        <f>SUM(AL14:AN14)</f>
        <v/>
      </c>
      <c r="AP30" s="135">
        <f>SUM(AO14:AP14)</f>
        <v/>
      </c>
    </row>
    <row r="31" ht="15" customHeight="1" thickBot="1">
      <c r="A31" s="28" t="n"/>
      <c r="AA31" s="28" t="n"/>
      <c r="AC31" s="160" t="inlineStr">
        <is>
          <t>Long Beach</t>
        </is>
      </c>
      <c r="AD31">
        <f>COUNTIFS(Table1[Delivery Route],  "Long Beach")</f>
        <v/>
      </c>
      <c r="AH31" s="150" t="inlineStr">
        <is>
          <t>CHIPGF</t>
        </is>
      </c>
      <c r="AI31">
        <f>SUM(T:T)</f>
        <v/>
      </c>
      <c r="AM31" s="137" t="inlineStr">
        <is>
          <t>gf total =</t>
        </is>
      </c>
      <c r="AN31" s="138">
        <f>SUM(AN26:AN30)</f>
        <v/>
      </c>
      <c r="AO31" s="108">
        <f>SUM(AO26:AO30)</f>
        <v/>
      </c>
      <c r="AP31" s="109">
        <f>SUM(AP26:AP30)</f>
        <v/>
      </c>
    </row>
    <row r="32">
      <c r="AC32" s="160" t="inlineStr">
        <is>
          <t>Orange County</t>
        </is>
      </c>
      <c r="AD32">
        <f>COUNTIFS(Table1[Delivery Route], "Orange County")</f>
        <v/>
      </c>
      <c r="AH32" s="155" t="inlineStr">
        <is>
          <t>OR</t>
        </is>
      </c>
      <c r="AI32">
        <f>SUM(U:U)</f>
        <v/>
      </c>
      <c r="AM32" s="151" t="inlineStr">
        <is>
          <t>TOTAL</t>
        </is>
      </c>
      <c r="AN32" s="152">
        <f>SUM(AN19:AN23,AN26:AN30)</f>
        <v/>
      </c>
      <c r="AO32" s="153">
        <f>SUM(AO19:AO23,AO26:AO30)</f>
        <v/>
      </c>
      <c r="AP32" s="154">
        <f>SUM(AP19:AP23,AP26:AP30)</f>
        <v/>
      </c>
    </row>
    <row r="33" ht="15" customHeight="1" thickBot="1">
      <c r="AC33" s="160" t="inlineStr">
        <is>
          <t>Beverly Hills</t>
        </is>
      </c>
      <c r="AD33">
        <f>COUNTIFS(Table1[Delivery Route], "Beverly Hills")</f>
        <v/>
      </c>
      <c r="AH33" s="157" t="inlineStr">
        <is>
          <t>ORGF</t>
        </is>
      </c>
      <c r="AI33">
        <f>SUM(V:V)</f>
        <v/>
      </c>
    </row>
    <row r="34" ht="15" customHeight="1" thickBot="1">
      <c r="AC34" s="147" t="inlineStr">
        <is>
          <t>Studio city 2</t>
        </is>
      </c>
      <c r="AD34">
        <f>COUNTIFS(Table1[Delivery Route], "Studio City 2")</f>
        <v/>
      </c>
      <c r="AH34" s="158" t="inlineStr">
        <is>
          <t>SUGAR</t>
        </is>
      </c>
      <c r="AI34">
        <f>SUM(W:W)</f>
        <v/>
      </c>
    </row>
    <row r="35">
      <c r="AH35" s="159" t="inlineStr">
        <is>
          <t>SUGARGF</t>
        </is>
      </c>
      <c r="AI35">
        <f>SUM(X:X)</f>
        <v/>
      </c>
    </row>
    <row r="36" ht="15.6" customHeight="1">
      <c r="AH36" s="145" t="inlineStr">
        <is>
          <t>Total</t>
        </is>
      </c>
      <c r="AI36" s="146">
        <f>SUM(AI29:AI35)</f>
        <v/>
      </c>
    </row>
    <row r="38">
      <c r="A38" s="28" t="n"/>
    </row>
    <row r="39">
      <c r="A39" s="28" t="n"/>
    </row>
    <row r="40">
      <c r="A40" s="28" t="n"/>
    </row>
    <row r="41">
      <c r="A41" s="28" t="n"/>
    </row>
    <row r="42">
      <c r="A42" s="28" t="n"/>
    </row>
    <row r="966">
      <c r="E966" s="161" t="n"/>
      <c r="G966" s="161" t="n"/>
      <c r="H966" s="161" t="n"/>
      <c r="I966" s="161" t="n"/>
      <c r="J966" s="161" t="n"/>
      <c r="K966" s="161" t="n"/>
      <c r="L966" s="161" t="n"/>
      <c r="M966" s="161" t="n"/>
      <c r="N966" s="161" t="n"/>
      <c r="O966" s="161" t="n"/>
      <c r="P966" s="161" t="n"/>
      <c r="Q966" s="161" t="n"/>
      <c r="R966" s="161" t="n"/>
      <c r="S966" s="161" t="n"/>
      <c r="T966" s="161" t="n"/>
      <c r="U966" s="161" t="n"/>
      <c r="V966" s="161" t="n"/>
      <c r="W966" s="161" t="n"/>
      <c r="X966" s="161" t="n"/>
      <c r="Y966" s="161" t="n"/>
      <c r="Z966" s="161" t="n"/>
    </row>
    <row r="967">
      <c r="E967" s="161" t="n"/>
      <c r="G967" s="161" t="n"/>
      <c r="H967" s="161" t="n"/>
      <c r="I967" s="161" t="n"/>
      <c r="J967" s="161" t="n"/>
      <c r="K967" s="161" t="n"/>
      <c r="L967" s="161" t="n"/>
      <c r="M967" s="161" t="n"/>
      <c r="N967" s="161" t="n"/>
      <c r="O967" s="161" t="n"/>
      <c r="P967" s="161" t="n"/>
      <c r="Q967" s="161" t="n"/>
      <c r="R967" s="161" t="n"/>
      <c r="S967" s="161" t="n"/>
      <c r="T967" s="161" t="n"/>
      <c r="U967" s="161" t="n"/>
      <c r="V967" s="161" t="n"/>
      <c r="W967" s="161" t="n"/>
      <c r="X967" s="161" t="n"/>
      <c r="Y967" s="161" t="n"/>
      <c r="Z967" s="161" t="n"/>
    </row>
    <row r="968">
      <c r="E968" s="161" t="n"/>
      <c r="G968" s="161" t="n"/>
      <c r="H968" s="161" t="n"/>
      <c r="I968" s="161" t="n"/>
      <c r="J968" s="161" t="n"/>
      <c r="K968" s="161" t="n"/>
      <c r="L968" s="161" t="n"/>
      <c r="M968" s="161" t="n"/>
      <c r="N968" s="161" t="n"/>
      <c r="O968" s="161" t="n"/>
      <c r="P968" s="161" t="n"/>
      <c r="Q968" s="161" t="n"/>
      <c r="R968" s="161" t="n"/>
      <c r="S968" s="161" t="n"/>
      <c r="T968" s="161" t="n"/>
      <c r="U968" s="161" t="n"/>
      <c r="V968" s="161" t="n"/>
      <c r="W968" s="161" t="n"/>
      <c r="X968" s="161" t="n"/>
      <c r="Y968" s="161" t="n"/>
      <c r="Z968" s="161" t="n"/>
    </row>
    <row r="969">
      <c r="E969" s="161" t="n"/>
      <c r="G969" s="161" t="n"/>
      <c r="H969" s="161" t="n"/>
      <c r="I969" s="161" t="n"/>
      <c r="J969" s="161" t="n"/>
      <c r="K969" s="161" t="n"/>
      <c r="L969" s="161" t="n"/>
      <c r="M969" s="161" t="n"/>
      <c r="N969" s="161" t="n"/>
      <c r="O969" s="161" t="n"/>
      <c r="P969" s="161" t="n"/>
      <c r="Q969" s="161" t="n"/>
      <c r="R969" s="161" t="n"/>
      <c r="S969" s="161" t="n"/>
      <c r="T969" s="161" t="n"/>
      <c r="U969" s="161" t="n"/>
      <c r="V969" s="161" t="n"/>
      <c r="W969" s="161" t="n"/>
      <c r="X969" s="161" t="n"/>
      <c r="Y969" s="161" t="n"/>
      <c r="Z969" s="161" t="n"/>
    </row>
    <row r="970">
      <c r="E970" s="161" t="n"/>
      <c r="G970" s="161" t="n"/>
      <c r="H970" s="161" t="n"/>
      <c r="I970" s="161" t="n"/>
      <c r="J970" s="161" t="n"/>
      <c r="K970" s="161" t="n"/>
      <c r="L970" s="161" t="n"/>
      <c r="M970" s="161" t="n"/>
      <c r="N970" s="161" t="n"/>
      <c r="O970" s="161" t="n"/>
      <c r="P970" s="161" t="n"/>
      <c r="Q970" s="161" t="n"/>
      <c r="R970" s="161" t="n"/>
      <c r="S970" s="161" t="n"/>
      <c r="T970" s="161" t="n"/>
      <c r="U970" s="161" t="n"/>
      <c r="V970" s="161" t="n"/>
      <c r="W970" s="161" t="n"/>
      <c r="X970" s="161" t="n"/>
      <c r="Y970" s="161" t="n"/>
      <c r="Z970" s="161" t="n"/>
    </row>
    <row r="971">
      <c r="E971" s="161" t="n"/>
      <c r="G971" s="161" t="n"/>
      <c r="H971" s="161" t="n"/>
      <c r="I971" s="161" t="n"/>
      <c r="J971" s="161" t="n"/>
      <c r="K971" s="161" t="n"/>
      <c r="L971" s="161" t="n"/>
      <c r="M971" s="161" t="n"/>
      <c r="N971" s="161" t="n"/>
      <c r="O971" s="161" t="n"/>
      <c r="P971" s="161" t="n"/>
      <c r="Q971" s="161" t="n"/>
      <c r="R971" s="161" t="n"/>
      <c r="S971" s="161" t="n"/>
      <c r="T971" s="161" t="n"/>
      <c r="U971" s="161" t="n"/>
      <c r="V971" s="161" t="n"/>
      <c r="W971" s="161" t="n"/>
      <c r="X971" s="161" t="n"/>
      <c r="Y971" s="161" t="n"/>
      <c r="Z971" s="161" t="n"/>
    </row>
    <row r="972">
      <c r="E972" s="161" t="n"/>
      <c r="G972" s="161" t="n"/>
      <c r="H972" s="161" t="n"/>
      <c r="I972" s="161" t="n"/>
      <c r="J972" s="161" t="n"/>
      <c r="K972" s="161" t="n"/>
      <c r="L972" s="161" t="n"/>
      <c r="M972" s="161" t="n"/>
      <c r="N972" s="161" t="n"/>
      <c r="O972" s="161" t="n"/>
      <c r="P972" s="161" t="n"/>
      <c r="Q972" s="161" t="n"/>
      <c r="R972" s="161" t="n"/>
      <c r="S972" s="161" t="n"/>
      <c r="T972" s="161" t="n"/>
      <c r="U972" s="161" t="n"/>
      <c r="V972" s="161" t="n"/>
      <c r="W972" s="161" t="n"/>
      <c r="X972" s="161" t="n"/>
      <c r="Y972" s="161" t="n"/>
      <c r="Z972" s="161" t="n"/>
    </row>
    <row r="973">
      <c r="E973" s="161" t="n"/>
      <c r="G973" s="161" t="n"/>
      <c r="H973" s="161" t="n"/>
      <c r="I973" s="161" t="n"/>
      <c r="J973" s="161" t="n"/>
      <c r="K973" s="161" t="n"/>
      <c r="L973" s="161" t="n"/>
      <c r="M973" s="161" t="n"/>
      <c r="N973" s="161" t="n"/>
      <c r="O973" s="161" t="n"/>
      <c r="P973" s="161" t="n"/>
      <c r="Q973" s="161" t="n"/>
      <c r="R973" s="161" t="n"/>
      <c r="S973" s="161" t="n"/>
      <c r="T973" s="161" t="n"/>
      <c r="U973" s="161" t="n"/>
      <c r="V973" s="161" t="n"/>
      <c r="W973" s="161" t="n"/>
      <c r="X973" s="161" t="n"/>
      <c r="Y973" s="161" t="n"/>
      <c r="Z973" s="161" t="n"/>
    </row>
    <row r="974">
      <c r="E974" s="161" t="n"/>
      <c r="G974" s="161" t="n"/>
      <c r="H974" s="161" t="n"/>
      <c r="I974" s="161" t="n"/>
      <c r="J974" s="161" t="n"/>
      <c r="K974" s="161" t="n"/>
      <c r="L974" s="161" t="n"/>
      <c r="M974" s="161" t="n"/>
      <c r="N974" s="161" t="n"/>
      <c r="O974" s="161" t="n"/>
      <c r="P974" s="161" t="n"/>
      <c r="Q974" s="161" t="n"/>
      <c r="R974" s="161" t="n"/>
      <c r="S974" s="161" t="n"/>
      <c r="T974" s="161" t="n"/>
      <c r="U974" s="161" t="n"/>
      <c r="V974" s="161" t="n"/>
      <c r="W974" s="161" t="n"/>
      <c r="X974" s="161" t="n"/>
      <c r="Y974" s="161" t="n"/>
      <c r="Z974" s="161" t="n"/>
    </row>
    <row r="975">
      <c r="E975" s="161" t="n"/>
      <c r="G975" s="161" t="n"/>
      <c r="H975" s="161" t="n"/>
      <c r="I975" s="161" t="n"/>
      <c r="J975" s="161" t="n"/>
      <c r="K975" s="161" t="n"/>
      <c r="L975" s="161" t="n"/>
      <c r="M975" s="161" t="n"/>
      <c r="N975" s="161" t="n"/>
      <c r="O975" s="161" t="n"/>
      <c r="P975" s="161" t="n"/>
      <c r="Q975" s="161" t="n"/>
      <c r="R975" s="161" t="n"/>
      <c r="S975" s="161" t="n"/>
      <c r="T975" s="161" t="n"/>
      <c r="U975" s="161" t="n"/>
      <c r="V975" s="161" t="n"/>
      <c r="W975" s="161" t="n"/>
      <c r="X975" s="161" t="n"/>
      <c r="Y975" s="161" t="n"/>
      <c r="Z975" s="161" t="n"/>
    </row>
    <row r="976">
      <c r="E976" s="161" t="n"/>
      <c r="G976" s="161" t="n"/>
      <c r="H976" s="161" t="n"/>
      <c r="I976" s="161" t="n"/>
      <c r="J976" s="161" t="n"/>
      <c r="K976" s="161" t="n"/>
      <c r="L976" s="161" t="n"/>
      <c r="M976" s="161" t="n"/>
      <c r="N976" s="161" t="n"/>
      <c r="O976" s="161" t="n"/>
      <c r="P976" s="161" t="n"/>
      <c r="Q976" s="161" t="n"/>
      <c r="R976" s="161" t="n"/>
      <c r="S976" s="161" t="n"/>
      <c r="T976" s="161" t="n"/>
      <c r="U976" s="161" t="n"/>
      <c r="V976" s="161" t="n"/>
      <c r="W976" s="161" t="n"/>
      <c r="X976" s="161" t="n"/>
      <c r="Y976" s="161" t="n"/>
      <c r="Z976" s="161" t="n"/>
    </row>
    <row r="977">
      <c r="E977" s="161" t="n"/>
      <c r="G977" s="161" t="n"/>
      <c r="H977" s="161" t="n"/>
      <c r="I977" s="161" t="n"/>
      <c r="J977" s="161" t="n"/>
      <c r="K977" s="161" t="n"/>
      <c r="L977" s="161" t="n"/>
      <c r="M977" s="161" t="n"/>
      <c r="N977" s="161" t="n"/>
      <c r="O977" s="161" t="n"/>
      <c r="P977" s="161" t="n"/>
      <c r="Q977" s="161" t="n"/>
      <c r="R977" s="161" t="n"/>
      <c r="S977" s="161" t="n"/>
      <c r="T977" s="161" t="n"/>
      <c r="U977" s="161" t="n"/>
      <c r="V977" s="161" t="n"/>
      <c r="W977" s="161" t="n"/>
      <c r="X977" s="161" t="n"/>
      <c r="Y977" s="161" t="n"/>
      <c r="Z977" s="161" t="n"/>
    </row>
    <row r="978">
      <c r="E978" s="161" t="n"/>
      <c r="G978" s="161" t="n"/>
      <c r="H978" s="161" t="n"/>
      <c r="I978" s="161" t="n"/>
      <c r="J978" s="161" t="n"/>
      <c r="K978" s="161" t="n"/>
      <c r="L978" s="161" t="n"/>
      <c r="M978" s="161" t="n"/>
      <c r="N978" s="161" t="n"/>
      <c r="O978" s="161" t="n"/>
      <c r="P978" s="161" t="n"/>
      <c r="Q978" s="161" t="n"/>
      <c r="R978" s="161" t="n"/>
      <c r="S978" s="161" t="n"/>
      <c r="T978" s="161" t="n"/>
      <c r="U978" s="161" t="n"/>
      <c r="V978" s="161" t="n"/>
      <c r="W978" s="161" t="n"/>
      <c r="X978" s="161" t="n"/>
      <c r="Y978" s="161" t="n"/>
      <c r="Z978" s="161" t="n"/>
    </row>
    <row r="979">
      <c r="E979" s="161" t="n"/>
      <c r="G979" s="161" t="n"/>
      <c r="H979" s="161" t="n"/>
      <c r="I979" s="161" t="n"/>
      <c r="J979" s="161" t="n"/>
      <c r="K979" s="161" t="n"/>
      <c r="L979" s="161" t="n"/>
      <c r="M979" s="161" t="n"/>
      <c r="N979" s="161" t="n"/>
      <c r="O979" s="161" t="n"/>
      <c r="P979" s="161" t="n"/>
      <c r="Q979" s="161" t="n"/>
      <c r="R979" s="161" t="n"/>
      <c r="S979" s="161" t="n"/>
      <c r="T979" s="161" t="n"/>
      <c r="U979" s="161" t="n"/>
      <c r="V979" s="161" t="n"/>
      <c r="W979" s="161" t="n"/>
      <c r="X979" s="161" t="n"/>
      <c r="Y979" s="161" t="n"/>
      <c r="Z979" s="161" t="n"/>
    </row>
    <row r="980">
      <c r="E980" s="161" t="n"/>
      <c r="G980" s="161" t="n"/>
      <c r="H980" s="161" t="n"/>
      <c r="I980" s="161" t="n"/>
      <c r="J980" s="161" t="n"/>
      <c r="K980" s="161" t="n"/>
      <c r="L980" s="161" t="n"/>
      <c r="M980" s="161" t="n"/>
      <c r="N980" s="161" t="n"/>
      <c r="O980" s="161" t="n"/>
      <c r="P980" s="161" t="n"/>
      <c r="Q980" s="161" t="n"/>
      <c r="R980" s="161" t="n"/>
      <c r="S980" s="161" t="n"/>
      <c r="T980" s="161" t="n"/>
      <c r="U980" s="161" t="n"/>
      <c r="V980" s="161" t="n"/>
      <c r="W980" s="161" t="n"/>
      <c r="X980" s="161" t="n"/>
      <c r="Y980" s="161" t="n"/>
      <c r="Z980" s="161" t="n"/>
    </row>
    <row r="981">
      <c r="E981" s="161" t="n"/>
      <c r="G981" s="161" t="n"/>
      <c r="H981" s="161" t="n"/>
      <c r="I981" s="161" t="n"/>
      <c r="J981" s="161" t="n"/>
      <c r="K981" s="161" t="n"/>
      <c r="L981" s="161" t="n"/>
      <c r="M981" s="161" t="n"/>
      <c r="N981" s="161" t="n"/>
      <c r="O981" s="161" t="n"/>
      <c r="P981" s="161" t="n"/>
      <c r="Q981" s="161" t="n"/>
      <c r="R981" s="161" t="n"/>
      <c r="S981" s="161" t="n"/>
      <c r="T981" s="161" t="n"/>
      <c r="U981" s="161" t="n"/>
      <c r="V981" s="161" t="n"/>
      <c r="W981" s="161" t="n"/>
      <c r="X981" s="161" t="n"/>
      <c r="Y981" s="161" t="n"/>
      <c r="Z981" s="161" t="n"/>
    </row>
    <row r="982">
      <c r="E982" s="161" t="n"/>
      <c r="G982" s="161" t="n"/>
      <c r="H982" s="161" t="n"/>
      <c r="I982" s="161" t="n"/>
      <c r="J982" s="161" t="n"/>
      <c r="K982" s="161" t="n"/>
      <c r="L982" s="161" t="n"/>
      <c r="M982" s="161" t="n"/>
      <c r="N982" s="161" t="n"/>
      <c r="O982" s="161" t="n"/>
      <c r="P982" s="161" t="n"/>
      <c r="Q982" s="161" t="n"/>
      <c r="R982" s="161" t="n"/>
      <c r="S982" s="161" t="n"/>
      <c r="T982" s="161" t="n"/>
      <c r="U982" s="161" t="n"/>
      <c r="V982" s="161" t="n"/>
      <c r="W982" s="161" t="n"/>
      <c r="X982" s="161" t="n"/>
      <c r="Y982" s="161" t="n"/>
      <c r="Z982" s="161" t="n"/>
    </row>
    <row r="983">
      <c r="E983" s="161" t="n"/>
      <c r="G983" s="161" t="n"/>
      <c r="H983" s="161" t="n"/>
      <c r="I983" s="161" t="n"/>
      <c r="J983" s="161" t="n"/>
      <c r="K983" s="161" t="n"/>
      <c r="L983" s="161" t="n"/>
      <c r="M983" s="161" t="n"/>
      <c r="N983" s="161" t="n"/>
      <c r="O983" s="161" t="n"/>
      <c r="P983" s="161" t="n"/>
      <c r="Q983" s="161" t="n"/>
      <c r="R983" s="161" t="n"/>
      <c r="S983" s="161" t="n"/>
      <c r="T983" s="161" t="n"/>
      <c r="U983" s="161" t="n"/>
      <c r="V983" s="161" t="n"/>
      <c r="W983" s="161" t="n"/>
      <c r="X983" s="161" t="n"/>
      <c r="Y983" s="161" t="n"/>
      <c r="Z983" s="161" t="n"/>
    </row>
    <row r="984">
      <c r="E984" s="161" t="n"/>
      <c r="G984" s="161" t="n"/>
      <c r="H984" s="161" t="n"/>
      <c r="I984" s="161" t="n"/>
      <c r="J984" s="161" t="n"/>
      <c r="K984" s="161" t="n"/>
      <c r="L984" s="161" t="n"/>
      <c r="M984" s="161" t="n"/>
      <c r="N984" s="161" t="n"/>
      <c r="O984" s="161" t="n"/>
      <c r="P984" s="161" t="n"/>
      <c r="Q984" s="161" t="n"/>
      <c r="R984" s="161" t="n"/>
      <c r="S984" s="161" t="n"/>
      <c r="T984" s="161" t="n"/>
      <c r="U984" s="161" t="n"/>
      <c r="V984" s="161" t="n"/>
      <c r="W984" s="161" t="n"/>
      <c r="X984" s="161" t="n"/>
      <c r="Y984" s="161" t="n"/>
      <c r="Z984" s="161" t="n"/>
    </row>
    <row r="985">
      <c r="E985" s="161" t="n"/>
      <c r="G985" s="161" t="n"/>
      <c r="H985" s="161" t="n"/>
      <c r="I985" s="161" t="n"/>
      <c r="J985" s="161" t="n"/>
      <c r="K985" s="161" t="n"/>
      <c r="L985" s="161" t="n"/>
      <c r="M985" s="161" t="n"/>
      <c r="N985" s="161" t="n"/>
      <c r="O985" s="161" t="n"/>
      <c r="P985" s="161" t="n"/>
      <c r="Q985" s="161" t="n"/>
      <c r="R985" s="161" t="n"/>
      <c r="S985" s="161" t="n"/>
      <c r="T985" s="161" t="n"/>
      <c r="U985" s="161" t="n"/>
      <c r="V985" s="161" t="n"/>
      <c r="W985" s="161" t="n"/>
      <c r="X985" s="161" t="n"/>
      <c r="Y985" s="161" t="n"/>
      <c r="Z985" s="161" t="n"/>
    </row>
    <row r="986">
      <c r="E986" s="161" t="n"/>
      <c r="G986" s="161" t="n"/>
      <c r="H986" s="161" t="n"/>
      <c r="I986" s="161" t="n"/>
      <c r="J986" s="161" t="n"/>
      <c r="K986" s="161" t="n"/>
      <c r="L986" s="161" t="n"/>
      <c r="M986" s="161" t="n"/>
      <c r="N986" s="161" t="n"/>
      <c r="O986" s="161" t="n"/>
      <c r="P986" s="161" t="n"/>
      <c r="Q986" s="161" t="n"/>
      <c r="R986" s="161" t="n"/>
      <c r="S986" s="161" t="n"/>
      <c r="T986" s="161" t="n"/>
      <c r="U986" s="161" t="n"/>
      <c r="V986" s="161" t="n"/>
      <c r="W986" s="161" t="n"/>
      <c r="X986" s="161" t="n"/>
      <c r="Y986" s="161" t="n"/>
      <c r="Z986" s="161" t="n"/>
    </row>
  </sheetData>
  <conditionalFormatting sqref="B27:B28">
    <cfRule type="duplicateValues" priority="9" dxfId="0"/>
  </conditionalFormatting>
  <conditionalFormatting sqref="B29:B31">
    <cfRule type="duplicateValues" priority="6" dxfId="0"/>
  </conditionalFormatting>
  <conditionalFormatting sqref="B94">
    <cfRule type="duplicateValues" priority="3" dxfId="0"/>
  </conditionalFormatting>
  <conditionalFormatting sqref="B32:B93 B95:B131">
    <cfRule type="duplicateValues" priority="4" dxfId="0"/>
  </conditionalFormatting>
  <conditionalFormatting sqref="B155:B251">
    <cfRule type="duplicateValues" priority="2" dxfId="0"/>
  </conditionalFormatting>
  <conditionalFormatting sqref="B252">
    <cfRule type="duplicateValues" priority="1" dxfId="0"/>
  </conditionalFormatting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Momo Enokinda</dc:creator>
  <dcterms:created xsi:type="dcterms:W3CDTF">2020-07-08T19:01:31Z</dcterms:created>
  <dcterms:modified xsi:type="dcterms:W3CDTF">2020-10-15T21:03:12Z</dcterms:modified>
  <cp:lastModifiedBy>Momo Enokinda</cp:lastModifiedBy>
  <cp:lastPrinted>2020-09-10T22:55:43Z</cp:lastPrinted>
</cp:coreProperties>
</file>