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<sst xmlns="http://schemas.openxmlformats.org/spreadsheetml/2006/main" count="50" uniqueCount="49">
  <si>
    <t xml:space="preserve">Employee Payroll </t>
  </si>
  <si>
    <t>Mr Naeem</t>
  </si>
  <si>
    <t>Hours Worked</t>
  </si>
  <si>
    <t xml:space="preserve">OverTime Hours </t>
  </si>
  <si>
    <t>Pay</t>
  </si>
  <si>
    <t xml:space="preserve">Overtime Bonus </t>
  </si>
  <si>
    <t xml:space="preserve">Total Pay </t>
  </si>
  <si>
    <t xml:space="preserve">Jan Pay </t>
  </si>
  <si>
    <t xml:space="preserve">Last Name </t>
  </si>
  <si>
    <t xml:space="preserve">First Name </t>
  </si>
  <si>
    <t xml:space="preserve">Hourly Wage </t>
  </si>
  <si>
    <t xml:space="preserve">Smith </t>
  </si>
  <si>
    <t>Josh</t>
  </si>
  <si>
    <t>Holds</t>
  </si>
  <si>
    <t>Glen</t>
  </si>
  <si>
    <t>Bray</t>
  </si>
  <si>
    <t>Samantha</t>
  </si>
  <si>
    <t>Holmes</t>
  </si>
  <si>
    <t>Holly</t>
  </si>
  <si>
    <t>Noreman</t>
  </si>
  <si>
    <t>Tim</t>
  </si>
  <si>
    <t>Kindle</t>
  </si>
  <si>
    <t>Alex</t>
  </si>
  <si>
    <t>Hamilton</t>
  </si>
  <si>
    <t>Barbara</t>
  </si>
  <si>
    <t>Charlie</t>
  </si>
  <si>
    <t>Summers</t>
  </si>
  <si>
    <t>Julie</t>
  </si>
  <si>
    <t>Knight</t>
  </si>
  <si>
    <t xml:space="preserve">Autumn </t>
  </si>
  <si>
    <t>Young</t>
  </si>
  <si>
    <t xml:space="preserve">Linda </t>
  </si>
  <si>
    <t>Hill</t>
  </si>
  <si>
    <t xml:space="preserve">Lucy </t>
  </si>
  <si>
    <t xml:space="preserve">Pennignton </t>
  </si>
  <si>
    <t>Olive</t>
  </si>
  <si>
    <t xml:space="preserve">Hillmore </t>
  </si>
  <si>
    <t>Trent</t>
  </si>
  <si>
    <t xml:space="preserve">Gillmore </t>
  </si>
  <si>
    <t>Tracy</t>
  </si>
  <si>
    <t>Tait</t>
  </si>
  <si>
    <t>Karen</t>
  </si>
  <si>
    <t>Morgan</t>
  </si>
  <si>
    <t>Lucas</t>
  </si>
  <si>
    <t>MAX</t>
  </si>
  <si>
    <t>MIN</t>
  </si>
  <si>
    <t>Average</t>
  </si>
  <si>
    <t>Total</t>
  </si>
  <si>
    <t xml:space="preserve">Total Salary For Jan  </t>
  </si>
</sst>
</file>

<file path=xl/styles.xml><?xml version="1.0" encoding="utf-8"?>
<styleSheet xmlns="http://schemas.openxmlformats.org/spreadsheetml/2006/main">
  <numFmts count="7">
    <numFmt numFmtId="43" formatCode="_-* #,##0.00_-;\-* #,##0.00_-;_-* &quot;-&quot;??_-;_-@_-"/>
    <numFmt numFmtId="176" formatCode="&quot;£&quot;#,##0.00_);[Red]\(&quot;£&quot;#,##0.00\)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177" formatCode="dd/mm/yyyy;@"/>
    <numFmt numFmtId="178" formatCode="0.00_ "/>
  </numFmts>
  <fonts count="21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812B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9CD0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6" borderId="3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4" borderId="1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6" fillId="31" borderId="6" applyNumberForma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8" fillId="31" borderId="1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177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2" borderId="0" xfId="0" applyNumberFormat="1" applyFill="1">
      <alignment vertical="center"/>
    </xf>
    <xf numFmtId="178" fontId="0" fillId="2" borderId="0" xfId="0" applyNumberFormat="1" applyFill="1">
      <alignment vertical="center"/>
    </xf>
    <xf numFmtId="177" fontId="0" fillId="3" borderId="0" xfId="0" applyNumberFormat="1" applyFill="1">
      <alignment vertical="center"/>
    </xf>
    <xf numFmtId="177" fontId="0" fillId="4" borderId="0" xfId="0" applyNumberFormat="1" applyFill="1">
      <alignment vertical="center"/>
    </xf>
    <xf numFmtId="0" fontId="0" fillId="3" borderId="0" xfId="0" applyFill="1">
      <alignment vertical="center"/>
    </xf>
    <xf numFmtId="176" fontId="0" fillId="4" borderId="0" xfId="0" applyNumberFormat="1" applyFill="1">
      <alignment vertical="center"/>
    </xf>
    <xf numFmtId="0" fontId="0" fillId="3" borderId="0" xfId="0" applyNumberFormat="1" applyFill="1">
      <alignment vertical="center"/>
    </xf>
    <xf numFmtId="0" fontId="1" fillId="4" borderId="0" xfId="0" applyNumberFormat="1" applyFont="1" applyFill="1">
      <alignment vertical="center"/>
    </xf>
    <xf numFmtId="178" fontId="0" fillId="3" borderId="0" xfId="0" applyNumberFormat="1" applyFill="1">
      <alignment vertical="center"/>
    </xf>
    <xf numFmtId="178" fontId="1" fillId="4" borderId="0" xfId="0" applyNumberFormat="1" applyFont="1" applyFill="1">
      <alignment vertical="center"/>
    </xf>
    <xf numFmtId="177" fontId="0" fillId="5" borderId="0" xfId="0" applyNumberFormat="1" applyFill="1">
      <alignment vertical="center"/>
    </xf>
    <xf numFmtId="177" fontId="0" fillId="6" borderId="0" xfId="0" applyNumberFormat="1" applyFill="1">
      <alignment vertical="center"/>
    </xf>
    <xf numFmtId="176" fontId="0" fillId="5" borderId="0" xfId="0" applyNumberFormat="1" applyFill="1">
      <alignment vertical="center"/>
    </xf>
    <xf numFmtId="176" fontId="0" fillId="6" borderId="0" xfId="0" applyNumberFormat="1" applyFill="1">
      <alignment vertical="center"/>
    </xf>
    <xf numFmtId="0" fontId="0" fillId="5" borderId="0" xfId="0" applyNumberFormat="1" applyFill="1">
      <alignment vertical="center"/>
    </xf>
    <xf numFmtId="0" fontId="0" fillId="6" borderId="0" xfId="0" applyNumberFormat="1" applyFill="1">
      <alignment vertical="center"/>
    </xf>
    <xf numFmtId="178" fontId="0" fillId="5" borderId="0" xfId="0" applyNumberFormat="1" applyFill="1">
      <alignment vertical="center"/>
    </xf>
    <xf numFmtId="178" fontId="0" fillId="6" borderId="0" xfId="0" applyNumberFormat="1" applyFill="1">
      <alignment vertical="center"/>
    </xf>
    <xf numFmtId="177" fontId="0" fillId="7" borderId="0" xfId="0" applyNumberFormat="1" applyFill="1">
      <alignment vertical="center"/>
    </xf>
    <xf numFmtId="176" fontId="0" fillId="8" borderId="0" xfId="0" applyNumberFormat="1" applyFill="1">
      <alignment vertical="center"/>
    </xf>
    <xf numFmtId="0" fontId="0" fillId="0" borderId="0" xfId="0" applyNumberFormat="1" applyFill="1">
      <alignment vertical="center"/>
    </xf>
    <xf numFmtId="0" fontId="0" fillId="8" borderId="0" xfId="0" applyNumberFormat="1" applyFill="1">
      <alignment vertical="center"/>
    </xf>
    <xf numFmtId="178" fontId="0" fillId="0" borderId="0" xfId="0" applyNumberFormat="1" applyFill="1">
      <alignment vertical="center"/>
    </xf>
    <xf numFmtId="178" fontId="0" fillId="8" borderId="0" xfId="0" applyNumberFormat="1" applyFill="1">
      <alignment vertical="center"/>
    </xf>
    <xf numFmtId="0" fontId="0" fillId="0" borderId="0" xfId="0" applyFill="1">
      <alignment vertical="center"/>
    </xf>
    <xf numFmtId="0" fontId="0" fillId="8" borderId="0" xfId="0" applyFill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B812BE"/>
      <color rgb="00A9CD0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9"/>
  <sheetViews>
    <sheetView tabSelected="1" zoomScale="85" zoomScaleNormal="85" workbookViewId="0">
      <selection activeCell="A28" sqref="A28"/>
    </sheetView>
  </sheetViews>
  <sheetFormatPr defaultColWidth="9.14285714285714" defaultRowHeight="15"/>
  <cols>
    <col min="1" max="1" width="18.2857142857143" customWidth="1"/>
    <col min="2" max="2" width="11.7142857142857" customWidth="1"/>
    <col min="3" max="3" width="13.7142857142857" customWidth="1"/>
    <col min="4" max="4" width="14.7142857142857" customWidth="1"/>
    <col min="5" max="8" width="11.4285714285714" customWidth="1"/>
    <col min="9" max="9" width="17" customWidth="1"/>
    <col min="10" max="13" width="11.4285714285714" customWidth="1"/>
    <col min="14" max="14" width="10.1428571428571" customWidth="1"/>
    <col min="15" max="19" width="17" customWidth="1"/>
    <col min="20" max="24" width="10.1428571428571" customWidth="1"/>
    <col min="25" max="27" width="11.4285714285714"/>
    <col min="28" max="28" width="22.4285714285714" customWidth="1"/>
    <col min="30" max="30" width="22.4285714285714" customWidth="1"/>
  </cols>
  <sheetData>
    <row r="1" spans="1:3">
      <c r="A1" t="s">
        <v>0</v>
      </c>
      <c r="C1" t="s">
        <v>1</v>
      </c>
    </row>
    <row r="2" spans="4:30">
      <c r="D2" t="s">
        <v>2</v>
      </c>
      <c r="I2" t="s">
        <v>3</v>
      </c>
      <c r="N2" t="s">
        <v>4</v>
      </c>
      <c r="S2" t="s">
        <v>5</v>
      </c>
      <c r="X2" t="s">
        <v>6</v>
      </c>
      <c r="AD2" t="s">
        <v>7</v>
      </c>
    </row>
    <row r="3" spans="1:30">
      <c r="A3" t="s">
        <v>8</v>
      </c>
      <c r="B3" t="s">
        <v>9</v>
      </c>
      <c r="C3" t="s">
        <v>10</v>
      </c>
      <c r="D3" s="1">
        <v>36892</v>
      </c>
      <c r="E3" s="1">
        <f>D3+7</f>
        <v>36899</v>
      </c>
      <c r="F3" s="1">
        <f>E3+7</f>
        <v>36906</v>
      </c>
      <c r="G3" s="1">
        <f>F3+7</f>
        <v>36913</v>
      </c>
      <c r="H3" s="1">
        <f>G3+7</f>
        <v>36920</v>
      </c>
      <c r="I3" s="6">
        <v>36892</v>
      </c>
      <c r="J3" s="6">
        <f>I3+7</f>
        <v>36899</v>
      </c>
      <c r="K3" s="6">
        <f>J3+7</f>
        <v>36906</v>
      </c>
      <c r="L3" s="6">
        <f>K3+7</f>
        <v>36913</v>
      </c>
      <c r="M3" s="6">
        <f>L3+7</f>
        <v>36920</v>
      </c>
      <c r="N3" s="7">
        <v>36892</v>
      </c>
      <c r="O3" s="7">
        <f>N3+7</f>
        <v>36899</v>
      </c>
      <c r="P3" s="7">
        <f>O3+7</f>
        <v>36906</v>
      </c>
      <c r="Q3" s="7">
        <f>P3+7</f>
        <v>36913</v>
      </c>
      <c r="R3" s="7">
        <f>Q3+7</f>
        <v>36920</v>
      </c>
      <c r="S3" s="14">
        <v>36892</v>
      </c>
      <c r="T3" s="14">
        <f>S3+7</f>
        <v>36899</v>
      </c>
      <c r="U3" s="14">
        <f>T3+7</f>
        <v>36906</v>
      </c>
      <c r="V3" s="14">
        <f>U3+7</f>
        <v>36913</v>
      </c>
      <c r="W3" s="14">
        <f>V3+7</f>
        <v>36920</v>
      </c>
      <c r="X3" s="15">
        <v>36892</v>
      </c>
      <c r="Y3" s="22">
        <f>X3+7</f>
        <v>36899</v>
      </c>
      <c r="Z3" s="22">
        <f>Y3+7</f>
        <v>36906</v>
      </c>
      <c r="AA3" s="22">
        <f>Z3+7</f>
        <v>36913</v>
      </c>
      <c r="AB3" s="22">
        <f>AA3+7</f>
        <v>36920</v>
      </c>
      <c r="AD3" s="23"/>
    </row>
    <row r="4" spans="1:30">
      <c r="A4" t="s">
        <v>11</v>
      </c>
      <c r="B4" t="s">
        <v>12</v>
      </c>
      <c r="C4" s="2">
        <v>12.99</v>
      </c>
      <c r="D4" s="3">
        <v>40</v>
      </c>
      <c r="E4" s="3">
        <v>40</v>
      </c>
      <c r="F4" s="3">
        <v>40</v>
      </c>
      <c r="G4" s="3">
        <v>40</v>
      </c>
      <c r="H4" s="3">
        <v>45</v>
      </c>
      <c r="I4" s="8">
        <f>IF(D4&gt;40,D4-40,0)</f>
        <v>0</v>
      </c>
      <c r="J4" s="8">
        <f t="shared" ref="J4:J20" si="0">IF(E4&gt;40,E4-40,0)</f>
        <v>0</v>
      </c>
      <c r="K4" s="8">
        <f t="shared" ref="K4:K20" si="1">IF(F4&gt;40,F4-40,0)</f>
        <v>0</v>
      </c>
      <c r="L4" s="8">
        <f t="shared" ref="L4:L20" si="2">IF(G4&gt;40,G4-40,0)</f>
        <v>0</v>
      </c>
      <c r="M4" s="8">
        <f t="shared" ref="M4:M20" si="3">IF(H4&gt;40,H4-40,0)</f>
        <v>5</v>
      </c>
      <c r="N4" s="9">
        <f>$C4*D4</f>
        <v>519.6</v>
      </c>
      <c r="O4" s="9">
        <f>$C4*E4</f>
        <v>519.6</v>
      </c>
      <c r="P4" s="9">
        <f>$C4*F4</f>
        <v>519.6</v>
      </c>
      <c r="Q4" s="9">
        <f>$C4*G4</f>
        <v>519.6</v>
      </c>
      <c r="R4" s="9">
        <f>$C4*H4</f>
        <v>584.55</v>
      </c>
      <c r="S4" s="16">
        <f>0.5*$C4*I4</f>
        <v>0</v>
      </c>
      <c r="T4" s="16">
        <f>0.5*$C4*J4</f>
        <v>0</v>
      </c>
      <c r="U4" s="16">
        <f>0.5*$C4*K4</f>
        <v>0</v>
      </c>
      <c r="V4" s="16">
        <f>0.5*$C4*L4</f>
        <v>0</v>
      </c>
      <c r="W4" s="16">
        <f>0.5*$C4*M4</f>
        <v>32.475</v>
      </c>
      <c r="X4" s="17">
        <f>S4+N4</f>
        <v>519.6</v>
      </c>
      <c r="Y4" s="17">
        <f>T4+O4</f>
        <v>519.6</v>
      </c>
      <c r="Z4" s="17">
        <f>U4+P4</f>
        <v>519.6</v>
      </c>
      <c r="AA4" s="17">
        <f>V4+Q4</f>
        <v>519.6</v>
      </c>
      <c r="AB4" s="17">
        <f>W4+R4</f>
        <v>617.025</v>
      </c>
      <c r="AD4" s="23">
        <f>SUM(X4:AB4)</f>
        <v>2695.425</v>
      </c>
    </row>
    <row r="5" spans="1:30">
      <c r="A5" t="s">
        <v>13</v>
      </c>
      <c r="B5" t="s">
        <v>14</v>
      </c>
      <c r="C5" s="2">
        <v>11.15</v>
      </c>
      <c r="D5" s="3">
        <v>40</v>
      </c>
      <c r="E5" s="3">
        <v>40</v>
      </c>
      <c r="F5" s="3">
        <v>40</v>
      </c>
      <c r="G5" s="3">
        <v>41</v>
      </c>
      <c r="H5" s="3">
        <v>42</v>
      </c>
      <c r="I5" s="8">
        <f t="shared" ref="I5:I20" si="4">IF(D5&gt;40,D5-40,0)</f>
        <v>0</v>
      </c>
      <c r="J5" s="8">
        <f t="shared" si="0"/>
        <v>0</v>
      </c>
      <c r="K5" s="8">
        <f t="shared" si="1"/>
        <v>0</v>
      </c>
      <c r="L5" s="8">
        <f t="shared" si="2"/>
        <v>1</v>
      </c>
      <c r="M5" s="8">
        <f t="shared" si="3"/>
        <v>2</v>
      </c>
      <c r="N5" s="9">
        <f t="shared" ref="N5:N20" si="5">$C5*D5</f>
        <v>446</v>
      </c>
      <c r="O5" s="9">
        <f>$C5*E5</f>
        <v>446</v>
      </c>
      <c r="P5" s="9">
        <f>$C5*F5</f>
        <v>446</v>
      </c>
      <c r="Q5" s="9">
        <f>$C5*G5</f>
        <v>457.15</v>
      </c>
      <c r="R5" s="9">
        <f>$C5*H5</f>
        <v>468.3</v>
      </c>
      <c r="S5" s="16">
        <f t="shared" ref="S5:S20" si="6">0.5*$C5*I5</f>
        <v>0</v>
      </c>
      <c r="T5" s="16">
        <f>0.5*$C5*J5</f>
        <v>0</v>
      </c>
      <c r="U5" s="16">
        <f>0.5*$C5*K5</f>
        <v>0</v>
      </c>
      <c r="V5" s="16">
        <f>0.5*$C5*L5</f>
        <v>5.575</v>
      </c>
      <c r="W5" s="16">
        <f>0.5*$C5*M5</f>
        <v>11.15</v>
      </c>
      <c r="X5" s="17">
        <f t="shared" ref="X5:X20" si="7">S5+N5</f>
        <v>446</v>
      </c>
      <c r="Y5" s="17">
        <f>T5+O5</f>
        <v>446</v>
      </c>
      <c r="Z5" s="17">
        <f>U5+P5</f>
        <v>446</v>
      </c>
      <c r="AA5" s="17">
        <f>V5+Q5</f>
        <v>462.725</v>
      </c>
      <c r="AB5" s="17">
        <f>W5+R5</f>
        <v>479.45</v>
      </c>
      <c r="AD5" s="23">
        <f t="shared" ref="AD5:AD20" si="8">SUM(X5:AB5)</f>
        <v>2280.175</v>
      </c>
    </row>
    <row r="6" spans="1:30">
      <c r="A6" t="s">
        <v>15</v>
      </c>
      <c r="B6" t="s">
        <v>16</v>
      </c>
      <c r="C6" s="2">
        <v>13.5</v>
      </c>
      <c r="D6" s="3">
        <v>38</v>
      </c>
      <c r="E6" s="3">
        <v>38</v>
      </c>
      <c r="F6" s="3">
        <v>38</v>
      </c>
      <c r="G6" s="3">
        <v>38</v>
      </c>
      <c r="H6" s="3">
        <v>40</v>
      </c>
      <c r="I6" s="8">
        <f t="shared" si="4"/>
        <v>0</v>
      </c>
      <c r="J6" s="8">
        <f t="shared" si="0"/>
        <v>0</v>
      </c>
      <c r="K6" s="8">
        <f t="shared" si="1"/>
        <v>0</v>
      </c>
      <c r="L6" s="8">
        <f t="shared" si="2"/>
        <v>0</v>
      </c>
      <c r="M6" s="8">
        <f t="shared" si="3"/>
        <v>0</v>
      </c>
      <c r="N6" s="9">
        <f t="shared" si="5"/>
        <v>513</v>
      </c>
      <c r="O6" s="9">
        <f>$C6*E6</f>
        <v>513</v>
      </c>
      <c r="P6" s="9">
        <f>$C6*F6</f>
        <v>513</v>
      </c>
      <c r="Q6" s="9">
        <f>$C6*G6</f>
        <v>513</v>
      </c>
      <c r="R6" s="9">
        <f>$C6*H6</f>
        <v>540</v>
      </c>
      <c r="S6" s="16">
        <f t="shared" si="6"/>
        <v>0</v>
      </c>
      <c r="T6" s="16">
        <f>0.5*$C6*J6</f>
        <v>0</v>
      </c>
      <c r="U6" s="16">
        <f>0.5*$C6*K6</f>
        <v>0</v>
      </c>
      <c r="V6" s="16">
        <f>0.5*$C6*L6</f>
        <v>0</v>
      </c>
      <c r="W6" s="16">
        <f>0.5*$C6*M6</f>
        <v>0</v>
      </c>
      <c r="X6" s="17">
        <f t="shared" si="7"/>
        <v>513</v>
      </c>
      <c r="Y6" s="17">
        <f>T6+O6</f>
        <v>513</v>
      </c>
      <c r="Z6" s="17">
        <f>U6+P6</f>
        <v>513</v>
      </c>
      <c r="AA6" s="17">
        <f>V6+Q6</f>
        <v>513</v>
      </c>
      <c r="AB6" s="17">
        <f>W6+R6</f>
        <v>540</v>
      </c>
      <c r="AD6" s="23">
        <f t="shared" si="8"/>
        <v>2592</v>
      </c>
    </row>
    <row r="7" spans="1:30">
      <c r="A7" t="s">
        <v>17</v>
      </c>
      <c r="B7" t="s">
        <v>18</v>
      </c>
      <c r="C7" s="2">
        <v>12.1</v>
      </c>
      <c r="D7" s="3">
        <v>39</v>
      </c>
      <c r="E7" s="3">
        <v>39</v>
      </c>
      <c r="F7" s="3">
        <v>45</v>
      </c>
      <c r="G7" s="3">
        <v>45</v>
      </c>
      <c r="H7" s="3">
        <v>40</v>
      </c>
      <c r="I7" s="8">
        <f t="shared" si="4"/>
        <v>0</v>
      </c>
      <c r="J7" s="8">
        <f t="shared" si="0"/>
        <v>0</v>
      </c>
      <c r="K7" s="8">
        <f t="shared" si="1"/>
        <v>5</v>
      </c>
      <c r="L7" s="8">
        <f t="shared" si="2"/>
        <v>5</v>
      </c>
      <c r="M7" s="8">
        <f t="shared" si="3"/>
        <v>0</v>
      </c>
      <c r="N7" s="9">
        <f t="shared" si="5"/>
        <v>471.9</v>
      </c>
      <c r="O7" s="9">
        <f>$C7*E7</f>
        <v>471.9</v>
      </c>
      <c r="P7" s="9">
        <f>$C7*F7</f>
        <v>544.5</v>
      </c>
      <c r="Q7" s="9">
        <f>$C7*G7</f>
        <v>544.5</v>
      </c>
      <c r="R7" s="9">
        <f>$C7*H7</f>
        <v>484</v>
      </c>
      <c r="S7" s="16">
        <f t="shared" si="6"/>
        <v>0</v>
      </c>
      <c r="T7" s="16">
        <f>0.5*$C7*J7</f>
        <v>0</v>
      </c>
      <c r="U7" s="16">
        <f>0.5*$C7*K7</f>
        <v>30.25</v>
      </c>
      <c r="V7" s="16">
        <f>0.5*$C7*L7</f>
        <v>30.25</v>
      </c>
      <c r="W7" s="16">
        <f>0.5*$C7*M7</f>
        <v>0</v>
      </c>
      <c r="X7" s="17">
        <f t="shared" si="7"/>
        <v>471.9</v>
      </c>
      <c r="Y7" s="17">
        <f>T7+O7</f>
        <v>471.9</v>
      </c>
      <c r="Z7" s="17">
        <f>U7+P7</f>
        <v>574.75</v>
      </c>
      <c r="AA7" s="17">
        <f>V7+Q7</f>
        <v>574.75</v>
      </c>
      <c r="AB7" s="17">
        <f>W7+R7</f>
        <v>484</v>
      </c>
      <c r="AD7" s="23">
        <f t="shared" si="8"/>
        <v>2577.3</v>
      </c>
    </row>
    <row r="8" spans="1:30">
      <c r="A8" t="s">
        <v>19</v>
      </c>
      <c r="B8" t="s">
        <v>20</v>
      </c>
      <c r="C8" s="2">
        <v>19.5</v>
      </c>
      <c r="D8" s="3">
        <v>25</v>
      </c>
      <c r="E8" s="3">
        <v>25</v>
      </c>
      <c r="F8" s="3">
        <v>25</v>
      </c>
      <c r="G8" s="3">
        <v>40</v>
      </c>
      <c r="H8" s="3">
        <v>40</v>
      </c>
      <c r="I8" s="8">
        <f t="shared" si="4"/>
        <v>0</v>
      </c>
      <c r="J8" s="8">
        <f t="shared" si="0"/>
        <v>0</v>
      </c>
      <c r="K8" s="8">
        <f t="shared" si="1"/>
        <v>0</v>
      </c>
      <c r="L8" s="8">
        <f t="shared" si="2"/>
        <v>0</v>
      </c>
      <c r="M8" s="8">
        <f t="shared" si="3"/>
        <v>0</v>
      </c>
      <c r="N8" s="9">
        <f t="shared" si="5"/>
        <v>487.5</v>
      </c>
      <c r="O8" s="9">
        <f>$C8*E8</f>
        <v>487.5</v>
      </c>
      <c r="P8" s="9">
        <f>$C8*F8</f>
        <v>487.5</v>
      </c>
      <c r="Q8" s="9">
        <f>$C8*G8</f>
        <v>780</v>
      </c>
      <c r="R8" s="9">
        <f>$C8*H8</f>
        <v>780</v>
      </c>
      <c r="S8" s="16">
        <f t="shared" si="6"/>
        <v>0</v>
      </c>
      <c r="T8" s="16">
        <f>0.5*$C8*J8</f>
        <v>0</v>
      </c>
      <c r="U8" s="16">
        <f>0.5*$C8*K8</f>
        <v>0</v>
      </c>
      <c r="V8" s="16">
        <f>0.5*$C8*L8</f>
        <v>0</v>
      </c>
      <c r="W8" s="16">
        <f>0.5*$C8*M8</f>
        <v>0</v>
      </c>
      <c r="X8" s="17">
        <f t="shared" si="7"/>
        <v>487.5</v>
      </c>
      <c r="Y8" s="17">
        <f>T8+O8</f>
        <v>487.5</v>
      </c>
      <c r="Z8" s="17">
        <f>U8+P8</f>
        <v>487.5</v>
      </c>
      <c r="AA8" s="17">
        <f>V8+Q8</f>
        <v>780</v>
      </c>
      <c r="AB8" s="17">
        <f>W8+R8</f>
        <v>780</v>
      </c>
      <c r="AD8" s="23">
        <f t="shared" si="8"/>
        <v>3022.5</v>
      </c>
    </row>
    <row r="9" spans="1:30">
      <c r="A9" t="s">
        <v>21</v>
      </c>
      <c r="B9" t="s">
        <v>22</v>
      </c>
      <c r="C9" s="2">
        <v>10.4</v>
      </c>
      <c r="D9" s="3">
        <v>24</v>
      </c>
      <c r="E9" s="3">
        <v>42</v>
      </c>
      <c r="F9" s="3">
        <v>41</v>
      </c>
      <c r="G9" s="3">
        <v>38</v>
      </c>
      <c r="H9" s="3">
        <v>38</v>
      </c>
      <c r="I9" s="8">
        <f t="shared" si="4"/>
        <v>0</v>
      </c>
      <c r="J9" s="8">
        <f t="shared" si="0"/>
        <v>2</v>
      </c>
      <c r="K9" s="8">
        <f t="shared" si="1"/>
        <v>1</v>
      </c>
      <c r="L9" s="8">
        <f t="shared" si="2"/>
        <v>0</v>
      </c>
      <c r="M9" s="8">
        <f t="shared" si="3"/>
        <v>0</v>
      </c>
      <c r="N9" s="9">
        <f t="shared" si="5"/>
        <v>249.6</v>
      </c>
      <c r="O9" s="9">
        <f>$C9*E9</f>
        <v>436.8</v>
      </c>
      <c r="P9" s="9">
        <f>$C9*F9</f>
        <v>426.4</v>
      </c>
      <c r="Q9" s="9">
        <f>$C9*G9</f>
        <v>395.2</v>
      </c>
      <c r="R9" s="9">
        <f>$C9*H9</f>
        <v>395.2</v>
      </c>
      <c r="S9" s="16">
        <f t="shared" si="6"/>
        <v>0</v>
      </c>
      <c r="T9" s="16">
        <f>0.5*$C9*J9</f>
        <v>10.4</v>
      </c>
      <c r="U9" s="16">
        <f>0.5*$C9*K9</f>
        <v>5.2</v>
      </c>
      <c r="V9" s="16">
        <f>0.5*$C9*L9</f>
        <v>0</v>
      </c>
      <c r="W9" s="16">
        <f>0.5*$C9*M9</f>
        <v>0</v>
      </c>
      <c r="X9" s="17">
        <f t="shared" si="7"/>
        <v>249.6</v>
      </c>
      <c r="Y9" s="17">
        <f>T9+O9</f>
        <v>447.2</v>
      </c>
      <c r="Z9" s="17">
        <f>U9+P9</f>
        <v>431.6</v>
      </c>
      <c r="AA9" s="17">
        <f>V9+Q9</f>
        <v>395.2</v>
      </c>
      <c r="AB9" s="17">
        <f>W9+R9</f>
        <v>395.2</v>
      </c>
      <c r="AD9" s="23">
        <f t="shared" si="8"/>
        <v>1918.8</v>
      </c>
    </row>
    <row r="10" spans="1:30">
      <c r="A10" t="s">
        <v>23</v>
      </c>
      <c r="B10" t="s">
        <v>24</v>
      </c>
      <c r="C10" s="2">
        <v>8.5</v>
      </c>
      <c r="D10" s="3">
        <v>42</v>
      </c>
      <c r="E10" s="3">
        <v>46</v>
      </c>
      <c r="F10" s="3">
        <v>45</v>
      </c>
      <c r="G10" s="3">
        <v>41</v>
      </c>
      <c r="H10" s="3">
        <v>37</v>
      </c>
      <c r="I10" s="8">
        <f t="shared" si="4"/>
        <v>2</v>
      </c>
      <c r="J10" s="8">
        <f t="shared" si="0"/>
        <v>6</v>
      </c>
      <c r="K10" s="8">
        <f t="shared" si="1"/>
        <v>5</v>
      </c>
      <c r="L10" s="8">
        <f t="shared" si="2"/>
        <v>1</v>
      </c>
      <c r="M10" s="8">
        <f t="shared" si="3"/>
        <v>0</v>
      </c>
      <c r="N10" s="9">
        <f t="shared" si="5"/>
        <v>357</v>
      </c>
      <c r="O10" s="9">
        <f>$C10*E10</f>
        <v>391</v>
      </c>
      <c r="P10" s="9">
        <f>$C10*F10</f>
        <v>382.5</v>
      </c>
      <c r="Q10" s="9">
        <f>$C10*G10</f>
        <v>348.5</v>
      </c>
      <c r="R10" s="9">
        <f>$C10*H10</f>
        <v>314.5</v>
      </c>
      <c r="S10" s="16">
        <f t="shared" si="6"/>
        <v>8.5</v>
      </c>
      <c r="T10" s="16">
        <f>0.5*$C10*J10</f>
        <v>25.5</v>
      </c>
      <c r="U10" s="16">
        <f>0.5*$C10*K10</f>
        <v>21.25</v>
      </c>
      <c r="V10" s="16">
        <f>0.5*$C10*L10</f>
        <v>4.25</v>
      </c>
      <c r="W10" s="16">
        <f>0.5*$C10*M10</f>
        <v>0</v>
      </c>
      <c r="X10" s="17">
        <f t="shared" si="7"/>
        <v>365.5</v>
      </c>
      <c r="Y10" s="17">
        <f>T10+O10</f>
        <v>416.5</v>
      </c>
      <c r="Z10" s="17">
        <f>U10+P10</f>
        <v>403.75</v>
      </c>
      <c r="AA10" s="17">
        <f>V10+Q10</f>
        <v>352.75</v>
      </c>
      <c r="AB10" s="17">
        <f>W10+R10</f>
        <v>314.5</v>
      </c>
      <c r="AD10" s="23">
        <f t="shared" si="8"/>
        <v>1853</v>
      </c>
    </row>
    <row r="11" spans="1:30">
      <c r="A11" t="s">
        <v>11</v>
      </c>
      <c r="B11" t="s">
        <v>25</v>
      </c>
      <c r="C11" s="2">
        <v>17.55</v>
      </c>
      <c r="D11" s="3">
        <v>45</v>
      </c>
      <c r="E11" s="3">
        <v>46</v>
      </c>
      <c r="F11" s="3">
        <v>39</v>
      </c>
      <c r="G11" s="3">
        <v>24</v>
      </c>
      <c r="H11" s="3">
        <v>35</v>
      </c>
      <c r="I11" s="8">
        <f t="shared" si="4"/>
        <v>5</v>
      </c>
      <c r="J11" s="8">
        <f t="shared" si="0"/>
        <v>6</v>
      </c>
      <c r="K11" s="8">
        <f t="shared" si="1"/>
        <v>0</v>
      </c>
      <c r="L11" s="8">
        <f t="shared" si="2"/>
        <v>0</v>
      </c>
      <c r="M11" s="8">
        <f t="shared" si="3"/>
        <v>0</v>
      </c>
      <c r="N11" s="9">
        <f t="shared" si="5"/>
        <v>789.75</v>
      </c>
      <c r="O11" s="9">
        <f>$C11*E11</f>
        <v>807.3</v>
      </c>
      <c r="P11" s="9">
        <f>$C11*F11</f>
        <v>684.45</v>
      </c>
      <c r="Q11" s="9">
        <f>$C11*G11</f>
        <v>421.2</v>
      </c>
      <c r="R11" s="9">
        <f>$C11*H11</f>
        <v>614.25</v>
      </c>
      <c r="S11" s="16">
        <f t="shared" si="6"/>
        <v>43.875</v>
      </c>
      <c r="T11" s="16">
        <f>0.5*$C11*J11</f>
        <v>52.65</v>
      </c>
      <c r="U11" s="16">
        <f>0.5*$C11*K11</f>
        <v>0</v>
      </c>
      <c r="V11" s="16">
        <f>0.5*$C11*L11</f>
        <v>0</v>
      </c>
      <c r="W11" s="16">
        <f>0.5*$C11*M11</f>
        <v>0</v>
      </c>
      <c r="X11" s="17">
        <f t="shared" si="7"/>
        <v>833.625</v>
      </c>
      <c r="Y11" s="17">
        <f>T11+O11</f>
        <v>859.95</v>
      </c>
      <c r="Z11" s="17">
        <f>U11+P11</f>
        <v>684.45</v>
      </c>
      <c r="AA11" s="17">
        <f>V11+Q11</f>
        <v>421.2</v>
      </c>
      <c r="AB11" s="17">
        <f>W11+R11</f>
        <v>614.25</v>
      </c>
      <c r="AD11" s="23">
        <f t="shared" si="8"/>
        <v>3413.475</v>
      </c>
    </row>
    <row r="12" spans="1:30">
      <c r="A12" t="s">
        <v>26</v>
      </c>
      <c r="B12" t="s">
        <v>27</v>
      </c>
      <c r="C12" s="2">
        <v>13.2</v>
      </c>
      <c r="D12" s="3">
        <v>38</v>
      </c>
      <c r="E12" s="3">
        <v>55</v>
      </c>
      <c r="F12" s="3">
        <v>25</v>
      </c>
      <c r="G12" s="3">
        <v>42</v>
      </c>
      <c r="H12" s="3">
        <v>41</v>
      </c>
      <c r="I12" s="8">
        <f t="shared" si="4"/>
        <v>0</v>
      </c>
      <c r="J12" s="8">
        <f t="shared" si="0"/>
        <v>15</v>
      </c>
      <c r="K12" s="8">
        <f t="shared" si="1"/>
        <v>0</v>
      </c>
      <c r="L12" s="8">
        <f t="shared" si="2"/>
        <v>2</v>
      </c>
      <c r="M12" s="8">
        <f t="shared" si="3"/>
        <v>1</v>
      </c>
      <c r="N12" s="9">
        <f t="shared" si="5"/>
        <v>501.6</v>
      </c>
      <c r="O12" s="9">
        <f>$C12*E12</f>
        <v>726</v>
      </c>
      <c r="P12" s="9">
        <f>$C12*F12</f>
        <v>330</v>
      </c>
      <c r="Q12" s="9">
        <f>$C12*G12</f>
        <v>554.4</v>
      </c>
      <c r="R12" s="9">
        <f>$C12*H12</f>
        <v>541.2</v>
      </c>
      <c r="S12" s="16">
        <f t="shared" si="6"/>
        <v>0</v>
      </c>
      <c r="T12" s="16">
        <f>0.5*$C12*J12</f>
        <v>99</v>
      </c>
      <c r="U12" s="16">
        <f>0.5*$C12*K12</f>
        <v>0</v>
      </c>
      <c r="V12" s="16">
        <f>0.5*$C12*L12</f>
        <v>13.2</v>
      </c>
      <c r="W12" s="16">
        <f>0.5*$C12*M12</f>
        <v>6.6</v>
      </c>
      <c r="X12" s="17">
        <f t="shared" si="7"/>
        <v>501.6</v>
      </c>
      <c r="Y12" s="17">
        <f>T12+O12</f>
        <v>825</v>
      </c>
      <c r="Z12" s="17">
        <f>U12+P12</f>
        <v>330</v>
      </c>
      <c r="AA12" s="17">
        <f>V12+Q12</f>
        <v>567.6</v>
      </c>
      <c r="AB12" s="17">
        <f>W12+R12</f>
        <v>547.8</v>
      </c>
      <c r="AD12" s="23">
        <f t="shared" si="8"/>
        <v>2772</v>
      </c>
    </row>
    <row r="13" spans="1:30">
      <c r="A13" t="s">
        <v>28</v>
      </c>
      <c r="B13" t="s">
        <v>29</v>
      </c>
      <c r="C13" s="2">
        <v>13.2</v>
      </c>
      <c r="D13" s="3">
        <v>39</v>
      </c>
      <c r="E13" s="3">
        <v>39</v>
      </c>
      <c r="F13" s="3">
        <v>40</v>
      </c>
      <c r="G13" s="3">
        <v>29</v>
      </c>
      <c r="H13" s="3">
        <v>27</v>
      </c>
      <c r="I13" s="8">
        <f t="shared" si="4"/>
        <v>0</v>
      </c>
      <c r="J13" s="8">
        <f t="shared" si="0"/>
        <v>0</v>
      </c>
      <c r="K13" s="8">
        <f t="shared" si="1"/>
        <v>0</v>
      </c>
      <c r="L13" s="8">
        <f t="shared" si="2"/>
        <v>0</v>
      </c>
      <c r="M13" s="8">
        <f t="shared" si="3"/>
        <v>0</v>
      </c>
      <c r="N13" s="9">
        <f t="shared" si="5"/>
        <v>514.8</v>
      </c>
      <c r="O13" s="9">
        <f>$C13*E13</f>
        <v>514.8</v>
      </c>
      <c r="P13" s="9">
        <f>$C13*F13</f>
        <v>528</v>
      </c>
      <c r="Q13" s="9">
        <f>$C13*G13</f>
        <v>382.8</v>
      </c>
      <c r="R13" s="9">
        <f>$C13*H13</f>
        <v>356.4</v>
      </c>
      <c r="S13" s="16">
        <f t="shared" si="6"/>
        <v>0</v>
      </c>
      <c r="T13" s="16">
        <f>0.5*$C13*J13</f>
        <v>0</v>
      </c>
      <c r="U13" s="16">
        <f>0.5*$C13*K13</f>
        <v>0</v>
      </c>
      <c r="V13" s="16">
        <f>0.5*$C13*L13</f>
        <v>0</v>
      </c>
      <c r="W13" s="16">
        <f>0.5*$C13*M13</f>
        <v>0</v>
      </c>
      <c r="X13" s="17">
        <f t="shared" si="7"/>
        <v>514.8</v>
      </c>
      <c r="Y13" s="17">
        <f>T13+O13</f>
        <v>514.8</v>
      </c>
      <c r="Z13" s="17">
        <f>U13+P13</f>
        <v>528</v>
      </c>
      <c r="AA13" s="17">
        <f>V13+Q13</f>
        <v>382.8</v>
      </c>
      <c r="AB13" s="17">
        <f>W13+R13</f>
        <v>356.4</v>
      </c>
      <c r="AD13" s="23">
        <f t="shared" si="8"/>
        <v>2296.8</v>
      </c>
    </row>
    <row r="14" spans="1:30">
      <c r="A14" t="s">
        <v>30</v>
      </c>
      <c r="B14" t="s">
        <v>31</v>
      </c>
      <c r="C14" s="2">
        <v>31.57</v>
      </c>
      <c r="D14" s="3">
        <v>28</v>
      </c>
      <c r="E14" s="3">
        <v>49</v>
      </c>
      <c r="F14" s="3">
        <v>47</v>
      </c>
      <c r="G14" s="3">
        <v>34</v>
      </c>
      <c r="H14" s="3">
        <v>32</v>
      </c>
      <c r="I14" s="8">
        <f t="shared" si="4"/>
        <v>0</v>
      </c>
      <c r="J14" s="8">
        <f t="shared" si="0"/>
        <v>9</v>
      </c>
      <c r="K14" s="8">
        <f t="shared" si="1"/>
        <v>7</v>
      </c>
      <c r="L14" s="8">
        <f t="shared" si="2"/>
        <v>0</v>
      </c>
      <c r="M14" s="8">
        <f t="shared" si="3"/>
        <v>0</v>
      </c>
      <c r="N14" s="9">
        <f t="shared" si="5"/>
        <v>883.96</v>
      </c>
      <c r="O14" s="9">
        <f>$C14*E14</f>
        <v>1546.93</v>
      </c>
      <c r="P14" s="9">
        <f>$C14*F14</f>
        <v>1483.79</v>
      </c>
      <c r="Q14" s="9">
        <f>$C14*G14</f>
        <v>1073.38</v>
      </c>
      <c r="R14" s="9">
        <f>$C14*H14</f>
        <v>1010.24</v>
      </c>
      <c r="S14" s="16">
        <f t="shared" si="6"/>
        <v>0</v>
      </c>
      <c r="T14" s="16">
        <f>0.5*$C14*J14</f>
        <v>142.065</v>
      </c>
      <c r="U14" s="16">
        <f>0.5*$C14*K14</f>
        <v>110.495</v>
      </c>
      <c r="V14" s="16">
        <f>0.5*$C14*L14</f>
        <v>0</v>
      </c>
      <c r="W14" s="16">
        <f>0.5*$C14*M14</f>
        <v>0</v>
      </c>
      <c r="X14" s="17">
        <f t="shared" si="7"/>
        <v>883.96</v>
      </c>
      <c r="Y14" s="17">
        <f>T14+O14</f>
        <v>1688.995</v>
      </c>
      <c r="Z14" s="17">
        <f>U14+P14</f>
        <v>1594.285</v>
      </c>
      <c r="AA14" s="17">
        <f>V14+Q14</f>
        <v>1073.38</v>
      </c>
      <c r="AB14" s="17">
        <f>W14+R14</f>
        <v>1010.24</v>
      </c>
      <c r="AD14" s="23">
        <f t="shared" si="8"/>
        <v>6250.86</v>
      </c>
    </row>
    <row r="15" spans="1:30">
      <c r="A15" t="s">
        <v>32</v>
      </c>
      <c r="B15" t="s">
        <v>33</v>
      </c>
      <c r="C15" s="2">
        <v>20.5</v>
      </c>
      <c r="D15" s="3">
        <v>38</v>
      </c>
      <c r="E15" s="3">
        <v>50</v>
      </c>
      <c r="F15" s="3">
        <v>55</v>
      </c>
      <c r="G15" s="3">
        <v>15</v>
      </c>
      <c r="H15" s="3">
        <v>29</v>
      </c>
      <c r="I15" s="8">
        <f t="shared" si="4"/>
        <v>0</v>
      </c>
      <c r="J15" s="8">
        <f t="shared" si="0"/>
        <v>10</v>
      </c>
      <c r="K15" s="8">
        <f t="shared" si="1"/>
        <v>15</v>
      </c>
      <c r="L15" s="8">
        <f t="shared" si="2"/>
        <v>0</v>
      </c>
      <c r="M15" s="8">
        <f t="shared" si="3"/>
        <v>0</v>
      </c>
      <c r="N15" s="9">
        <f t="shared" si="5"/>
        <v>779</v>
      </c>
      <c r="O15" s="9">
        <f>$C15*E15</f>
        <v>1025</v>
      </c>
      <c r="P15" s="9">
        <f>$C15*F15</f>
        <v>1127.5</v>
      </c>
      <c r="Q15" s="9">
        <f>$C15*G15</f>
        <v>307.5</v>
      </c>
      <c r="R15" s="9">
        <f>$C15*H15</f>
        <v>594.5</v>
      </c>
      <c r="S15" s="16">
        <f t="shared" si="6"/>
        <v>0</v>
      </c>
      <c r="T15" s="16">
        <f>0.5*$C15*J15</f>
        <v>102.5</v>
      </c>
      <c r="U15" s="16">
        <f>0.5*$C15*K15</f>
        <v>153.75</v>
      </c>
      <c r="V15" s="16">
        <f>0.5*$C15*L15</f>
        <v>0</v>
      </c>
      <c r="W15" s="16">
        <f>0.5*$C15*M15</f>
        <v>0</v>
      </c>
      <c r="X15" s="17">
        <f t="shared" si="7"/>
        <v>779</v>
      </c>
      <c r="Y15" s="17">
        <f>T15+O15</f>
        <v>1127.5</v>
      </c>
      <c r="Z15" s="17">
        <f>U15+P15</f>
        <v>1281.25</v>
      </c>
      <c r="AA15" s="17">
        <f>V15+Q15</f>
        <v>307.5</v>
      </c>
      <c r="AB15" s="17">
        <f>W15+R15</f>
        <v>594.5</v>
      </c>
      <c r="AD15" s="23">
        <f t="shared" si="8"/>
        <v>4089.75</v>
      </c>
    </row>
    <row r="16" spans="1:30">
      <c r="A16" t="s">
        <v>34</v>
      </c>
      <c r="B16" t="s">
        <v>35</v>
      </c>
      <c r="C16" s="2">
        <v>14.8</v>
      </c>
      <c r="D16" s="3">
        <v>39</v>
      </c>
      <c r="E16" s="3">
        <v>50</v>
      </c>
      <c r="F16" s="3">
        <v>49</v>
      </c>
      <c r="G16" s="3">
        <v>41</v>
      </c>
      <c r="H16" s="3">
        <v>40</v>
      </c>
      <c r="I16" s="8">
        <f t="shared" si="4"/>
        <v>0</v>
      </c>
      <c r="J16" s="8">
        <f t="shared" si="0"/>
        <v>10</v>
      </c>
      <c r="K16" s="8">
        <f t="shared" si="1"/>
        <v>9</v>
      </c>
      <c r="L16" s="8">
        <f t="shared" si="2"/>
        <v>1</v>
      </c>
      <c r="M16" s="8">
        <f t="shared" si="3"/>
        <v>0</v>
      </c>
      <c r="N16" s="9">
        <f t="shared" si="5"/>
        <v>577.2</v>
      </c>
      <c r="O16" s="9">
        <f>$C16*E16</f>
        <v>740</v>
      </c>
      <c r="P16" s="9">
        <f>$C16*F16</f>
        <v>725.2</v>
      </c>
      <c r="Q16" s="9">
        <f>$C16*G16</f>
        <v>606.8</v>
      </c>
      <c r="R16" s="9">
        <f>$C16*H16</f>
        <v>592</v>
      </c>
      <c r="S16" s="16">
        <f t="shared" si="6"/>
        <v>0</v>
      </c>
      <c r="T16" s="16">
        <f>0.5*$C16*J16</f>
        <v>74</v>
      </c>
      <c r="U16" s="16">
        <f>0.5*$C16*K16</f>
        <v>66.6</v>
      </c>
      <c r="V16" s="16">
        <f>0.5*$C16*L16</f>
        <v>7.4</v>
      </c>
      <c r="W16" s="16">
        <f>0.5*$C16*M16</f>
        <v>0</v>
      </c>
      <c r="X16" s="17">
        <f t="shared" si="7"/>
        <v>577.2</v>
      </c>
      <c r="Y16" s="17">
        <f>T16+O16</f>
        <v>814</v>
      </c>
      <c r="Z16" s="17">
        <f>U16+P16</f>
        <v>791.8</v>
      </c>
      <c r="AA16" s="17">
        <f>V16+Q16</f>
        <v>614.2</v>
      </c>
      <c r="AB16" s="17">
        <f>W16+R16</f>
        <v>592</v>
      </c>
      <c r="AD16" s="23">
        <f t="shared" si="8"/>
        <v>3389.2</v>
      </c>
    </row>
    <row r="17" spans="1:30">
      <c r="A17" t="s">
        <v>36</v>
      </c>
      <c r="B17" t="s">
        <v>37</v>
      </c>
      <c r="C17" s="2">
        <v>14.7</v>
      </c>
      <c r="D17" s="3">
        <v>42</v>
      </c>
      <c r="E17" s="3">
        <v>40</v>
      </c>
      <c r="F17" s="3">
        <v>40</v>
      </c>
      <c r="G17" s="3">
        <v>39</v>
      </c>
      <c r="H17" s="3">
        <v>41</v>
      </c>
      <c r="I17" s="8">
        <f t="shared" si="4"/>
        <v>2</v>
      </c>
      <c r="J17" s="8">
        <f t="shared" si="0"/>
        <v>0</v>
      </c>
      <c r="K17" s="8">
        <f t="shared" si="1"/>
        <v>0</v>
      </c>
      <c r="L17" s="8">
        <f t="shared" si="2"/>
        <v>0</v>
      </c>
      <c r="M17" s="8">
        <f t="shared" si="3"/>
        <v>1</v>
      </c>
      <c r="N17" s="9">
        <f t="shared" si="5"/>
        <v>617.4</v>
      </c>
      <c r="O17" s="9">
        <f>$C17*E17</f>
        <v>588</v>
      </c>
      <c r="P17" s="9">
        <f>$C17*F17</f>
        <v>588</v>
      </c>
      <c r="Q17" s="9">
        <f>$C17*G17</f>
        <v>573.3</v>
      </c>
      <c r="R17" s="9">
        <f>$C17*H17</f>
        <v>602.7</v>
      </c>
      <c r="S17" s="16">
        <f t="shared" si="6"/>
        <v>14.7</v>
      </c>
      <c r="T17" s="16">
        <f>0.5*$C17*J17</f>
        <v>0</v>
      </c>
      <c r="U17" s="16">
        <f>0.5*$C17*K17</f>
        <v>0</v>
      </c>
      <c r="V17" s="16">
        <f>0.5*$C17*L17</f>
        <v>0</v>
      </c>
      <c r="W17" s="16">
        <f>0.5*$C17*M17</f>
        <v>7.35</v>
      </c>
      <c r="X17" s="17">
        <f t="shared" si="7"/>
        <v>632.1</v>
      </c>
      <c r="Y17" s="17">
        <f>T17+O17</f>
        <v>588</v>
      </c>
      <c r="Z17" s="17">
        <f>U17+P17</f>
        <v>588</v>
      </c>
      <c r="AA17" s="17">
        <f>V17+Q17</f>
        <v>573.3</v>
      </c>
      <c r="AB17" s="17">
        <f>W17+R17</f>
        <v>610.05</v>
      </c>
      <c r="AD17" s="23">
        <f t="shared" si="8"/>
        <v>2991.45</v>
      </c>
    </row>
    <row r="18" spans="1:30">
      <c r="A18" t="s">
        <v>38</v>
      </c>
      <c r="B18" t="s">
        <v>39</v>
      </c>
      <c r="C18" s="2">
        <v>12.1</v>
      </c>
      <c r="D18" s="3">
        <v>41</v>
      </c>
      <c r="E18" s="3">
        <v>41</v>
      </c>
      <c r="F18" s="3">
        <v>49</v>
      </c>
      <c r="G18" s="3">
        <v>45</v>
      </c>
      <c r="H18" s="3">
        <v>38</v>
      </c>
      <c r="I18" s="8">
        <f t="shared" si="4"/>
        <v>1</v>
      </c>
      <c r="J18" s="8">
        <f t="shared" si="0"/>
        <v>1</v>
      </c>
      <c r="K18" s="8">
        <f t="shared" si="1"/>
        <v>9</v>
      </c>
      <c r="L18" s="8">
        <f t="shared" si="2"/>
        <v>5</v>
      </c>
      <c r="M18" s="8">
        <f t="shared" si="3"/>
        <v>0</v>
      </c>
      <c r="N18" s="9">
        <f t="shared" si="5"/>
        <v>496.1</v>
      </c>
      <c r="O18" s="9">
        <f>$C18*E18</f>
        <v>496.1</v>
      </c>
      <c r="P18" s="9">
        <f>$C18*F18</f>
        <v>592.9</v>
      </c>
      <c r="Q18" s="9">
        <f>$C18*G18</f>
        <v>544.5</v>
      </c>
      <c r="R18" s="9">
        <f>$C18*H18</f>
        <v>459.8</v>
      </c>
      <c r="S18" s="16">
        <f t="shared" si="6"/>
        <v>6.05</v>
      </c>
      <c r="T18" s="16">
        <f>0.5*$C18*J18</f>
        <v>6.05</v>
      </c>
      <c r="U18" s="16">
        <f>0.5*$C18*K18</f>
        <v>54.45</v>
      </c>
      <c r="V18" s="16">
        <f>0.5*$C18*L18</f>
        <v>30.25</v>
      </c>
      <c r="W18" s="16">
        <f>0.5*$C18*M18</f>
        <v>0</v>
      </c>
      <c r="X18" s="17">
        <f t="shared" si="7"/>
        <v>502.15</v>
      </c>
      <c r="Y18" s="17">
        <f>T18+O18</f>
        <v>502.15</v>
      </c>
      <c r="Z18" s="17">
        <f>U18+P18</f>
        <v>647.35</v>
      </c>
      <c r="AA18" s="17">
        <f>V18+Q18</f>
        <v>574.75</v>
      </c>
      <c r="AB18" s="17">
        <f>W18+R18</f>
        <v>459.8</v>
      </c>
      <c r="AD18" s="23">
        <f t="shared" si="8"/>
        <v>2686.2</v>
      </c>
    </row>
    <row r="19" spans="1:30">
      <c r="A19" t="s">
        <v>40</v>
      </c>
      <c r="B19" t="s">
        <v>41</v>
      </c>
      <c r="C19" s="2">
        <v>19.78</v>
      </c>
      <c r="D19" s="3">
        <v>40</v>
      </c>
      <c r="E19" s="3">
        <v>55</v>
      </c>
      <c r="F19" s="3">
        <v>55</v>
      </c>
      <c r="G19" s="3">
        <v>25</v>
      </c>
      <c r="H19" s="3">
        <v>38</v>
      </c>
      <c r="I19" s="8">
        <f t="shared" si="4"/>
        <v>0</v>
      </c>
      <c r="J19" s="8">
        <f t="shared" si="0"/>
        <v>15</v>
      </c>
      <c r="K19" s="8">
        <f t="shared" si="1"/>
        <v>15</v>
      </c>
      <c r="L19" s="8">
        <f t="shared" si="2"/>
        <v>0</v>
      </c>
      <c r="M19" s="8">
        <f t="shared" si="3"/>
        <v>0</v>
      </c>
      <c r="N19" s="9">
        <f t="shared" si="5"/>
        <v>791.2</v>
      </c>
      <c r="O19" s="9">
        <f>$C19*E19</f>
        <v>1087.9</v>
      </c>
      <c r="P19" s="9">
        <f>$C19*F19</f>
        <v>1087.9</v>
      </c>
      <c r="Q19" s="9">
        <f>$C19*G19</f>
        <v>494.5</v>
      </c>
      <c r="R19" s="9">
        <f>$C19*H19</f>
        <v>751.64</v>
      </c>
      <c r="S19" s="16">
        <f t="shared" si="6"/>
        <v>0</v>
      </c>
      <c r="T19" s="16">
        <f>0.5*$C19*J19</f>
        <v>148.35</v>
      </c>
      <c r="U19" s="16">
        <f>0.5*$C19*K19</f>
        <v>148.35</v>
      </c>
      <c r="V19" s="16">
        <f>0.5*$C19*L19</f>
        <v>0</v>
      </c>
      <c r="W19" s="16">
        <f>0.5*$C19*M19</f>
        <v>0</v>
      </c>
      <c r="X19" s="17">
        <f t="shared" si="7"/>
        <v>791.2</v>
      </c>
      <c r="Y19" s="17">
        <f>T19+O19</f>
        <v>1236.25</v>
      </c>
      <c r="Z19" s="17">
        <f>U19+P19</f>
        <v>1236.25</v>
      </c>
      <c r="AA19" s="17">
        <f>V19+Q19</f>
        <v>494.5</v>
      </c>
      <c r="AB19" s="17">
        <f>W19+R19</f>
        <v>751.64</v>
      </c>
      <c r="AD19" s="23">
        <f t="shared" si="8"/>
        <v>4509.84</v>
      </c>
    </row>
    <row r="20" spans="1:30">
      <c r="A20" t="s">
        <v>42</v>
      </c>
      <c r="B20" t="s">
        <v>43</v>
      </c>
      <c r="C20" s="2">
        <v>8.9</v>
      </c>
      <c r="D20" s="3">
        <v>41</v>
      </c>
      <c r="E20" s="3">
        <v>49</v>
      </c>
      <c r="F20" s="3">
        <v>41</v>
      </c>
      <c r="G20" s="3">
        <v>42</v>
      </c>
      <c r="H20" s="3">
        <v>40</v>
      </c>
      <c r="I20" s="8">
        <f t="shared" si="4"/>
        <v>1</v>
      </c>
      <c r="J20" s="8">
        <f t="shared" si="0"/>
        <v>9</v>
      </c>
      <c r="K20" s="8">
        <f t="shared" si="1"/>
        <v>1</v>
      </c>
      <c r="L20" s="8">
        <f t="shared" si="2"/>
        <v>2</v>
      </c>
      <c r="M20" s="8">
        <f t="shared" si="3"/>
        <v>0</v>
      </c>
      <c r="N20" s="9">
        <f t="shared" si="5"/>
        <v>364.9</v>
      </c>
      <c r="O20" s="9">
        <f>$C20*E20</f>
        <v>436.1</v>
      </c>
      <c r="P20" s="9">
        <f>$C20*F20</f>
        <v>364.9</v>
      </c>
      <c r="Q20" s="9">
        <f>$C20*G20</f>
        <v>373.8</v>
      </c>
      <c r="R20" s="9">
        <f>$C20*H20</f>
        <v>356</v>
      </c>
      <c r="S20" s="16">
        <f t="shared" si="6"/>
        <v>4.45</v>
      </c>
      <c r="T20" s="16">
        <f>0.5*$C20*J20</f>
        <v>40.05</v>
      </c>
      <c r="U20" s="16">
        <f>0.5*$C20*K20</f>
        <v>4.45</v>
      </c>
      <c r="V20" s="16">
        <f>0.5*$C20*L20</f>
        <v>8.9</v>
      </c>
      <c r="W20" s="16">
        <f>0.5*$C20*M20</f>
        <v>0</v>
      </c>
      <c r="X20" s="17">
        <f t="shared" si="7"/>
        <v>369.35</v>
      </c>
      <c r="Y20" s="17">
        <f>T20+O20</f>
        <v>476.15</v>
      </c>
      <c r="Z20" s="17">
        <f>U20+P20</f>
        <v>369.35</v>
      </c>
      <c r="AA20" s="17">
        <f>V20+Q20</f>
        <v>382.7</v>
      </c>
      <c r="AB20" s="17">
        <f>W20+R20</f>
        <v>356</v>
      </c>
      <c r="AD20" s="23">
        <f t="shared" si="8"/>
        <v>1953.55</v>
      </c>
    </row>
    <row r="22" spans="1:30">
      <c r="A22" t="s">
        <v>44</v>
      </c>
      <c r="C22" s="2">
        <f>MAX(C4:C20)</f>
        <v>31.57</v>
      </c>
      <c r="D22" s="4">
        <f>MAX(D4:D20)</f>
        <v>45</v>
      </c>
      <c r="E22" s="4">
        <f t="shared" ref="E22:O22" si="9">MAX(E4:E20)</f>
        <v>55</v>
      </c>
      <c r="F22" s="4">
        <f t="shared" si="9"/>
        <v>55</v>
      </c>
      <c r="G22" s="4">
        <f t="shared" si="9"/>
        <v>45</v>
      </c>
      <c r="H22" s="4">
        <f t="shared" si="9"/>
        <v>45</v>
      </c>
      <c r="I22" s="10">
        <f t="shared" si="9"/>
        <v>5</v>
      </c>
      <c r="J22" s="10">
        <f t="shared" si="9"/>
        <v>15</v>
      </c>
      <c r="K22" s="10">
        <f t="shared" si="9"/>
        <v>15</v>
      </c>
      <c r="L22" s="10">
        <f t="shared" si="9"/>
        <v>5</v>
      </c>
      <c r="M22" s="10">
        <f t="shared" si="9"/>
        <v>5</v>
      </c>
      <c r="N22" s="11">
        <f t="shared" si="9"/>
        <v>883.96</v>
      </c>
      <c r="O22" s="11">
        <f t="shared" si="9"/>
        <v>1546.93</v>
      </c>
      <c r="P22" s="11">
        <f t="shared" ref="P22:AB22" si="10">MAX(P4:P20)</f>
        <v>1483.79</v>
      </c>
      <c r="Q22" s="11">
        <f t="shared" si="10"/>
        <v>1073.38</v>
      </c>
      <c r="R22" s="11">
        <f t="shared" si="10"/>
        <v>1010.24</v>
      </c>
      <c r="S22" s="18">
        <f t="shared" si="10"/>
        <v>43.875</v>
      </c>
      <c r="T22" s="18">
        <f t="shared" si="10"/>
        <v>148.35</v>
      </c>
      <c r="U22" s="18">
        <f t="shared" si="10"/>
        <v>153.75</v>
      </c>
      <c r="V22" s="18">
        <f t="shared" si="10"/>
        <v>30.25</v>
      </c>
      <c r="W22" s="18">
        <f t="shared" si="10"/>
        <v>32.475</v>
      </c>
      <c r="X22" s="19">
        <f t="shared" si="10"/>
        <v>883.96</v>
      </c>
      <c r="Y22" s="19">
        <f t="shared" si="10"/>
        <v>1688.995</v>
      </c>
      <c r="Z22" s="19">
        <f t="shared" si="10"/>
        <v>1594.285</v>
      </c>
      <c r="AA22" s="19">
        <f t="shared" si="10"/>
        <v>1073.38</v>
      </c>
      <c r="AB22" s="19">
        <f t="shared" si="10"/>
        <v>1010.24</v>
      </c>
      <c r="AC22" s="24"/>
      <c r="AD22" s="25">
        <f>MAX(AD4:AD20)</f>
        <v>6250.86</v>
      </c>
    </row>
    <row r="23" spans="1:30">
      <c r="A23" t="s">
        <v>45</v>
      </c>
      <c r="C23" s="2">
        <f>MIN(C4:C20)</f>
        <v>8.5</v>
      </c>
      <c r="D23" s="4">
        <f>MIN(D4:D20)</f>
        <v>24</v>
      </c>
      <c r="E23" s="4">
        <f t="shared" ref="E23:O23" si="11">MIN(E4:E20)</f>
        <v>25</v>
      </c>
      <c r="F23" s="4">
        <f t="shared" si="11"/>
        <v>25</v>
      </c>
      <c r="G23" s="4">
        <f t="shared" si="11"/>
        <v>15</v>
      </c>
      <c r="H23" s="4">
        <f t="shared" si="11"/>
        <v>27</v>
      </c>
      <c r="I23" s="10">
        <f t="shared" si="11"/>
        <v>0</v>
      </c>
      <c r="J23" s="10">
        <f t="shared" si="11"/>
        <v>0</v>
      </c>
      <c r="K23" s="10">
        <f t="shared" si="11"/>
        <v>0</v>
      </c>
      <c r="L23" s="10">
        <f t="shared" si="11"/>
        <v>0</v>
      </c>
      <c r="M23" s="10">
        <f t="shared" si="11"/>
        <v>0</v>
      </c>
      <c r="N23" s="11">
        <f t="shared" si="11"/>
        <v>249.6</v>
      </c>
      <c r="O23" s="11">
        <f t="shared" si="11"/>
        <v>391</v>
      </c>
      <c r="P23" s="11">
        <f t="shared" ref="P23:AB23" si="12">MIN(P4:P20)</f>
        <v>330</v>
      </c>
      <c r="Q23" s="11">
        <f t="shared" si="12"/>
        <v>307.5</v>
      </c>
      <c r="R23" s="11">
        <f t="shared" si="12"/>
        <v>314.5</v>
      </c>
      <c r="S23" s="18">
        <f t="shared" si="12"/>
        <v>0</v>
      </c>
      <c r="T23" s="18">
        <f t="shared" si="12"/>
        <v>0</v>
      </c>
      <c r="U23" s="18">
        <f t="shared" si="12"/>
        <v>0</v>
      </c>
      <c r="V23" s="18">
        <f t="shared" si="12"/>
        <v>0</v>
      </c>
      <c r="W23" s="18">
        <f t="shared" si="12"/>
        <v>0</v>
      </c>
      <c r="X23" s="19">
        <f t="shared" si="12"/>
        <v>249.6</v>
      </c>
      <c r="Y23" s="19">
        <f t="shared" si="12"/>
        <v>416.5</v>
      </c>
      <c r="Z23" s="19">
        <f t="shared" si="12"/>
        <v>330</v>
      </c>
      <c r="AA23" s="19">
        <f t="shared" si="12"/>
        <v>307.5</v>
      </c>
      <c r="AB23" s="19">
        <f t="shared" si="12"/>
        <v>314.5</v>
      </c>
      <c r="AC23" s="24"/>
      <c r="AD23" s="25">
        <f>MIN(AD4:AD20)</f>
        <v>1853</v>
      </c>
    </row>
    <row r="24" spans="1:30">
      <c r="A24" t="s">
        <v>46</v>
      </c>
      <c r="C24" s="2">
        <f>AVERAGE(C4:C20)</f>
        <v>14.9670588235294</v>
      </c>
      <c r="D24" s="5">
        <f>AVERAGE(D4:D20)</f>
        <v>37.5882352941176</v>
      </c>
      <c r="E24" s="5">
        <f t="shared" ref="E24:O24" si="13">AVERAGE(E4:E20)</f>
        <v>43.7647058823529</v>
      </c>
      <c r="F24" s="5">
        <f t="shared" si="13"/>
        <v>42</v>
      </c>
      <c r="G24" s="5">
        <f t="shared" si="13"/>
        <v>36.4117647058824</v>
      </c>
      <c r="H24" s="5">
        <f t="shared" si="13"/>
        <v>37.8235294117647</v>
      </c>
      <c r="I24" s="12">
        <f t="shared" si="13"/>
        <v>0.647058823529412</v>
      </c>
      <c r="J24" s="12">
        <f t="shared" si="13"/>
        <v>4.88235294117647</v>
      </c>
      <c r="K24" s="12">
        <f t="shared" si="13"/>
        <v>3.94117647058824</v>
      </c>
      <c r="L24" s="12">
        <f t="shared" si="13"/>
        <v>1</v>
      </c>
      <c r="M24" s="12">
        <f t="shared" si="13"/>
        <v>0.529411764705882</v>
      </c>
      <c r="N24" s="13">
        <f t="shared" si="13"/>
        <v>550.618235294118</v>
      </c>
      <c r="O24" s="13">
        <f t="shared" si="13"/>
        <v>660.819411764706</v>
      </c>
      <c r="P24" s="13">
        <f t="shared" ref="P24:AB24" si="14">AVERAGE(P4:P20)</f>
        <v>637.184705882353</v>
      </c>
      <c r="Q24" s="13">
        <f t="shared" si="14"/>
        <v>522.948823529412</v>
      </c>
      <c r="R24" s="13">
        <f t="shared" si="14"/>
        <v>555.604705882353</v>
      </c>
      <c r="S24" s="20">
        <f t="shared" si="14"/>
        <v>4.56323529411765</v>
      </c>
      <c r="T24" s="20">
        <f t="shared" si="14"/>
        <v>41.2097058823529</v>
      </c>
      <c r="U24" s="20">
        <f t="shared" si="14"/>
        <v>34.9879411764706</v>
      </c>
      <c r="V24" s="20">
        <f t="shared" si="14"/>
        <v>5.87205882352941</v>
      </c>
      <c r="W24" s="20">
        <f t="shared" si="14"/>
        <v>3.38676470588235</v>
      </c>
      <c r="X24" s="21">
        <f t="shared" si="14"/>
        <v>555.181470588235</v>
      </c>
      <c r="Y24" s="21">
        <f t="shared" si="14"/>
        <v>702.029117647059</v>
      </c>
      <c r="Z24" s="21">
        <f t="shared" si="14"/>
        <v>672.172647058823</v>
      </c>
      <c r="AA24" s="21">
        <f t="shared" si="14"/>
        <v>528.820882352941</v>
      </c>
      <c r="AB24" s="21">
        <f t="shared" si="14"/>
        <v>558.991470588235</v>
      </c>
      <c r="AC24" s="26"/>
      <c r="AD24" s="27">
        <f>AVERAGE(AD4:AD20)</f>
        <v>3017.19558823529</v>
      </c>
    </row>
    <row r="25" spans="1:30">
      <c r="A25" t="s">
        <v>47</v>
      </c>
      <c r="C25" s="2">
        <f>SUM(C4:C20)</f>
        <v>254.44</v>
      </c>
      <c r="D25" s="4">
        <f>SUM(D4:D20)</f>
        <v>639</v>
      </c>
      <c r="E25" s="4">
        <f t="shared" ref="E25:O25" si="15">SUM(E4:E20)</f>
        <v>744</v>
      </c>
      <c r="F25" s="4">
        <f t="shared" si="15"/>
        <v>714</v>
      </c>
      <c r="G25" s="4">
        <f t="shared" si="15"/>
        <v>619</v>
      </c>
      <c r="H25" s="4">
        <f t="shared" si="15"/>
        <v>643</v>
      </c>
      <c r="I25" s="10">
        <f t="shared" si="15"/>
        <v>11</v>
      </c>
      <c r="J25" s="10">
        <f t="shared" si="15"/>
        <v>83</v>
      </c>
      <c r="K25" s="10">
        <f t="shared" si="15"/>
        <v>67</v>
      </c>
      <c r="L25" s="10">
        <f t="shared" si="15"/>
        <v>17</v>
      </c>
      <c r="M25" s="10">
        <f t="shared" si="15"/>
        <v>9</v>
      </c>
      <c r="N25" s="11">
        <f t="shared" si="15"/>
        <v>9360.51</v>
      </c>
      <c r="O25" s="11">
        <f t="shared" si="15"/>
        <v>11233.93</v>
      </c>
      <c r="P25" s="11">
        <f t="shared" ref="P25:AB25" si="16">SUM(P4:P20)</f>
        <v>10832.14</v>
      </c>
      <c r="Q25" s="11">
        <f t="shared" si="16"/>
        <v>8890.13</v>
      </c>
      <c r="R25" s="11">
        <f t="shared" si="16"/>
        <v>9445.28</v>
      </c>
      <c r="S25" s="18">
        <f t="shared" si="16"/>
        <v>77.575</v>
      </c>
      <c r="T25" s="18">
        <f t="shared" si="16"/>
        <v>700.565</v>
      </c>
      <c r="U25" s="18">
        <f t="shared" si="16"/>
        <v>594.795</v>
      </c>
      <c r="V25" s="18">
        <f t="shared" si="16"/>
        <v>99.825</v>
      </c>
      <c r="W25" s="18">
        <f t="shared" si="16"/>
        <v>57.575</v>
      </c>
      <c r="X25" s="19">
        <f t="shared" si="16"/>
        <v>9438.085</v>
      </c>
      <c r="Y25" s="19">
        <f t="shared" si="16"/>
        <v>11934.495</v>
      </c>
      <c r="Z25" s="19">
        <f t="shared" si="16"/>
        <v>11426.935</v>
      </c>
      <c r="AA25" s="19">
        <f t="shared" si="16"/>
        <v>8989.955</v>
      </c>
      <c r="AB25" s="19">
        <f t="shared" si="16"/>
        <v>9502.855</v>
      </c>
      <c r="AC25" s="24"/>
      <c r="AD25" s="25">
        <f>SUM(AD4:AD20)</f>
        <v>51292.325</v>
      </c>
    </row>
    <row r="28" spans="28:30">
      <c r="AB28" s="28"/>
      <c r="AD28" s="29" t="s">
        <v>48</v>
      </c>
    </row>
    <row r="29" spans="28:30">
      <c r="AB29" s="2"/>
      <c r="AD29" s="2">
        <f>SUM(AD10:AD26)</f>
        <v>98619.5055882353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</dc:creator>
  <cp:lastModifiedBy>moham</cp:lastModifiedBy>
  <dcterms:created xsi:type="dcterms:W3CDTF">2023-02-04T18:51:00Z</dcterms:created>
  <dcterms:modified xsi:type="dcterms:W3CDTF">2023-02-05T02:44:31Z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9BF3E227916740B0AE7B637B201874FF</vt:lpwstr>
  </property>
  <property fmtid="{D5CDD505-2E9C-101B-9397-08002B2CF9AE}" pid="3" name="KSOProductBuildVer">
    <vt:lpwstr>2057-11.2.0.11440</vt:lpwstr>
  </property>
</Properties>
</file>