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15" firstSheet="2" activeTab="2"/>
  </bookViews>
  <sheets>
    <sheet name="Лист2" sheetId="2" r:id="rId1"/>
    <sheet name="(Лист2)Результат промежуточных " sheetId="3" r:id="rId2"/>
    <sheet name="(Лист2)Результат промежуточн(2)" sheetId="4" r:id="rId3"/>
    <sheet name="(Лист2)Результат промежуточн(3)" sheetId="5" r:id="rId4"/>
    <sheet name="(Лист2)Результат промежуточн(4)" sheetId="6" r:id="rId5"/>
  </sheets>
  <definedNames>
    <definedName name="_xlnm._FilterDatabase" localSheetId="0" hidden="1">Лист2!$A$1:$F$19</definedName>
  </definedNames>
  <calcPr calcId="144525"/>
</workbook>
</file>

<file path=xl/sharedStrings.xml><?xml version="1.0" encoding="utf-8"?>
<sst xmlns="http://schemas.openxmlformats.org/spreadsheetml/2006/main" count="205" uniqueCount="35">
  <si>
    <t>Название</t>
  </si>
  <si>
    <t>Фирма</t>
  </si>
  <si>
    <t>Кол-во</t>
  </si>
  <si>
    <t>Склад</t>
  </si>
  <si>
    <t>Цена 
закупа, руб.</t>
  </si>
  <si>
    <t>% наценки</t>
  </si>
  <si>
    <t>Доход от реализации товара фирмы Samsung</t>
  </si>
  <si>
    <t>Цена реализации</t>
  </si>
  <si>
    <t>Цена закупки</t>
  </si>
  <si>
    <t>Телефон</t>
  </si>
  <si>
    <t>Panasonic</t>
  </si>
  <si>
    <t>A</t>
  </si>
  <si>
    <t>Philips</t>
  </si>
  <si>
    <t>Sony</t>
  </si>
  <si>
    <t>Пейджер</t>
  </si>
  <si>
    <t>B</t>
  </si>
  <si>
    <t>Samsung</t>
  </si>
  <si>
    <t>Факс</t>
  </si>
  <si>
    <t>C</t>
  </si>
  <si>
    <t>доход от реализации товара фирмы Samsung</t>
  </si>
  <si>
    <t>общее количество единиц товара на складе B;</t>
  </si>
  <si>
    <t>средний процент 
наценки на весь 
товар фирмы Philips</t>
  </si>
  <si>
    <t>доход от реализации 
всего товара фирмы 
Samsung</t>
  </si>
  <si>
    <t>максимальная 
цена реализации</t>
  </si>
  <si>
    <t>минимальная цена реализации</t>
  </si>
  <si>
    <t>максимальная 
цена закупки</t>
  </si>
  <si>
    <t>минимальная 
цена закупки</t>
  </si>
  <si>
    <t>общая сумма 
реализации товара</t>
  </si>
  <si>
    <t>общая сумма реализации всех товаров фирмы
Panasonic, хранящихся на складе B</t>
  </si>
  <si>
    <t>Samsung Итого</t>
  </si>
  <si>
    <t>Общий итог</t>
  </si>
  <si>
    <t/>
  </si>
  <si>
    <t>Телефон Итого</t>
  </si>
  <si>
    <t>Факс Итого</t>
  </si>
  <si>
    <t>Пейджер Итого</t>
  </si>
</sst>
</file>

<file path=xl/styles.xml><?xml version="1.0" encoding="utf-8"?>
<styleSheet xmlns="http://schemas.openxmlformats.org/spreadsheetml/2006/main">
  <numFmts count="7">
    <numFmt numFmtId="176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7" formatCode="_-* #,##0\ &quot;₽&quot;_-;\-* #,##0\ &quot;₽&quot;_-;_-* \-\ &quot;₽&quot;_-;_-@_-"/>
    <numFmt numFmtId="178" formatCode="0.0_ "/>
    <numFmt numFmtId="179" formatCode="_-* #,##0_-;\-* #,##0_-;_-* &quot;-&quot;??_-;_-@_-"/>
    <numFmt numFmtId="180" formatCode="_-* #,##0.00&quot;₽&quot;_-;\-* #,##0.00&quot;₽&quot;_-;_-* &quot;-&quot;??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10" borderId="2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24" applyNumberFormat="0" applyAlignment="0" applyProtection="0">
      <alignment vertical="center"/>
    </xf>
    <xf numFmtId="0" fontId="17" fillId="23" borderId="25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2" fillId="0" borderId="1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178" fontId="0" fillId="0" borderId="11" xfId="0" applyNumberForma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8" fontId="0" fillId="0" borderId="10" xfId="0" applyNumberFormat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9" fontId="0" fillId="0" borderId="0" xfId="7" applyNumberFormat="1">
      <alignment vertical="center"/>
    </xf>
    <xf numFmtId="0" fontId="0" fillId="0" borderId="2" xfId="0" applyBorder="1" applyAlignment="1">
      <alignment vertical="center" wrapText="1"/>
    </xf>
    <xf numFmtId="180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NumberFormat="1" applyBorder="1">
      <alignment vertical="center"/>
    </xf>
    <xf numFmtId="0" fontId="0" fillId="0" borderId="9" xfId="0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A1" sqref="A1:I16"/>
    </sheetView>
  </sheetViews>
  <sheetFormatPr defaultColWidth="9.14285714285714" defaultRowHeight="15"/>
  <cols>
    <col min="1" max="1" width="11" customWidth="1"/>
    <col min="2" max="2" width="11.5714285714286" customWidth="1"/>
    <col min="5" max="5" width="12.1428571428571" customWidth="1"/>
    <col min="6" max="6" width="11.1428571428571" customWidth="1"/>
    <col min="7" max="7" width="20" customWidth="1"/>
    <col min="8" max="8" width="19.8571428571429" customWidth="1"/>
    <col min="9" max="9" width="21.1428571428571" customWidth="1"/>
    <col min="10" max="10" width="22.4285714285714" customWidth="1"/>
    <col min="11" max="11" width="17.5714285714286" customWidth="1"/>
    <col min="12" max="12" width="15.2857142857143" customWidth="1"/>
    <col min="13" max="13" width="14" customWidth="1"/>
    <col min="14" max="14" width="19.2857142857143" customWidth="1"/>
  </cols>
  <sheetData>
    <row r="1" ht="54" customHeight="1" spans="1:1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8" t="s">
        <v>8</v>
      </c>
      <c r="J1" s="30"/>
    </row>
    <row r="2" spans="1:11">
      <c r="A2" s="7" t="s">
        <v>9</v>
      </c>
      <c r="B2" s="8" t="s">
        <v>10</v>
      </c>
      <c r="C2" s="8">
        <v>400</v>
      </c>
      <c r="D2" s="8" t="s">
        <v>11</v>
      </c>
      <c r="E2" s="8">
        <v>2000</v>
      </c>
      <c r="F2" s="9">
        <v>15</v>
      </c>
      <c r="G2" t="str">
        <f>IF(B2="Samsung",E2*C2*F2/100,"")</f>
        <v/>
      </c>
      <c r="H2" s="10">
        <f>(F2/100+1)*E2</f>
        <v>2300</v>
      </c>
      <c r="I2" s="19">
        <f>E2</f>
        <v>2000</v>
      </c>
      <c r="K2" s="30"/>
    </row>
    <row r="3" spans="1:11">
      <c r="A3" s="7" t="s">
        <v>9</v>
      </c>
      <c r="B3" s="8" t="s">
        <v>12</v>
      </c>
      <c r="C3" s="8">
        <v>130</v>
      </c>
      <c r="D3" s="8" t="s">
        <v>11</v>
      </c>
      <c r="E3" s="8">
        <v>1200</v>
      </c>
      <c r="F3" s="9">
        <v>13</v>
      </c>
      <c r="G3" t="str">
        <f t="shared" ref="G3:G16" si="0">IF(B3="Samsung",E3*C3*F3/100,"")</f>
        <v/>
      </c>
      <c r="H3" s="10">
        <f t="shared" ref="H3:H16" si="1">(F3/100+1)*E3</f>
        <v>1356</v>
      </c>
      <c r="I3" s="19">
        <f t="shared" ref="I3:I16" si="2">E3</f>
        <v>1200</v>
      </c>
      <c r="K3" s="30"/>
    </row>
    <row r="4" spans="1:11">
      <c r="A4" s="7" t="s">
        <v>9</v>
      </c>
      <c r="B4" s="8" t="s">
        <v>13</v>
      </c>
      <c r="C4" s="8">
        <v>150</v>
      </c>
      <c r="D4" s="8" t="s">
        <v>11</v>
      </c>
      <c r="E4" s="8">
        <v>1800</v>
      </c>
      <c r="F4" s="9">
        <v>14</v>
      </c>
      <c r="G4" t="str">
        <f t="shared" si="0"/>
        <v/>
      </c>
      <c r="H4" s="10">
        <f t="shared" si="1"/>
        <v>2052</v>
      </c>
      <c r="I4" s="19">
        <f t="shared" si="2"/>
        <v>1800</v>
      </c>
      <c r="K4" s="30"/>
    </row>
    <row r="5" spans="1:11">
      <c r="A5" s="7" t="s">
        <v>14</v>
      </c>
      <c r="B5" s="8" t="s">
        <v>10</v>
      </c>
      <c r="C5" s="8">
        <v>600</v>
      </c>
      <c r="D5" s="8" t="s">
        <v>11</v>
      </c>
      <c r="E5" s="8">
        <v>400</v>
      </c>
      <c r="F5" s="9">
        <v>21</v>
      </c>
      <c r="G5" t="str">
        <f t="shared" si="0"/>
        <v/>
      </c>
      <c r="H5" s="10">
        <f t="shared" si="1"/>
        <v>484</v>
      </c>
      <c r="I5" s="19">
        <f t="shared" si="2"/>
        <v>400</v>
      </c>
      <c r="K5" s="30"/>
    </row>
    <row r="6" spans="1:11">
      <c r="A6" s="7" t="s">
        <v>14</v>
      </c>
      <c r="B6" s="8" t="s">
        <v>13</v>
      </c>
      <c r="C6" s="8">
        <v>820</v>
      </c>
      <c r="D6" s="8" t="s">
        <v>11</v>
      </c>
      <c r="E6" s="8">
        <v>600</v>
      </c>
      <c r="F6" s="9">
        <v>16</v>
      </c>
      <c r="G6" t="str">
        <f t="shared" si="0"/>
        <v/>
      </c>
      <c r="H6" s="10">
        <f t="shared" si="1"/>
        <v>696</v>
      </c>
      <c r="I6" s="19">
        <f t="shared" si="2"/>
        <v>600</v>
      </c>
      <c r="K6" s="30"/>
    </row>
    <row r="7" spans="1:11">
      <c r="A7" s="7" t="s">
        <v>9</v>
      </c>
      <c r="B7" s="8" t="s">
        <v>12</v>
      </c>
      <c r="C7" s="8">
        <v>200</v>
      </c>
      <c r="D7" s="8" t="s">
        <v>15</v>
      </c>
      <c r="E7" s="8">
        <v>1800</v>
      </c>
      <c r="F7" s="9">
        <v>11</v>
      </c>
      <c r="G7" t="str">
        <f t="shared" si="0"/>
        <v/>
      </c>
      <c r="H7" s="10">
        <f t="shared" si="1"/>
        <v>1998</v>
      </c>
      <c r="I7" s="19">
        <f t="shared" si="2"/>
        <v>1800</v>
      </c>
      <c r="J7" s="31"/>
      <c r="K7" s="30"/>
    </row>
    <row r="8" spans="1:11">
      <c r="A8" s="7" t="s">
        <v>9</v>
      </c>
      <c r="B8" s="8" t="s">
        <v>16</v>
      </c>
      <c r="C8" s="8">
        <v>300</v>
      </c>
      <c r="D8" s="8" t="s">
        <v>15</v>
      </c>
      <c r="E8" s="8">
        <v>800</v>
      </c>
      <c r="F8" s="9">
        <v>19</v>
      </c>
      <c r="G8">
        <f t="shared" si="0"/>
        <v>45600</v>
      </c>
      <c r="H8" s="10">
        <f t="shared" si="1"/>
        <v>952</v>
      </c>
      <c r="I8" s="19">
        <f t="shared" si="2"/>
        <v>800</v>
      </c>
      <c r="K8" s="30"/>
    </row>
    <row r="9" spans="1:11">
      <c r="A9" s="7" t="s">
        <v>17</v>
      </c>
      <c r="B9" s="8" t="s">
        <v>10</v>
      </c>
      <c r="C9" s="8">
        <v>195</v>
      </c>
      <c r="D9" s="8" t="s">
        <v>15</v>
      </c>
      <c r="E9" s="8">
        <v>2000</v>
      </c>
      <c r="F9" s="9">
        <v>17</v>
      </c>
      <c r="G9" t="str">
        <f t="shared" si="0"/>
        <v/>
      </c>
      <c r="H9" s="10">
        <f t="shared" si="1"/>
        <v>2340</v>
      </c>
      <c r="I9" s="19">
        <f t="shared" si="2"/>
        <v>2000</v>
      </c>
      <c r="K9" s="30"/>
    </row>
    <row r="10" spans="1:11">
      <c r="A10" s="7" t="s">
        <v>17</v>
      </c>
      <c r="B10" s="8" t="s">
        <v>16</v>
      </c>
      <c r="C10" s="8">
        <v>300</v>
      </c>
      <c r="D10" s="8" t="s">
        <v>15</v>
      </c>
      <c r="E10" s="8">
        <v>1600</v>
      </c>
      <c r="F10" s="9">
        <v>22</v>
      </c>
      <c r="G10">
        <f t="shared" si="0"/>
        <v>105600</v>
      </c>
      <c r="H10" s="10">
        <f t="shared" si="1"/>
        <v>1952</v>
      </c>
      <c r="I10" s="19">
        <f t="shared" si="2"/>
        <v>1600</v>
      </c>
      <c r="K10" s="30"/>
    </row>
    <row r="11" spans="1:11">
      <c r="A11" s="7" t="s">
        <v>14</v>
      </c>
      <c r="B11" s="8" t="s">
        <v>12</v>
      </c>
      <c r="C11" s="8">
        <v>400</v>
      </c>
      <c r="D11" s="8" t="s">
        <v>15</v>
      </c>
      <c r="E11" s="8">
        <v>380</v>
      </c>
      <c r="F11" s="9">
        <v>23</v>
      </c>
      <c r="G11" t="str">
        <f t="shared" si="0"/>
        <v/>
      </c>
      <c r="H11" s="10">
        <f t="shared" si="1"/>
        <v>467.4</v>
      </c>
      <c r="I11" s="19">
        <f t="shared" si="2"/>
        <v>380</v>
      </c>
      <c r="K11" s="30"/>
    </row>
    <row r="12" spans="1:11">
      <c r="A12" s="7" t="s">
        <v>9</v>
      </c>
      <c r="B12" s="8" t="s">
        <v>12</v>
      </c>
      <c r="C12" s="8">
        <v>150</v>
      </c>
      <c r="D12" s="8" t="s">
        <v>18</v>
      </c>
      <c r="E12" s="8">
        <v>1600</v>
      </c>
      <c r="F12" s="9">
        <v>18</v>
      </c>
      <c r="G12" t="str">
        <f t="shared" si="0"/>
        <v/>
      </c>
      <c r="H12" s="10">
        <f t="shared" si="1"/>
        <v>1888</v>
      </c>
      <c r="I12" s="19">
        <f t="shared" si="2"/>
        <v>1600</v>
      </c>
      <c r="K12" s="30"/>
    </row>
    <row r="13" spans="1:11">
      <c r="A13" s="7" t="s">
        <v>9</v>
      </c>
      <c r="B13" s="8" t="s">
        <v>13</v>
      </c>
      <c r="C13" s="8">
        <v>450</v>
      </c>
      <c r="D13" s="8" t="s">
        <v>18</v>
      </c>
      <c r="E13" s="8">
        <v>1600</v>
      </c>
      <c r="F13" s="9">
        <v>12</v>
      </c>
      <c r="G13" t="str">
        <f t="shared" si="0"/>
        <v/>
      </c>
      <c r="H13" s="10">
        <f t="shared" si="1"/>
        <v>1792</v>
      </c>
      <c r="I13" s="19">
        <f t="shared" si="2"/>
        <v>1600</v>
      </c>
      <c r="K13" s="30"/>
    </row>
    <row r="14" spans="1:11">
      <c r="A14" s="7" t="s">
        <v>17</v>
      </c>
      <c r="B14" s="8" t="s">
        <v>12</v>
      </c>
      <c r="C14" s="8">
        <v>500</v>
      </c>
      <c r="D14" s="8" t="s">
        <v>18</v>
      </c>
      <c r="E14" s="8">
        <v>1800</v>
      </c>
      <c r="F14" s="9">
        <v>10</v>
      </c>
      <c r="G14" t="str">
        <f t="shared" si="0"/>
        <v/>
      </c>
      <c r="H14" s="10">
        <f t="shared" si="1"/>
        <v>1980</v>
      </c>
      <c r="I14" s="19">
        <f t="shared" si="2"/>
        <v>1800</v>
      </c>
      <c r="K14" s="30"/>
    </row>
    <row r="15" spans="1:11">
      <c r="A15" s="7" t="s">
        <v>17</v>
      </c>
      <c r="B15" s="8" t="s">
        <v>13</v>
      </c>
      <c r="C15" s="8">
        <v>200</v>
      </c>
      <c r="D15" s="8" t="s">
        <v>18</v>
      </c>
      <c r="E15" s="8">
        <v>2000</v>
      </c>
      <c r="F15" s="9">
        <v>20</v>
      </c>
      <c r="G15" t="str">
        <f t="shared" si="0"/>
        <v/>
      </c>
      <c r="H15" s="10">
        <f t="shared" si="1"/>
        <v>2400</v>
      </c>
      <c r="I15" s="19">
        <f t="shared" si="2"/>
        <v>2000</v>
      </c>
      <c r="K15" s="30"/>
    </row>
    <row r="16" ht="15.75" spans="1:11">
      <c r="A16" s="12" t="s">
        <v>14</v>
      </c>
      <c r="B16" s="13" t="s">
        <v>16</v>
      </c>
      <c r="C16" s="13">
        <v>500</v>
      </c>
      <c r="D16" s="13" t="s">
        <v>18</v>
      </c>
      <c r="E16" s="13">
        <v>370</v>
      </c>
      <c r="F16" s="14">
        <v>20</v>
      </c>
      <c r="G16" s="15">
        <f t="shared" si="0"/>
        <v>37000</v>
      </c>
      <c r="H16" s="16">
        <f t="shared" si="1"/>
        <v>444</v>
      </c>
      <c r="I16" s="20">
        <f t="shared" si="2"/>
        <v>370</v>
      </c>
      <c r="K16" s="30"/>
    </row>
    <row r="17" ht="15.75" spans="1:6">
      <c r="A17" s="22" t="s">
        <v>19</v>
      </c>
      <c r="B17" s="23"/>
      <c r="C17" s="23"/>
      <c r="D17" s="23"/>
      <c r="E17" s="23"/>
      <c r="F17" s="24">
        <f>SUBTOTAL(9,G2:G16)</f>
        <v>188200</v>
      </c>
    </row>
    <row r="18" ht="45" spans="1:14">
      <c r="A18" s="7" t="s">
        <v>20</v>
      </c>
      <c r="B18" s="8"/>
      <c r="C18" s="8"/>
      <c r="D18" s="8"/>
      <c r="E18" s="8"/>
      <c r="F18" s="25">
        <f>SUBTOTAL(9,C7:C11)</f>
        <v>1395</v>
      </c>
      <c r="H18" s="26" t="s">
        <v>21</v>
      </c>
      <c r="I18" s="32" t="s">
        <v>22</v>
      </c>
      <c r="J18" s="32" t="s">
        <v>23</v>
      </c>
      <c r="K18" s="33" t="s">
        <v>24</v>
      </c>
      <c r="L18" s="32" t="s">
        <v>25</v>
      </c>
      <c r="M18" s="32" t="s">
        <v>26</v>
      </c>
      <c r="N18" s="34" t="s">
        <v>27</v>
      </c>
    </row>
    <row r="19" ht="39" customHeight="1" spans="1:14">
      <c r="A19" s="27" t="s">
        <v>28</v>
      </c>
      <c r="B19" s="13"/>
      <c r="C19" s="13"/>
      <c r="D19" s="13"/>
      <c r="E19" s="13"/>
      <c r="F19" s="28">
        <f>SUM(H7:H11)</f>
        <v>7709.4</v>
      </c>
      <c r="H19" s="29">
        <f>AVERAGE(F3,F4,F5,F14,F10)</f>
        <v>16</v>
      </c>
      <c r="I19" s="35">
        <f>SUM(G2:G16)</f>
        <v>188200</v>
      </c>
      <c r="J19" s="36">
        <f>MAX(H2:H16)</f>
        <v>2400</v>
      </c>
      <c r="K19" s="36">
        <f>MIN(H2:H16)</f>
        <v>444</v>
      </c>
      <c r="L19" s="36">
        <f>MAX(I2:I16)</f>
        <v>2000</v>
      </c>
      <c r="M19" s="36">
        <f>MIN(I2:I16)</f>
        <v>370</v>
      </c>
      <c r="N19" s="28">
        <f>SUM(H2:H16)</f>
        <v>23101.4</v>
      </c>
    </row>
  </sheetData>
  <autoFilter ref="A1:F19">
    <extLst/>
  </autoFilter>
  <sortState ref="A2:F16">
    <sortCondition ref="D2:D16"/>
  </sortState>
  <mergeCells count="3">
    <mergeCell ref="A17:E17"/>
    <mergeCell ref="A18:E18"/>
    <mergeCell ref="A19:E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K7" sqref="K7"/>
    </sheetView>
  </sheetViews>
  <sheetFormatPr defaultColWidth="9.14285714285714" defaultRowHeight="15" outlineLevelRow="5"/>
  <cols>
    <col min="1" max="1" width="10.1428571428571" customWidth="1"/>
  </cols>
  <sheetData>
    <row r="1" ht="90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8" t="s">
        <v>8</v>
      </c>
    </row>
    <row r="2" outlineLevel="2" spans="1:9">
      <c r="A2" s="7" t="s">
        <v>9</v>
      </c>
      <c r="B2" s="8" t="s">
        <v>16</v>
      </c>
      <c r="C2" s="8">
        <v>300</v>
      </c>
      <c r="D2" s="8" t="s">
        <v>15</v>
      </c>
      <c r="E2" s="8">
        <v>800</v>
      </c>
      <c r="F2" s="9">
        <v>19</v>
      </c>
      <c r="G2">
        <v>45600</v>
      </c>
      <c r="H2" s="10">
        <v>952</v>
      </c>
      <c r="I2" s="19">
        <v>800</v>
      </c>
    </row>
    <row r="3" outlineLevel="2" spans="1:9">
      <c r="A3" s="7" t="s">
        <v>17</v>
      </c>
      <c r="B3" s="8" t="s">
        <v>16</v>
      </c>
      <c r="C3" s="8">
        <v>300</v>
      </c>
      <c r="D3" s="8" t="s">
        <v>15</v>
      </c>
      <c r="E3" s="8">
        <v>1600</v>
      </c>
      <c r="F3" s="9">
        <v>22</v>
      </c>
      <c r="G3">
        <v>105600</v>
      </c>
      <c r="H3" s="10">
        <v>1952</v>
      </c>
      <c r="I3" s="19">
        <v>1600</v>
      </c>
    </row>
    <row r="4" ht="15.75" outlineLevel="2" spans="1:9">
      <c r="A4" s="12" t="s">
        <v>14</v>
      </c>
      <c r="B4" s="13" t="s">
        <v>16</v>
      </c>
      <c r="C4" s="13">
        <v>500</v>
      </c>
      <c r="D4" s="13" t="s">
        <v>18</v>
      </c>
      <c r="E4" s="13">
        <v>370</v>
      </c>
      <c r="F4" s="14">
        <v>20</v>
      </c>
      <c r="G4" s="15">
        <v>37000</v>
      </c>
      <c r="H4" s="16">
        <v>444</v>
      </c>
      <c r="I4" s="20">
        <v>370</v>
      </c>
    </row>
    <row r="5" ht="15.75" outlineLevel="1" spans="1:9">
      <c r="A5" s="12"/>
      <c r="B5" s="21" t="s">
        <v>29</v>
      </c>
      <c r="C5" s="13"/>
      <c r="D5" s="13"/>
      <c r="E5" s="13"/>
      <c r="F5" s="14"/>
      <c r="G5" s="15">
        <f>SUBTOTAL(9,G2:G4)</f>
        <v>188200</v>
      </c>
      <c r="H5" s="16"/>
      <c r="I5" s="20"/>
    </row>
    <row r="6" spans="1:9">
      <c r="A6" s="12"/>
      <c r="B6" s="21" t="s">
        <v>30</v>
      </c>
      <c r="C6" s="13"/>
      <c r="D6" s="13"/>
      <c r="E6" s="13"/>
      <c r="F6" s="14"/>
      <c r="G6" s="15">
        <f>SUBTOTAL(9,G2:G4)</f>
        <v>188200</v>
      </c>
      <c r="H6" s="16"/>
      <c r="I6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K8" sqref="K8"/>
    </sheetView>
  </sheetViews>
  <sheetFormatPr defaultColWidth="9.14285714285714" defaultRowHeight="15"/>
  <cols>
    <col min="1" max="1" width="16.7142857142857" customWidth="1"/>
    <col min="9" max="9" width="16.1428571428571" customWidth="1"/>
  </cols>
  <sheetData>
    <row r="1" ht="90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8" t="s">
        <v>8</v>
      </c>
    </row>
    <row r="2" outlineLevel="2" spans="1:9">
      <c r="A2" s="7" t="s">
        <v>9</v>
      </c>
      <c r="B2" s="8" t="s">
        <v>12</v>
      </c>
      <c r="C2" s="8">
        <v>200</v>
      </c>
      <c r="D2" s="8" t="s">
        <v>15</v>
      </c>
      <c r="E2" s="8">
        <v>1800</v>
      </c>
      <c r="F2" s="9">
        <v>11</v>
      </c>
      <c r="G2" t="s">
        <v>31</v>
      </c>
      <c r="H2" s="10">
        <v>1998</v>
      </c>
      <c r="I2" s="19">
        <v>1800</v>
      </c>
    </row>
    <row r="3" outlineLevel="2" spans="1:9">
      <c r="A3" s="7" t="s">
        <v>9</v>
      </c>
      <c r="B3" s="8" t="s">
        <v>16</v>
      </c>
      <c r="C3" s="8">
        <v>300</v>
      </c>
      <c r="D3" s="8" t="s">
        <v>15</v>
      </c>
      <c r="E3" s="8">
        <v>800</v>
      </c>
      <c r="F3" s="9">
        <v>19</v>
      </c>
      <c r="G3">
        <v>45600</v>
      </c>
      <c r="H3" s="10">
        <v>952</v>
      </c>
      <c r="I3" s="19">
        <v>800</v>
      </c>
    </row>
    <row r="4" outlineLevel="1" spans="1:9">
      <c r="A4" s="11" t="s">
        <v>32</v>
      </c>
      <c r="B4" s="8"/>
      <c r="C4" s="8">
        <f>SUBTOTAL(9,C2:C3)</f>
        <v>500</v>
      </c>
      <c r="D4" s="8"/>
      <c r="E4" s="8"/>
      <c r="F4" s="9"/>
      <c r="H4" s="10"/>
      <c r="I4" s="19"/>
    </row>
    <row r="5" outlineLevel="2" spans="1:9">
      <c r="A5" s="7" t="s">
        <v>17</v>
      </c>
      <c r="B5" s="8" t="s">
        <v>10</v>
      </c>
      <c r="C5" s="8">
        <v>195</v>
      </c>
      <c r="D5" s="8" t="s">
        <v>15</v>
      </c>
      <c r="E5" s="8">
        <v>2000</v>
      </c>
      <c r="F5" s="9">
        <v>17</v>
      </c>
      <c r="G5" t="s">
        <v>31</v>
      </c>
      <c r="H5" s="10">
        <v>2340</v>
      </c>
      <c r="I5" s="19">
        <v>2000</v>
      </c>
    </row>
    <row r="6" outlineLevel="2" spans="1:9">
      <c r="A6" s="7" t="s">
        <v>17</v>
      </c>
      <c r="B6" s="8" t="s">
        <v>16</v>
      </c>
      <c r="C6" s="8">
        <v>300</v>
      </c>
      <c r="D6" s="8" t="s">
        <v>15</v>
      </c>
      <c r="E6" s="8">
        <v>1600</v>
      </c>
      <c r="F6" s="9">
        <v>22</v>
      </c>
      <c r="G6">
        <v>105600</v>
      </c>
      <c r="H6" s="10">
        <v>1952</v>
      </c>
      <c r="I6" s="19">
        <v>1600</v>
      </c>
    </row>
    <row r="7" outlineLevel="1" spans="1:9">
      <c r="A7" s="11" t="s">
        <v>33</v>
      </c>
      <c r="B7" s="8"/>
      <c r="C7" s="8">
        <f>SUBTOTAL(9,C5:C6)</f>
        <v>495</v>
      </c>
      <c r="D7" s="8"/>
      <c r="E7" s="8"/>
      <c r="F7" s="9"/>
      <c r="H7" s="10"/>
      <c r="I7" s="19"/>
    </row>
    <row r="8" outlineLevel="2" spans="1:9">
      <c r="A8" s="7" t="s">
        <v>14</v>
      </c>
      <c r="B8" s="8" t="s">
        <v>12</v>
      </c>
      <c r="C8" s="8">
        <v>400</v>
      </c>
      <c r="D8" s="8" t="s">
        <v>15</v>
      </c>
      <c r="E8" s="8">
        <v>380</v>
      </c>
      <c r="F8" s="9">
        <v>23</v>
      </c>
      <c r="G8" t="s">
        <v>31</v>
      </c>
      <c r="H8" s="10">
        <v>467.4</v>
      </c>
      <c r="I8" s="19">
        <v>380</v>
      </c>
    </row>
    <row r="9" outlineLevel="1" spans="1:9">
      <c r="A9" s="11" t="s">
        <v>34</v>
      </c>
      <c r="B9" s="8"/>
      <c r="C9" s="8">
        <f>SUBTOTAL(9,C8)</f>
        <v>400</v>
      </c>
      <c r="D9" s="8"/>
      <c r="E9" s="8"/>
      <c r="F9" s="9"/>
      <c r="H9" s="10"/>
      <c r="I9" s="19"/>
    </row>
    <row r="10" ht="15.75" spans="1:9">
      <c r="A10" s="17" t="s">
        <v>30</v>
      </c>
      <c r="B10" s="13"/>
      <c r="C10" s="13">
        <f>SUBTOTAL(9,C2:C8)</f>
        <v>1395</v>
      </c>
      <c r="D10" s="13"/>
      <c r="E10" s="13"/>
      <c r="F10" s="14"/>
      <c r="G10" s="15"/>
      <c r="H10" s="16"/>
      <c r="I10" s="2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$1:A$1048576"/>
    </sheetView>
  </sheetViews>
  <sheetFormatPr defaultColWidth="9.14285714285714" defaultRowHeight="15" outlineLevelRow="3"/>
  <cols>
    <col min="1" max="1" width="12.7142857142857" customWidth="1"/>
  </cols>
  <sheetData>
    <row r="1" ht="90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8" t="s">
        <v>8</v>
      </c>
    </row>
    <row r="2" outlineLevel="2" spans="1:9">
      <c r="A2" s="7" t="s">
        <v>17</v>
      </c>
      <c r="B2" s="8" t="s">
        <v>10</v>
      </c>
      <c r="C2" s="8">
        <v>195</v>
      </c>
      <c r="D2" s="8" t="s">
        <v>15</v>
      </c>
      <c r="E2" s="8">
        <v>2000</v>
      </c>
      <c r="F2" s="9">
        <v>17</v>
      </c>
      <c r="G2" t="s">
        <v>31</v>
      </c>
      <c r="H2" s="10">
        <v>2340</v>
      </c>
      <c r="I2" s="19">
        <v>2000</v>
      </c>
    </row>
    <row r="3" outlineLevel="1" spans="1:9">
      <c r="A3" s="11" t="s">
        <v>33</v>
      </c>
      <c r="B3" s="8"/>
      <c r="C3" s="8"/>
      <c r="D3" s="8"/>
      <c r="E3" s="8"/>
      <c r="F3" s="9"/>
      <c r="H3" s="10">
        <f>SUBTOTAL(9,H2)</f>
        <v>2340</v>
      </c>
      <c r="I3" s="19"/>
    </row>
    <row r="4" spans="1:9">
      <c r="A4" s="11" t="s">
        <v>30</v>
      </c>
      <c r="B4" s="8"/>
      <c r="C4" s="8"/>
      <c r="D4" s="8"/>
      <c r="E4" s="8"/>
      <c r="F4" s="9"/>
      <c r="H4" s="10">
        <f>SUBTOTAL(9,H2)</f>
        <v>2340</v>
      </c>
      <c r="I4" s="1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A1" sqref="A1:I25"/>
    </sheetView>
  </sheetViews>
  <sheetFormatPr defaultColWidth="9.14285714285714" defaultRowHeight="15"/>
  <cols>
    <col min="1" max="1" width="16.7142857142857" customWidth="1"/>
  </cols>
  <sheetData>
    <row r="1" ht="90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8" t="s">
        <v>8</v>
      </c>
    </row>
    <row r="2" outlineLevel="2" spans="1:9">
      <c r="A2" s="7" t="s">
        <v>9</v>
      </c>
      <c r="B2" s="8" t="s">
        <v>10</v>
      </c>
      <c r="C2" s="8">
        <v>400</v>
      </c>
      <c r="D2" s="8" t="s">
        <v>11</v>
      </c>
      <c r="E2" s="8">
        <v>2000</v>
      </c>
      <c r="F2" s="9">
        <v>15</v>
      </c>
      <c r="G2" t="s">
        <v>31</v>
      </c>
      <c r="H2" s="10">
        <v>2300</v>
      </c>
      <c r="I2" s="19">
        <v>2000</v>
      </c>
    </row>
    <row r="3" outlineLevel="2" spans="1:9">
      <c r="A3" s="7" t="s">
        <v>9</v>
      </c>
      <c r="B3" s="8" t="s">
        <v>12</v>
      </c>
      <c r="C3" s="8">
        <v>130</v>
      </c>
      <c r="D3" s="8" t="s">
        <v>11</v>
      </c>
      <c r="E3" s="8">
        <v>1200</v>
      </c>
      <c r="F3" s="9">
        <v>13</v>
      </c>
      <c r="G3" t="s">
        <v>31</v>
      </c>
      <c r="H3" s="10">
        <v>1356</v>
      </c>
      <c r="I3" s="19">
        <v>1200</v>
      </c>
    </row>
    <row r="4" outlineLevel="2" spans="1:9">
      <c r="A4" s="7" t="s">
        <v>9</v>
      </c>
      <c r="B4" s="8" t="s">
        <v>13</v>
      </c>
      <c r="C4" s="8">
        <v>150</v>
      </c>
      <c r="D4" s="8" t="s">
        <v>11</v>
      </c>
      <c r="E4" s="8">
        <v>1800</v>
      </c>
      <c r="F4" s="9">
        <v>14</v>
      </c>
      <c r="G4" t="s">
        <v>31</v>
      </c>
      <c r="H4" s="10">
        <v>2052</v>
      </c>
      <c r="I4" s="19">
        <v>1800</v>
      </c>
    </row>
    <row r="5" outlineLevel="1" spans="1:9">
      <c r="A5" s="11" t="s">
        <v>32</v>
      </c>
      <c r="B5" s="8"/>
      <c r="C5" s="8"/>
      <c r="D5" s="8"/>
      <c r="E5" s="8"/>
      <c r="F5" s="9"/>
      <c r="H5" s="10"/>
      <c r="I5" s="19">
        <f>SUBTOTAL(9,I2:I4)</f>
        <v>5000</v>
      </c>
    </row>
    <row r="6" outlineLevel="2" spans="1:9">
      <c r="A6" s="7" t="s">
        <v>14</v>
      </c>
      <c r="B6" s="8" t="s">
        <v>10</v>
      </c>
      <c r="C6" s="8">
        <v>600</v>
      </c>
      <c r="D6" s="8" t="s">
        <v>11</v>
      </c>
      <c r="E6" s="8">
        <v>400</v>
      </c>
      <c r="F6" s="9">
        <v>21</v>
      </c>
      <c r="G6" t="s">
        <v>31</v>
      </c>
      <c r="H6" s="10">
        <v>484</v>
      </c>
      <c r="I6" s="19">
        <v>400</v>
      </c>
    </row>
    <row r="7" outlineLevel="2" spans="1:9">
      <c r="A7" s="7" t="s">
        <v>14</v>
      </c>
      <c r="B7" s="8" t="s">
        <v>13</v>
      </c>
      <c r="C7" s="8">
        <v>820</v>
      </c>
      <c r="D7" s="8" t="s">
        <v>11</v>
      </c>
      <c r="E7" s="8">
        <v>600</v>
      </c>
      <c r="F7" s="9">
        <v>16</v>
      </c>
      <c r="G7" t="s">
        <v>31</v>
      </c>
      <c r="H7" s="10">
        <v>696</v>
      </c>
      <c r="I7" s="19">
        <v>600</v>
      </c>
    </row>
    <row r="8" outlineLevel="1" spans="1:9">
      <c r="A8" s="11" t="s">
        <v>34</v>
      </c>
      <c r="B8" s="8"/>
      <c r="C8" s="8"/>
      <c r="D8" s="8"/>
      <c r="E8" s="8"/>
      <c r="F8" s="9"/>
      <c r="H8" s="10"/>
      <c r="I8" s="19">
        <f>SUBTOTAL(9,I6:I7)</f>
        <v>1000</v>
      </c>
    </row>
    <row r="9" outlineLevel="2" spans="1:9">
      <c r="A9" s="7" t="s">
        <v>9</v>
      </c>
      <c r="B9" s="8" t="s">
        <v>12</v>
      </c>
      <c r="C9" s="8">
        <v>200</v>
      </c>
      <c r="D9" s="8" t="s">
        <v>15</v>
      </c>
      <c r="E9" s="8">
        <v>1800</v>
      </c>
      <c r="F9" s="9">
        <v>11</v>
      </c>
      <c r="G9" t="s">
        <v>31</v>
      </c>
      <c r="H9" s="10">
        <v>1998</v>
      </c>
      <c r="I9" s="19">
        <v>1800</v>
      </c>
    </row>
    <row r="10" outlineLevel="2" spans="1:9">
      <c r="A10" s="7" t="s">
        <v>9</v>
      </c>
      <c r="B10" s="8" t="s">
        <v>16</v>
      </c>
      <c r="C10" s="8">
        <v>300</v>
      </c>
      <c r="D10" s="8" t="s">
        <v>15</v>
      </c>
      <c r="E10" s="8">
        <v>800</v>
      </c>
      <c r="F10" s="9">
        <v>19</v>
      </c>
      <c r="G10">
        <v>45600</v>
      </c>
      <c r="H10" s="10">
        <v>952</v>
      </c>
      <c r="I10" s="19">
        <v>800</v>
      </c>
    </row>
    <row r="11" outlineLevel="1" spans="1:9">
      <c r="A11" s="11" t="s">
        <v>32</v>
      </c>
      <c r="B11" s="8"/>
      <c r="C11" s="8"/>
      <c r="D11" s="8"/>
      <c r="E11" s="8"/>
      <c r="F11" s="9"/>
      <c r="H11" s="10"/>
      <c r="I11" s="19">
        <f>SUBTOTAL(9,I9:I10)</f>
        <v>2600</v>
      </c>
    </row>
    <row r="12" outlineLevel="2" spans="1:9">
      <c r="A12" s="7" t="s">
        <v>17</v>
      </c>
      <c r="B12" s="8" t="s">
        <v>10</v>
      </c>
      <c r="C12" s="8">
        <v>195</v>
      </c>
      <c r="D12" s="8" t="s">
        <v>15</v>
      </c>
      <c r="E12" s="8">
        <v>2000</v>
      </c>
      <c r="F12" s="9">
        <v>17</v>
      </c>
      <c r="G12" t="s">
        <v>31</v>
      </c>
      <c r="H12" s="10">
        <v>2340</v>
      </c>
      <c r="I12" s="19">
        <v>2000</v>
      </c>
    </row>
    <row r="13" outlineLevel="2" spans="1:9">
      <c r="A13" s="7" t="s">
        <v>17</v>
      </c>
      <c r="B13" s="8" t="s">
        <v>16</v>
      </c>
      <c r="C13" s="8">
        <v>300</v>
      </c>
      <c r="D13" s="8" t="s">
        <v>15</v>
      </c>
      <c r="E13" s="8">
        <v>1600</v>
      </c>
      <c r="F13" s="9">
        <v>22</v>
      </c>
      <c r="G13">
        <v>105600</v>
      </c>
      <c r="H13" s="10">
        <v>1952</v>
      </c>
      <c r="I13" s="19">
        <v>1600</v>
      </c>
    </row>
    <row r="14" outlineLevel="1" spans="1:9">
      <c r="A14" s="11" t="s">
        <v>33</v>
      </c>
      <c r="B14" s="8"/>
      <c r="C14" s="8"/>
      <c r="D14" s="8"/>
      <c r="E14" s="8"/>
      <c r="F14" s="9"/>
      <c r="H14" s="10"/>
      <c r="I14" s="19">
        <f>SUBTOTAL(9,I12:I13)</f>
        <v>3600</v>
      </c>
    </row>
    <row r="15" outlineLevel="2" spans="1:9">
      <c r="A15" s="7" t="s">
        <v>14</v>
      </c>
      <c r="B15" s="8" t="s">
        <v>12</v>
      </c>
      <c r="C15" s="8">
        <v>400</v>
      </c>
      <c r="D15" s="8" t="s">
        <v>15</v>
      </c>
      <c r="E15" s="8">
        <v>380</v>
      </c>
      <c r="F15" s="9">
        <v>23</v>
      </c>
      <c r="G15" t="s">
        <v>31</v>
      </c>
      <c r="H15" s="10">
        <v>467.4</v>
      </c>
      <c r="I15" s="19">
        <v>380</v>
      </c>
    </row>
    <row r="16" outlineLevel="1" spans="1:9">
      <c r="A16" s="11" t="s">
        <v>34</v>
      </c>
      <c r="B16" s="8"/>
      <c r="C16" s="8"/>
      <c r="D16" s="8"/>
      <c r="E16" s="8"/>
      <c r="F16" s="9"/>
      <c r="H16" s="10"/>
      <c r="I16" s="19">
        <f>SUBTOTAL(9,I15)</f>
        <v>380</v>
      </c>
    </row>
    <row r="17" outlineLevel="2" spans="1:9">
      <c r="A17" s="7" t="s">
        <v>9</v>
      </c>
      <c r="B17" s="8" t="s">
        <v>12</v>
      </c>
      <c r="C17" s="8">
        <v>150</v>
      </c>
      <c r="D17" s="8" t="s">
        <v>18</v>
      </c>
      <c r="E17" s="8">
        <v>1600</v>
      </c>
      <c r="F17" s="9">
        <v>18</v>
      </c>
      <c r="G17" t="s">
        <v>31</v>
      </c>
      <c r="H17" s="10">
        <v>1888</v>
      </c>
      <c r="I17" s="19">
        <v>1600</v>
      </c>
    </row>
    <row r="18" outlineLevel="2" spans="1:9">
      <c r="A18" s="7" t="s">
        <v>9</v>
      </c>
      <c r="B18" s="8" t="s">
        <v>13</v>
      </c>
      <c r="C18" s="8">
        <v>450</v>
      </c>
      <c r="D18" s="8" t="s">
        <v>18</v>
      </c>
      <c r="E18" s="8">
        <v>1600</v>
      </c>
      <c r="F18" s="9">
        <v>12</v>
      </c>
      <c r="G18" t="s">
        <v>31</v>
      </c>
      <c r="H18" s="10">
        <v>1792</v>
      </c>
      <c r="I18" s="19">
        <v>1600</v>
      </c>
    </row>
    <row r="19" outlineLevel="1" spans="1:9">
      <c r="A19" s="11" t="s">
        <v>32</v>
      </c>
      <c r="B19" s="8"/>
      <c r="C19" s="8"/>
      <c r="D19" s="8"/>
      <c r="E19" s="8"/>
      <c r="F19" s="9"/>
      <c r="H19" s="10"/>
      <c r="I19" s="19">
        <f>SUBTOTAL(9,I17:I18)</f>
        <v>3200</v>
      </c>
    </row>
    <row r="20" outlineLevel="2" spans="1:9">
      <c r="A20" s="7" t="s">
        <v>17</v>
      </c>
      <c r="B20" s="8" t="s">
        <v>12</v>
      </c>
      <c r="C20" s="8">
        <v>500</v>
      </c>
      <c r="D20" s="8" t="s">
        <v>18</v>
      </c>
      <c r="E20" s="8">
        <v>1800</v>
      </c>
      <c r="F20" s="9">
        <v>10</v>
      </c>
      <c r="G20" t="s">
        <v>31</v>
      </c>
      <c r="H20" s="10">
        <v>1980</v>
      </c>
      <c r="I20" s="19">
        <v>1800</v>
      </c>
    </row>
    <row r="21" outlineLevel="2" spans="1:9">
      <c r="A21" s="7" t="s">
        <v>17</v>
      </c>
      <c r="B21" s="8" t="s">
        <v>13</v>
      </c>
      <c r="C21" s="8">
        <v>200</v>
      </c>
      <c r="D21" s="8" t="s">
        <v>18</v>
      </c>
      <c r="E21" s="8">
        <v>2000</v>
      </c>
      <c r="F21" s="9">
        <v>20</v>
      </c>
      <c r="G21" t="s">
        <v>31</v>
      </c>
      <c r="H21" s="10">
        <v>2400</v>
      </c>
      <c r="I21" s="19">
        <v>2000</v>
      </c>
    </row>
    <row r="22" outlineLevel="1" spans="1:9">
      <c r="A22" s="11" t="s">
        <v>33</v>
      </c>
      <c r="B22" s="8"/>
      <c r="C22" s="8"/>
      <c r="D22" s="8"/>
      <c r="E22" s="8"/>
      <c r="F22" s="9"/>
      <c r="H22" s="10"/>
      <c r="I22" s="19">
        <f>SUBTOTAL(9,I20:I21)</f>
        <v>3800</v>
      </c>
    </row>
    <row r="23" ht="15.75" outlineLevel="2" spans="1:9">
      <c r="A23" s="12" t="s">
        <v>14</v>
      </c>
      <c r="B23" s="13" t="s">
        <v>16</v>
      </c>
      <c r="C23" s="13">
        <v>500</v>
      </c>
      <c r="D23" s="13" t="s">
        <v>18</v>
      </c>
      <c r="E23" s="13">
        <v>370</v>
      </c>
      <c r="F23" s="14">
        <v>20</v>
      </c>
      <c r="G23" s="15">
        <v>37000</v>
      </c>
      <c r="H23" s="16">
        <v>444</v>
      </c>
      <c r="I23" s="20">
        <v>370</v>
      </c>
    </row>
    <row r="24" ht="15.75" outlineLevel="1" spans="1:9">
      <c r="A24" s="17" t="s">
        <v>34</v>
      </c>
      <c r="B24" s="13"/>
      <c r="C24" s="13"/>
      <c r="D24" s="13"/>
      <c r="E24" s="13"/>
      <c r="F24" s="14"/>
      <c r="G24" s="15"/>
      <c r="H24" s="16"/>
      <c r="I24" s="20">
        <f>SUBTOTAL(9,I23)</f>
        <v>370</v>
      </c>
    </row>
    <row r="25" spans="1:9">
      <c r="A25" s="17" t="s">
        <v>30</v>
      </c>
      <c r="B25" s="13"/>
      <c r="C25" s="13"/>
      <c r="D25" s="13"/>
      <c r="E25" s="13"/>
      <c r="F25" s="14"/>
      <c r="G25" s="15"/>
      <c r="H25" s="16"/>
      <c r="I25" s="20">
        <f>SUBTOTAL(9,I2:I23)</f>
        <v>19950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Лист2</vt:lpstr>
      <vt:lpstr>(Лист2)Результат промежуточных </vt:lpstr>
      <vt:lpstr>(Лист2)Результат промежуточн(2)</vt:lpstr>
      <vt:lpstr>(Лист2)Результат промежуточн(3)</vt:lpstr>
      <vt:lpstr>(Лист2)Результат промежуточн(4)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Byter</dc:creator>
  <cp:lastModifiedBy>Byter</cp:lastModifiedBy>
  <dcterms:created xsi:type="dcterms:W3CDTF">2021-11-17T16:11:00Z</dcterms:created>
  <dcterms:modified xsi:type="dcterms:W3CDTF">2021-11-18T11:44:00Z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2E448A870ADD4AE7A616DB1600A61BDE</vt:lpwstr>
  </property>
  <property fmtid="{D5CDD505-2E9C-101B-9397-08002B2CF9AE}" pid="3" name="KSOProductBuildVer">
    <vt:lpwstr>1049-11.2.0.10307</vt:lpwstr>
  </property>
  <property fmtid="{D5CDD505-2E9C-101B-9397-08002B2CF9AE}" pid="4" name="KSOReadingLayout">
    <vt:bool>false</vt:bool>
  </property>
</Properties>
</file>