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oera.sharepoint.com/Shared Documents/PROJECTS/Modelling Project/7_Model Data and Diagrams/Database Files/SHARED Final 3-day and 7-day model versions/ACES-Model/data_documentation/"/>
    </mc:Choice>
  </mc:AlternateContent>
  <xr:revisionPtr revIDLastSave="5" documentId="13_ncr:1_{A2EFDE03-6132-4981-A2CF-A1CF49F38D76}" xr6:coauthVersionLast="47" xr6:coauthVersionMax="47" xr10:uidLastSave="{19A51A58-EB76-4BAE-B912-646DCEB05E1C}"/>
  <bookViews>
    <workbookView xWindow="28680" yWindow="-120" windowWidth="29040" windowHeight="15840" tabRatio="500" firstSheet="2" activeTab="6" xr2:uid="{00000000-000D-0000-FFFF-FFFF00000000}"/>
  </bookViews>
  <sheets>
    <sheet name="Technologies and Commodities" sheetId="1" r:id="rId1"/>
    <sheet name="ExistingCapacity" sheetId="2" r:id="rId2"/>
    <sheet name="CostFixed" sheetId="3" r:id="rId3"/>
    <sheet name="CapacityToActivity" sheetId="4" r:id="rId4"/>
    <sheet name="Efficiency" sheetId="5" r:id="rId5"/>
    <sheet name="LifetimeTech" sheetId="6" r:id="rId6"/>
    <sheet name="Constraints" sheetId="7" r:id="rId7"/>
    <sheet name="Data Sources" sheetId="8" r:id="rId8"/>
    <sheet name="Conversion Facto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6" i="9" l="1"/>
  <c r="I44" i="2" s="1"/>
  <c r="H44" i="2" s="1"/>
  <c r="C5" i="9"/>
  <c r="D5" i="9" s="1"/>
  <c r="D4" i="9"/>
  <c r="H66" i="3"/>
  <c r="H65" i="3"/>
  <c r="H64" i="3"/>
  <c r="H63" i="3"/>
  <c r="H62" i="3"/>
  <c r="H61" i="3"/>
  <c r="H60" i="3"/>
  <c r="H59" i="3"/>
  <c r="H58" i="3"/>
  <c r="H56" i="3"/>
  <c r="G56" i="3" s="1"/>
  <c r="F56" i="3" s="1"/>
  <c r="H55" i="3"/>
  <c r="G55" i="3" s="1"/>
  <c r="F55" i="3" s="1"/>
  <c r="H54" i="3"/>
  <c r="G54" i="3" s="1"/>
  <c r="F54" i="3" s="1"/>
  <c r="H53" i="3"/>
  <c r="G53" i="3" s="1"/>
  <c r="F53" i="3" s="1"/>
  <c r="H52" i="3"/>
  <c r="G52" i="3"/>
  <c r="F52" i="3" s="1"/>
  <c r="H51" i="3"/>
  <c r="G51" i="3"/>
  <c r="F51" i="3" s="1"/>
  <c r="H50" i="3"/>
  <c r="G50" i="3" s="1"/>
  <c r="F50" i="3" s="1"/>
  <c r="H49" i="3"/>
  <c r="G49" i="3" s="1"/>
  <c r="F49" i="3" s="1"/>
  <c r="H48" i="3"/>
  <c r="G48" i="3" s="1"/>
  <c r="F48" i="3" s="1"/>
  <c r="H47" i="3"/>
  <c r="G47" i="3" s="1"/>
  <c r="F47" i="3" s="1"/>
  <c r="H46" i="3"/>
  <c r="G46" i="3" s="1"/>
  <c r="F46" i="3" s="1"/>
  <c r="H45" i="3"/>
  <c r="G45" i="3"/>
  <c r="F45" i="3" s="1"/>
  <c r="H44" i="3"/>
  <c r="G44" i="3" s="1"/>
  <c r="F44" i="3" s="1"/>
  <c r="H43" i="3"/>
  <c r="G43" i="3" s="1"/>
  <c r="F43" i="3" s="1"/>
  <c r="H42" i="3"/>
  <c r="G42" i="3" s="1"/>
  <c r="F42" i="3" s="1"/>
  <c r="I41" i="3"/>
  <c r="H41" i="3"/>
  <c r="G41" i="3"/>
  <c r="I40" i="3"/>
  <c r="H40" i="3"/>
  <c r="G40" i="3"/>
  <c r="I39" i="3"/>
  <c r="H39" i="3"/>
  <c r="G39" i="3"/>
  <c r="I38" i="3"/>
  <c r="H38" i="3"/>
  <c r="G38" i="3"/>
  <c r="I37" i="3"/>
  <c r="H37" i="3"/>
  <c r="G37" i="3"/>
  <c r="H78" i="2"/>
  <c r="G78" i="2"/>
  <c r="H77" i="2"/>
  <c r="G77" i="2"/>
  <c r="H76" i="2"/>
  <c r="G76" i="2"/>
  <c r="H75" i="2"/>
  <c r="G75" i="2"/>
  <c r="I74" i="2"/>
  <c r="H74" i="2" s="1"/>
  <c r="G74" i="2"/>
  <c r="H72" i="2"/>
  <c r="G72" i="2"/>
  <c r="H71" i="2"/>
  <c r="G71" i="2"/>
  <c r="H70" i="2"/>
  <c r="G70" i="2"/>
  <c r="H69" i="2"/>
  <c r="G69" i="2"/>
  <c r="I68" i="2"/>
  <c r="H68" i="2" s="1"/>
  <c r="H66" i="2"/>
  <c r="G66" i="2"/>
  <c r="F66" i="2"/>
  <c r="E66" i="2"/>
  <c r="H65" i="2"/>
  <c r="G65" i="2"/>
  <c r="F65" i="2"/>
  <c r="E65" i="2"/>
  <c r="H64" i="2"/>
  <c r="G64" i="2"/>
  <c r="F64" i="2"/>
  <c r="E64" i="2"/>
  <c r="H63" i="2"/>
  <c r="G63" i="2"/>
  <c r="F63" i="2"/>
  <c r="E63" i="2"/>
  <c r="H60" i="2"/>
  <c r="G60" i="2"/>
  <c r="F60" i="2"/>
  <c r="E60" i="2"/>
  <c r="H59" i="2"/>
  <c r="G59" i="2"/>
  <c r="F59" i="2"/>
  <c r="E59" i="2"/>
  <c r="H58" i="2"/>
  <c r="G58" i="2"/>
  <c r="F58" i="2"/>
  <c r="E58" i="2"/>
  <c r="H57" i="2"/>
  <c r="G57" i="2"/>
  <c r="F57" i="2"/>
  <c r="E57" i="2"/>
  <c r="H56" i="2"/>
  <c r="G56" i="2"/>
  <c r="F56" i="2"/>
  <c r="E56" i="2"/>
  <c r="H55" i="2"/>
  <c r="G55" i="2"/>
  <c r="F55" i="2"/>
  <c r="E55" i="2"/>
  <c r="H54" i="2"/>
  <c r="G54" i="2"/>
  <c r="F54" i="2"/>
  <c r="E54" i="2"/>
  <c r="H53" i="2"/>
  <c r="G53" i="2"/>
  <c r="F53" i="2"/>
  <c r="E53" i="2"/>
  <c r="H52" i="2"/>
  <c r="G52" i="2"/>
  <c r="F52" i="2"/>
  <c r="E52" i="2"/>
  <c r="H51" i="2"/>
  <c r="G51" i="2"/>
  <c r="F51" i="2"/>
  <c r="E51" i="2"/>
  <c r="I50" i="2"/>
  <c r="H50" i="2" s="1"/>
  <c r="H48" i="2"/>
  <c r="G48" i="2"/>
  <c r="F48" i="2"/>
  <c r="H47" i="2"/>
  <c r="G47" i="2"/>
  <c r="F47" i="2"/>
  <c r="H46" i="2"/>
  <c r="G46" i="2"/>
  <c r="F46" i="2"/>
  <c r="H45" i="2"/>
  <c r="G45" i="2"/>
  <c r="F45" i="2"/>
  <c r="H42" i="2"/>
  <c r="G42" i="2"/>
  <c r="F42" i="2"/>
  <c r="H41" i="2"/>
  <c r="G41" i="2"/>
  <c r="F41" i="2"/>
  <c r="H40" i="2"/>
  <c r="G40" i="2"/>
  <c r="F40" i="2"/>
  <c r="H39" i="2"/>
  <c r="G39" i="2"/>
  <c r="F39" i="2"/>
  <c r="I38" i="2"/>
  <c r="G38" i="2" s="1"/>
  <c r="H38" i="2"/>
  <c r="H36" i="2"/>
  <c r="G36" i="2"/>
  <c r="F36" i="2"/>
  <c r="H35" i="2"/>
  <c r="G35" i="2"/>
  <c r="F35" i="2"/>
  <c r="H34" i="2"/>
  <c r="G34" i="2"/>
  <c r="F34" i="2"/>
  <c r="H33" i="2"/>
  <c r="G33" i="2"/>
  <c r="F33" i="2"/>
  <c r="I32" i="2"/>
  <c r="F32" i="2" s="1"/>
  <c r="G32" i="2"/>
  <c r="H30" i="2"/>
  <c r="G30" i="2"/>
  <c r="F30" i="2"/>
  <c r="H29" i="2"/>
  <c r="G29" i="2"/>
  <c r="F29" i="2"/>
  <c r="H28" i="2"/>
  <c r="G28" i="2"/>
  <c r="F28" i="2"/>
  <c r="H27" i="2"/>
  <c r="G27" i="2"/>
  <c r="F27" i="2"/>
  <c r="I26" i="2"/>
  <c r="H26" i="2" s="1"/>
  <c r="H24" i="2"/>
  <c r="G24" i="2"/>
  <c r="H23" i="2"/>
  <c r="G23" i="2"/>
  <c r="H22" i="2"/>
  <c r="G22" i="2"/>
  <c r="H21" i="2"/>
  <c r="G21" i="2"/>
  <c r="I20" i="2"/>
  <c r="H20" i="2" s="1"/>
  <c r="H18" i="2"/>
  <c r="G18" i="2"/>
  <c r="F18" i="2"/>
  <c r="H17" i="2"/>
  <c r="G17" i="2"/>
  <c r="F17" i="2"/>
  <c r="H16" i="2"/>
  <c r="G16" i="2"/>
  <c r="F16" i="2"/>
  <c r="H15" i="2"/>
  <c r="G15" i="2"/>
  <c r="F15" i="2"/>
  <c r="H12" i="2"/>
  <c r="G12" i="2"/>
  <c r="F12" i="2"/>
  <c r="H11" i="2"/>
  <c r="G11" i="2"/>
  <c r="F11" i="2"/>
  <c r="H10" i="2"/>
  <c r="G10" i="2"/>
  <c r="F10" i="2"/>
  <c r="H9" i="2"/>
  <c r="G9" i="2"/>
  <c r="F9" i="2"/>
  <c r="I8" i="2"/>
  <c r="H8" i="2" s="1"/>
  <c r="H6" i="2"/>
  <c r="G6" i="2"/>
  <c r="F6" i="2"/>
  <c r="H5" i="2"/>
  <c r="G5" i="2"/>
  <c r="F5" i="2"/>
  <c r="H4" i="2"/>
  <c r="G4" i="2"/>
  <c r="F4" i="2"/>
  <c r="H3" i="2"/>
  <c r="G3" i="2"/>
  <c r="F3" i="2"/>
  <c r="I80" i="2" l="1"/>
  <c r="I14" i="2"/>
  <c r="H14" i="2" s="1"/>
  <c r="E68" i="2"/>
  <c r="I62" i="2"/>
  <c r="H62" i="2" s="1"/>
  <c r="F38" i="2"/>
  <c r="G68" i="2"/>
  <c r="F8" i="2"/>
  <c r="I37" i="2"/>
  <c r="I31" i="2"/>
  <c r="I19" i="2"/>
  <c r="I61" i="2"/>
  <c r="I25" i="2"/>
  <c r="I7" i="2"/>
  <c r="I49" i="2"/>
  <c r="I67" i="2"/>
  <c r="I13" i="2"/>
  <c r="I73" i="2"/>
  <c r="I43" i="2"/>
  <c r="I79" i="2"/>
  <c r="H32" i="2"/>
  <c r="G8" i="2"/>
  <c r="F44" i="2"/>
  <c r="F68" i="2"/>
  <c r="G44" i="2"/>
  <c r="F14" i="2"/>
  <c r="G14" i="2"/>
  <c r="F50" i="2"/>
  <c r="G26" i="2"/>
  <c r="G50" i="2"/>
  <c r="E62" i="2"/>
  <c r="F20" i="2"/>
  <c r="F62" i="2"/>
  <c r="G20" i="2"/>
  <c r="G62" i="2" l="1"/>
  <c r="H80" i="2"/>
  <c r="G80" i="2"/>
  <c r="H79" i="2"/>
  <c r="G79" i="2"/>
  <c r="F67" i="2"/>
  <c r="H67" i="2"/>
  <c r="G67" i="2"/>
  <c r="E67" i="2"/>
  <c r="H43" i="2"/>
  <c r="G43" i="2"/>
  <c r="F43" i="2"/>
  <c r="H13" i="2"/>
  <c r="G13" i="2"/>
  <c r="F13" i="2"/>
  <c r="H49" i="2"/>
  <c r="G49" i="2"/>
  <c r="F49" i="2"/>
  <c r="H61" i="2"/>
  <c r="G61" i="2"/>
  <c r="F61" i="2"/>
  <c r="E61" i="2"/>
  <c r="G7" i="2"/>
  <c r="H7" i="2"/>
  <c r="F7" i="2"/>
  <c r="H31" i="2"/>
  <c r="G31" i="2"/>
  <c r="F31" i="2"/>
  <c r="H73" i="2"/>
  <c r="G73" i="2"/>
  <c r="H25" i="2"/>
  <c r="G25" i="2"/>
  <c r="H19" i="2"/>
  <c r="G19" i="2"/>
  <c r="F19" i="2"/>
  <c r="F37" i="2"/>
  <c r="G37" i="2"/>
  <c r="H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tc={4731D6D9-AF8F-4509-9A32-46AA9D6A0613}</author>
    <author>tc={1F9AFA71-FD91-40C8-A7CE-FFA487FE2D52}</author>
  </authors>
  <commentList>
    <comment ref="C22" authorId="0" shapeId="0" xr:uid="{4731D6D9-AF8F-4509-9A32-46AA9D6A0613}">
      <text>
        <t>[Threaded comment]
Your version of Excel allows you to read this threaded comment; however, any edits to it will get removed if the file is opened in a newer version of Excel. Learn more: https://go.microsoft.com/fwlink/?linkid=870924
Comment:
    Could put "assumption" here.</t>
      </text>
    </comment>
    <comment ref="C57" authorId="1" shapeId="0" xr:uid="{1F9AFA71-FD91-40C8-A7CE-FFA487FE2D52}">
      <text>
        <t>[Threaded comment]
Your version of Excel allows you to read this threaded comment; however, any edits to it will get removed if the file is opened in a newer version of Excel. Learn more: https://go.microsoft.com/fwlink/?linkid=870924
Comment:
    Same comment as above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tc={42EE21FA-4054-4617-8D3B-F0DF21C6A743}</author>
    <author>tc={46BD1F1B-90C1-4142-8B28-FF8FC3457AC3}</author>
  </authors>
  <commentList>
    <comment ref="F1" authorId="0" shapeId="0" xr:uid="{42EE21FA-4054-4617-8D3B-F0DF21C6A743}">
      <text>
        <t>[Threaded comment]
Your version of Excel allows you to read this threaded comment; however, any edits to it will get removed if the file is opened in a newer version of Excel. Learn more: https://go.microsoft.com/fwlink/?linkid=870924
Comment:
    This should read "7 Day Database"</t>
      </text>
    </comment>
    <comment ref="H2" authorId="1" shapeId="0" xr:uid="{46BD1F1B-90C1-4142-8B28-FF8FC3457AC3}">
      <text>
        <t>[Threaded comment]
Your version of Excel allows you to read this threaded comment; however, any edits to it will get removed if the file is opened in a newer version of Excel. Learn more: https://go.microsoft.com/fwlink/?linkid=870924
Comment:
    We should be specific that users must consult the Temoa technical documentation as we do not include it in the user handguide or the ACES technical documentation.</t>
      </text>
    </comment>
  </commentList>
</comments>
</file>

<file path=xl/sharedStrings.xml><?xml version="1.0" encoding="utf-8"?>
<sst xmlns="http://schemas.openxmlformats.org/spreadsheetml/2006/main" count="1955" uniqueCount="119">
  <si>
    <t>Technologies</t>
  </si>
  <si>
    <t>Database Name</t>
  </si>
  <si>
    <t>Description</t>
  </si>
  <si>
    <t>R_SH_FOIL_EX</t>
  </si>
  <si>
    <t>Existing heating oil furnace (Residential space heating)</t>
  </si>
  <si>
    <t>R_SH_FNG_EX</t>
  </si>
  <si>
    <t>Existing natural gas furnace (Residential space heating)</t>
  </si>
  <si>
    <t>R_SH_EBB_EX</t>
  </si>
  <si>
    <t>Existing electric baseboard (Residential space heating)</t>
  </si>
  <si>
    <t>R_SH_DHP_EX</t>
  </si>
  <si>
    <t>Existing heat pump (Residential space heating)</t>
  </si>
  <si>
    <t>R_SH_WOOD_EX</t>
  </si>
  <si>
    <t>Existing wood heating (Residential space heating)</t>
  </si>
  <si>
    <t>R_SH_WOODELC_EX</t>
  </si>
  <si>
    <t>Existing wood/electric dual system (Residential space heating)</t>
  </si>
  <si>
    <t>R_SH_WOODOIL_EX</t>
  </si>
  <si>
    <t>Existing wood/heating oil dual system (Residential space heating)</t>
  </si>
  <si>
    <t>R_SH_OILELC_EX</t>
  </si>
  <si>
    <t>Existing heating oil/electric dual system (Residential space heating)</t>
  </si>
  <si>
    <t>C_SH_NG_EX</t>
  </si>
  <si>
    <t>Existing natural gas heating technology (Commercial space heating)</t>
  </si>
  <si>
    <t>C_SH_OIL_EX</t>
  </si>
  <si>
    <t>Existing heating oil heating technology (Commercial space heating)</t>
  </si>
  <si>
    <t>C_SH_ELC_EX</t>
  </si>
  <si>
    <t>Existing electric heating technology (Commercial space heating)</t>
  </si>
  <si>
    <t>R_WH_ELC_EX</t>
  </si>
  <si>
    <t>Existing residential electric water heater</t>
  </si>
  <si>
    <t>R_WH_OIL_EX</t>
  </si>
  <si>
    <t>Existing residential oil water heater</t>
  </si>
  <si>
    <t>Commodities</t>
  </si>
  <si>
    <t>ethos</t>
  </si>
  <si>
    <t>Non-physical technology used as a starting point for the commodity/process chains.</t>
  </si>
  <si>
    <t>R_ELC</t>
  </si>
  <si>
    <t>Electricity (residential sector)</t>
  </si>
  <si>
    <t>R_NG</t>
  </si>
  <si>
    <t>Natural gas (residential sector)</t>
  </si>
  <si>
    <t>R_OIL</t>
  </si>
  <si>
    <t>Heating oil (residential sector)</t>
  </si>
  <si>
    <t>C_NG</t>
  </si>
  <si>
    <t>Natural gas (commercial sector)</t>
  </si>
  <si>
    <t>C_OIL</t>
  </si>
  <si>
    <t>Heating oil (commercial sector)</t>
  </si>
  <si>
    <t>D_R_SH</t>
  </si>
  <si>
    <t>Demand for residential space heating</t>
  </si>
  <si>
    <t>D_C_SH</t>
  </si>
  <si>
    <t>Demand for commercial space heating</t>
  </si>
  <si>
    <t>D_R_WH</t>
  </si>
  <si>
    <t>Demand for residential water heating</t>
  </si>
  <si>
    <t xml:space="preserve"> </t>
  </si>
  <si>
    <t>Temoa Vintages</t>
  </si>
  <si>
    <t>Regions</t>
  </si>
  <si>
    <t>Data Source</t>
  </si>
  <si>
    <t>Unit</t>
  </si>
  <si>
    <t>Total Existing Stock</t>
  </si>
  <si>
    <t>Notes</t>
  </si>
  <si>
    <t>Include</t>
  </si>
  <si>
    <t>NS</t>
  </si>
  <si>
    <t>[1]</t>
  </si>
  <si>
    <t>k units</t>
  </si>
  <si>
    <t>The total existing stock as reported in the data source is assumed to be equally distributed over the technology’s reported lifetime (in five year intervals).</t>
  </si>
  <si>
    <t>NB</t>
  </si>
  <si>
    <t>PEI</t>
  </si>
  <si>
    <t>NL+LAB</t>
  </si>
  <si>
    <t>NL</t>
  </si>
  <si>
    <t>LAB</t>
  </si>
  <si>
    <t>Currency</t>
  </si>
  <si>
    <t>[2]</t>
  </si>
  <si>
    <t>M$/k units/year</t>
  </si>
  <si>
    <t>2018 CAD</t>
  </si>
  <si>
    <t>N/A</t>
  </si>
  <si>
    <t>Assumption.</t>
  </si>
  <si>
    <t>Assumption: Same as electric.</t>
  </si>
  <si>
    <t>Assumption: Same as oil furnace</t>
  </si>
  <si>
    <t>Assumption: Same as oil furnace + electric.</t>
  </si>
  <si>
    <t>[3]</t>
  </si>
  <si>
    <t>Assumption</t>
  </si>
  <si>
    <t>Capacity Units</t>
  </si>
  <si>
    <t>Activity Units</t>
  </si>
  <si>
    <t>Capacity To Activity (3 Day Database)</t>
  </si>
  <si>
    <t>TJ</t>
  </si>
  <si>
    <t>Calculated parameter. Please consult model documentation for a detailed description.</t>
  </si>
  <si>
    <t>Input Commodity</t>
  </si>
  <si>
    <t>Output Commodity</t>
  </si>
  <si>
    <t>PJ / TJ</t>
  </si>
  <si>
    <t>R_WOOD</t>
  </si>
  <si>
    <t>[4]</t>
  </si>
  <si>
    <t>C_ELC</t>
  </si>
  <si>
    <t>[5]</t>
  </si>
  <si>
    <t>[6]</t>
  </si>
  <si>
    <t>Lifetime (Technical)</t>
  </si>
  <si>
    <t>All</t>
  </si>
  <si>
    <t>[7]</t>
  </si>
  <si>
    <t>Years</t>
  </si>
  <si>
    <t>[8]</t>
  </si>
  <si>
    <t>[9]</t>
  </si>
  <si>
    <t>[10]</t>
  </si>
  <si>
    <t>Constraint</t>
  </si>
  <si>
    <t>MinActivity</t>
  </si>
  <si>
    <t>This value ensures that the existing stock is used and not immediately replaced with new technologies.  Remove this value if instead you wish to allow new technologies to immediately replace existing techs prior to their end-of-life.</t>
  </si>
  <si>
    <t>Natural Resources Canada (NRCan) Heat Pump Study (Confidential)</t>
  </si>
  <si>
    <t xml:space="preserve">Natural Resources Canada Office of Energy Efficiency (NRCan OEE) Large AC &amp; HP Study (Confidential) </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</si>
  <si>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</si>
  <si>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</si>
  <si>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</si>
  <si>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Illinois Statewide TRM v8.0 Vol.3, 2019, P-108</t>
  </si>
  <si>
    <t>New York State Joint Utilities, "New York Standard Approach for Estimating Energy Savings from Energy Efficiency Programs," V7.0, 2019. Available at: https://www3.dps.ny.gov/W/PSCWeb.nsf/All/72C23DECFF52920A85257F1100671BDD?OpenDocument .</t>
  </si>
  <si>
    <t>Custom Measure Life Review, Ontario Energy Board, May 2018</t>
  </si>
  <si>
    <t>State of Minnesota Techncial Reference Manual, Version 3.0, 2019. P-143</t>
  </si>
  <si>
    <t>[11]</t>
  </si>
  <si>
    <t>[12]</t>
  </si>
  <si>
    <t>Labrador. (2021). Retrieved May 11, 2021, from https://en.wikipedia.org/wiki/Labrador</t>
  </si>
  <si>
    <t>Population Shares of Newfoundland and Labrador</t>
  </si>
  <si>
    <t>Population (2016)</t>
  </si>
  <si>
    <t>Share</t>
  </si>
  <si>
    <t>Calculated</t>
  </si>
  <si>
    <t>NRCan, "Comprehensive Energy Use Database. Residential Sector". [Online]. Available: https://oee.nrcan.gc.ca/corporate/statistics/neud/dpa/menus/trends/comprehensive_tables/list.cfm</t>
  </si>
  <si>
    <r>
      <rPr>
        <sz val="10"/>
        <rFont val="Arial"/>
        <family val="2"/>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</si>
  <si>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Region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</si>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</sst>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_-;_-@_-"/>
    <numFmt numFmtId="165" formatCode="_-* #,##0_-;\-* #,##0_-;_-* \-??_-;_-@_-"/>
    <numFmt numFmtId="166" formatCode="_-* #,##0.000_-;\-* #,##0.000_-;_-* \-??_-;_-@_-"/>
    <numFmt numFmtId="167" formatCode="0.000"/>
  </numFmts>
  <fonts count="8" x14ac:knownFonts="1">
    <font>
      <sz val="10"/>
      <name val="Arial"/>
      <family val="2"/>
    </font>
    <font>
      <b/>
      <sz val="12"/>
      <name val="Arial"/>
      <family val="2"/>
    </font>
    <font>
      <b/>
      <sz val="12"/>
      <name val="Arial"/>
      <family val="2"/>
      <charset val="1"/>
    </font>
    <font>
      <sz val="10"/>
      <name val="Arial"/>
      <family val="2"/>
      <charset val="1"/>
    </font>
    <font>
      <sz val="10"/>
      <name val="Arial"/>
      <family val="2"/>
    </font>
    <font>
      <b/>
      <sz val="14"/>
      <name val="Arial"/>
      <family val="2"/>
    </font>
    <font>
      <i/>
      <sz val="11"/>
      <name val="Calibri"/>
      <family val="2"/>
      <charset val="1"/>
    </font>
    <font>
      <sz val="9"/>
      <color indexed="81"/>
      <name val="Tahoma"/>
      <family val="2"/>
    </font>
  </fonts>
  <fills count="4">
    <fill>
      <patternFill patternType="none"/>
    </fill>
    <fill>
      <patternFill patternType="gray125"/>
    </fill>
    <fill>
      <patternFill patternType="solid">
        <fgColor rgb="FFDDE8CB"/>
        <bgColor rgb="FFFFFFCC"/>
      </patternFill>
    </fill>
    <fill>
      <patternFill patternType="solid">
        <fgColor rgb="FFDDE8CB"/>
        <bgColor rgb="FFDAE3F3"/>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4" fillId="0" borderId="0" applyBorder="0" applyProtection="0"/>
    <xf numFmtId="0" fontId="3" fillId="0" borderId="0"/>
  </cellStyleXfs>
  <cellXfs count="37">
    <xf numFmtId="0" fontId="0" fillId="0" borderId="0" xfId="0"/>
    <xf numFmtId="0" fontId="0" fillId="0" borderId="0" xfId="0" applyFont="1"/>
    <xf numFmtId="0" fontId="0" fillId="0" borderId="0" xfId="0" applyFont="1" applyBorder="1" applyAlignment="1">
      <alignment horizontal="center" vertical="center"/>
    </xf>
    <xf numFmtId="0" fontId="3" fillId="0" borderId="0" xfId="0" applyFont="1" applyAlignment="1">
      <alignment horizontal="center"/>
    </xf>
    <xf numFmtId="165" fontId="3" fillId="0" borderId="0" xfId="1" applyNumberFormat="1" applyFont="1" applyBorder="1" applyAlignment="1" applyProtection="1">
      <alignment horizontal="center" vertical="center"/>
    </xf>
    <xf numFmtId="166" fontId="3" fillId="0" borderId="0" xfId="1" applyNumberFormat="1" applyFont="1" applyBorder="1" applyAlignment="1" applyProtection="1">
      <alignment horizontal="center" vertical="center"/>
    </xf>
    <xf numFmtId="0" fontId="1" fillId="3" borderId="1" xfId="2" applyFont="1" applyFill="1" applyBorder="1"/>
    <xf numFmtId="0" fontId="0" fillId="0" borderId="1" xfId="0" applyFont="1" applyBorder="1"/>
    <xf numFmtId="0" fontId="0" fillId="0" borderId="1" xfId="0" applyBorder="1"/>
    <xf numFmtId="0" fontId="1" fillId="2" borderId="1" xfId="0" applyFont="1" applyFill="1" applyBorder="1"/>
    <xf numFmtId="0" fontId="0" fillId="0" borderId="1" xfId="0" applyFont="1" applyBorder="1" applyAlignment="1">
      <alignment horizontal="center" vertical="center"/>
    </xf>
    <xf numFmtId="0" fontId="0" fillId="0" borderId="1" xfId="0" applyFont="1" applyBorder="1" applyAlignment="1">
      <alignment horizontal="center"/>
    </xf>
    <xf numFmtId="167" fontId="0" fillId="0" borderId="1" xfId="0" applyNumberFormat="1" applyFont="1" applyBorder="1"/>
    <xf numFmtId="167" fontId="0" fillId="0" borderId="1" xfId="0" applyNumberFormat="1" applyBorder="1" applyAlignment="1">
      <alignment horizontal="right"/>
    </xf>
    <xf numFmtId="0" fontId="2" fillId="2" borderId="1" xfId="0" applyFont="1" applyFill="1" applyBorder="1" applyAlignment="1">
      <alignment wrapText="1"/>
    </xf>
    <xf numFmtId="0" fontId="3" fillId="0" borderId="1" xfId="0" applyFont="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1" fillId="2" borderId="1" xfId="0" applyFont="1" applyFill="1" applyBorder="1" applyAlignment="1">
      <alignment horizontal="center" vertical="center" wrapText="1"/>
    </xf>
    <xf numFmtId="0" fontId="0" fillId="0" borderId="1" xfId="0" applyFont="1" applyBorder="1" applyAlignment="1">
      <alignment horizontal="left"/>
    </xf>
    <xf numFmtId="0" fontId="1" fillId="2" borderId="1" xfId="0" applyFont="1" applyFill="1" applyBorder="1" applyAlignment="1">
      <alignment horizontal="left"/>
    </xf>
    <xf numFmtId="2" fontId="0" fillId="0" borderId="1" xfId="0" applyNumberFormat="1" applyFont="1" applyBorder="1"/>
    <xf numFmtId="0" fontId="3" fillId="0" borderId="1" xfId="0" applyFont="1" applyBorder="1"/>
    <xf numFmtId="0" fontId="2" fillId="2" borderId="1" xfId="0" applyFont="1" applyFill="1" applyBorder="1"/>
    <xf numFmtId="165" fontId="3" fillId="0" borderId="1" xfId="1" applyNumberFormat="1" applyFont="1" applyBorder="1" applyAlignment="1" applyProtection="1">
      <alignment horizontal="center" vertical="center"/>
    </xf>
    <xf numFmtId="166" fontId="3" fillId="0" borderId="1" xfId="1" applyNumberFormat="1" applyFont="1" applyBorder="1" applyAlignment="1" applyProtection="1">
      <alignment horizontal="center" vertical="center"/>
    </xf>
    <xf numFmtId="0" fontId="5" fillId="3" borderId="1" xfId="2" applyFont="1" applyFill="1" applyBorder="1" applyAlignment="1">
      <alignment horizontal="center"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0" fontId="1" fillId="2" borderId="1"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Border="1" applyAlignment="1">
      <alignment horizontal="center"/>
    </xf>
  </cellXfs>
  <cellStyles count="3">
    <cellStyle name="20% - Accent1 2 70" xfId="2" xr:uid="{516D0F62-CC3B-44A1-BE8C-453211A46E49}"/>
    <cellStyle name="Comma"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athleen Mifflin" id="{3AFCF44A-922E-4F89-A568-2F11DFA29E48}" userId="S::kmifflin@oera.ca::bbcef719-86ab-4ce8-bea6-27d3079234d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1-11-19T20:08:40.87" personId="{3AFCF44A-922E-4F89-A568-2F11DFA29E48}" id="{4731D6D9-AF8F-4509-9A32-46AA9D6A0613}">
    <text>Could put "assumption" here.</text>
  </threadedComment>
  <threadedComment ref="C57" dT="2021-11-19T20:09:10.89" personId="{3AFCF44A-922E-4F89-A568-2F11DFA29E48}" id="{1F9AFA71-FD91-40C8-A7CE-FFA487FE2D52}">
    <text>Same comment as above</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11-19T20:10:32.13" personId="{3AFCF44A-922E-4F89-A568-2F11DFA29E48}" id="{42EE21FA-4054-4617-8D3B-F0DF21C6A743}">
    <text>This should read "7 Day Database"</text>
  </threadedComment>
  <threadedComment ref="H2" dT="2021-11-19T20:12:02.03" personId="{3AFCF44A-922E-4F89-A568-2F11DFA29E48}" id="{46BD1F1B-90C1-4142-8B28-FF8FC3457AC3}">
    <text>We should be specific that users must consult the Temoa technical documentation as we do not include it in the user handguide or the ACES technical documentation.</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s://oee.nrcan.gc.ca/corporate/statistics/neud/dpa/menus/trends/comprehensive_tables/list.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33"/>
  <sheetViews>
    <sheetView showGridLines="0" zoomScale="95" zoomScaleNormal="95" workbookViewId="0">
      <selection activeCell="C6" sqref="C6"/>
    </sheetView>
  </sheetViews>
  <sheetFormatPr defaultColWidth="11.5546875" defaultRowHeight="13.2" x14ac:dyDescent="0.25"/>
  <cols>
    <col min="2" max="2" width="27" customWidth="1"/>
    <col min="3" max="3" width="108" customWidth="1"/>
  </cols>
  <sheetData>
    <row r="2" spans="2:3" ht="17.399999999999999" x14ac:dyDescent="0.25">
      <c r="B2" s="26" t="s">
        <v>0</v>
      </c>
      <c r="C2" s="26"/>
    </row>
    <row r="3" spans="2:3" ht="15.6" x14ac:dyDescent="0.3">
      <c r="B3" s="6" t="s">
        <v>1</v>
      </c>
      <c r="C3" s="6" t="s">
        <v>2</v>
      </c>
    </row>
    <row r="4" spans="2:3" x14ac:dyDescent="0.25">
      <c r="B4" s="7" t="s">
        <v>3</v>
      </c>
      <c r="C4" s="7" t="s">
        <v>4</v>
      </c>
    </row>
    <row r="5" spans="2:3" x14ac:dyDescent="0.25">
      <c r="B5" s="7" t="s">
        <v>5</v>
      </c>
      <c r="C5" s="7" t="s">
        <v>6</v>
      </c>
    </row>
    <row r="6" spans="2:3" x14ac:dyDescent="0.25">
      <c r="B6" s="7" t="s">
        <v>7</v>
      </c>
      <c r="C6" s="8" t="s">
        <v>8</v>
      </c>
    </row>
    <row r="7" spans="2:3" x14ac:dyDescent="0.25">
      <c r="B7" s="7" t="s">
        <v>9</v>
      </c>
      <c r="C7" s="8" t="s">
        <v>10</v>
      </c>
    </row>
    <row r="8" spans="2:3" x14ac:dyDescent="0.25">
      <c r="B8" s="7" t="s">
        <v>11</v>
      </c>
      <c r="C8" s="8" t="s">
        <v>12</v>
      </c>
    </row>
    <row r="9" spans="2:3" x14ac:dyDescent="0.25">
      <c r="B9" s="7" t="s">
        <v>13</v>
      </c>
      <c r="C9" s="8" t="s">
        <v>14</v>
      </c>
    </row>
    <row r="10" spans="2:3" x14ac:dyDescent="0.25">
      <c r="B10" s="7" t="s">
        <v>15</v>
      </c>
      <c r="C10" s="7" t="s">
        <v>16</v>
      </c>
    </row>
    <row r="11" spans="2:3" x14ac:dyDescent="0.25">
      <c r="B11" s="7" t="s">
        <v>17</v>
      </c>
      <c r="C11" s="7" t="s">
        <v>18</v>
      </c>
    </row>
    <row r="12" spans="2:3" x14ac:dyDescent="0.25">
      <c r="B12" s="7" t="s">
        <v>19</v>
      </c>
      <c r="C12" s="8" t="s">
        <v>20</v>
      </c>
    </row>
    <row r="13" spans="2:3" x14ac:dyDescent="0.25">
      <c r="B13" s="7" t="s">
        <v>21</v>
      </c>
      <c r="C13" s="7" t="s">
        <v>22</v>
      </c>
    </row>
    <row r="14" spans="2:3" x14ac:dyDescent="0.25">
      <c r="B14" s="7" t="s">
        <v>23</v>
      </c>
      <c r="C14" s="7" t="s">
        <v>24</v>
      </c>
    </row>
    <row r="15" spans="2:3" x14ac:dyDescent="0.25">
      <c r="B15" s="7" t="s">
        <v>25</v>
      </c>
      <c r="C15" s="8" t="s">
        <v>26</v>
      </c>
    </row>
    <row r="16" spans="2:3" x14ac:dyDescent="0.25">
      <c r="B16" s="7" t="s">
        <v>27</v>
      </c>
      <c r="C16" s="8" t="s">
        <v>28</v>
      </c>
    </row>
    <row r="19" spans="2:3" ht="17.399999999999999" x14ac:dyDescent="0.25">
      <c r="B19" s="26" t="s">
        <v>29</v>
      </c>
      <c r="C19" s="26"/>
    </row>
    <row r="20" spans="2:3" ht="15.6" x14ac:dyDescent="0.3">
      <c r="B20" s="6" t="s">
        <v>1</v>
      </c>
      <c r="C20" s="6" t="s">
        <v>2</v>
      </c>
    </row>
    <row r="21" spans="2:3" x14ac:dyDescent="0.25">
      <c r="B21" s="8" t="s">
        <v>30</v>
      </c>
      <c r="C21" s="8" t="s">
        <v>31</v>
      </c>
    </row>
    <row r="22" spans="2:3" x14ac:dyDescent="0.25">
      <c r="B22" s="8" t="s">
        <v>32</v>
      </c>
      <c r="C22" s="8" t="s">
        <v>33</v>
      </c>
    </row>
    <row r="23" spans="2:3" x14ac:dyDescent="0.25">
      <c r="B23" s="8" t="s">
        <v>34</v>
      </c>
      <c r="C23" s="8" t="s">
        <v>35</v>
      </c>
    </row>
    <row r="24" spans="2:3" x14ac:dyDescent="0.25">
      <c r="B24" s="8" t="s">
        <v>36</v>
      </c>
      <c r="C24" s="8" t="s">
        <v>37</v>
      </c>
    </row>
    <row r="25" spans="2:3" x14ac:dyDescent="0.25">
      <c r="B25" s="8" t="s">
        <v>38</v>
      </c>
      <c r="C25" s="8" t="s">
        <v>39</v>
      </c>
    </row>
    <row r="26" spans="2:3" x14ac:dyDescent="0.25">
      <c r="B26" s="8" t="s">
        <v>40</v>
      </c>
      <c r="C26" s="8" t="s">
        <v>41</v>
      </c>
    </row>
    <row r="27" spans="2:3" x14ac:dyDescent="0.25">
      <c r="B27" s="8" t="s">
        <v>42</v>
      </c>
      <c r="C27" s="8" t="s">
        <v>43</v>
      </c>
    </row>
    <row r="28" spans="2:3" x14ac:dyDescent="0.25">
      <c r="B28" s="8" t="s">
        <v>44</v>
      </c>
      <c r="C28" s="8" t="s">
        <v>45</v>
      </c>
    </row>
    <row r="29" spans="2:3" x14ac:dyDescent="0.25">
      <c r="B29" s="8" t="s">
        <v>46</v>
      </c>
      <c r="C29" s="8" t="s">
        <v>47</v>
      </c>
    </row>
    <row r="33" spans="3:3" x14ac:dyDescent="0.25">
      <c r="C33" t="s">
        <v>48</v>
      </c>
    </row>
  </sheetData>
  <mergeCells count="2">
    <mergeCell ref="B2:C2"/>
    <mergeCell ref="B19:C19"/>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T85"/>
  <sheetViews>
    <sheetView showGridLines="0" zoomScale="95" zoomScaleNormal="95" workbookViewId="0">
      <selection activeCell="J8" sqref="J8"/>
    </sheetView>
  </sheetViews>
  <sheetFormatPr defaultColWidth="11.44140625" defaultRowHeight="13.2" x14ac:dyDescent="0.25"/>
  <cols>
    <col min="1" max="1" width="23" style="1" customWidth="1"/>
    <col min="2" max="2" width="11.44140625" style="1"/>
    <col min="3" max="3" width="16.44140625" style="1" customWidth="1"/>
    <col min="4" max="4" width="11.44140625" style="1"/>
    <col min="5" max="5" width="11.5546875" style="1" bestFit="1" customWidth="1"/>
    <col min="6" max="6" width="12.109375" style="1" bestFit="1" customWidth="1"/>
    <col min="7" max="8" width="13.33203125" style="1" bestFit="1" customWidth="1"/>
    <col min="9" max="9" width="22.44140625" style="1" customWidth="1"/>
    <col min="10" max="254" width="11.44140625" style="1"/>
  </cols>
  <sheetData>
    <row r="1" spans="1:11" ht="12.75" customHeight="1" x14ac:dyDescent="0.25">
      <c r="E1" s="30" t="s">
        <v>49</v>
      </c>
      <c r="F1" s="30"/>
      <c r="G1" s="30"/>
      <c r="H1" s="30"/>
    </row>
    <row r="2" spans="1:11" ht="17.100000000000001" customHeight="1" x14ac:dyDescent="0.3">
      <c r="A2" s="9" t="s">
        <v>1</v>
      </c>
      <c r="B2" s="9" t="s">
        <v>50</v>
      </c>
      <c r="C2" s="9" t="s">
        <v>51</v>
      </c>
      <c r="D2" s="9" t="s">
        <v>52</v>
      </c>
      <c r="E2" s="9">
        <v>2000</v>
      </c>
      <c r="F2" s="9">
        <v>2005</v>
      </c>
      <c r="G2" s="9">
        <v>2010</v>
      </c>
      <c r="H2" s="9">
        <v>2015</v>
      </c>
      <c r="I2" s="9" t="s">
        <v>53</v>
      </c>
      <c r="J2" s="9" t="s">
        <v>54</v>
      </c>
      <c r="K2" s="9" t="s">
        <v>55</v>
      </c>
    </row>
    <row r="3" spans="1:11" ht="14.7" customHeight="1" x14ac:dyDescent="0.25">
      <c r="A3" s="27" t="s">
        <v>3</v>
      </c>
      <c r="B3" s="7" t="s">
        <v>56</v>
      </c>
      <c r="C3" s="7" t="s">
        <v>57</v>
      </c>
      <c r="D3" s="7" t="s">
        <v>58</v>
      </c>
      <c r="E3" s="12">
        <v>0</v>
      </c>
      <c r="F3" s="12">
        <f t="shared" ref="F3:H20" si="0">$I3/3</f>
        <v>78.034666666666666</v>
      </c>
      <c r="G3" s="12">
        <f t="shared" si="0"/>
        <v>78.034666666666666</v>
      </c>
      <c r="H3" s="12">
        <f t="shared" si="0"/>
        <v>78.034666666666666</v>
      </c>
      <c r="I3" s="12">
        <v>234.10400000000001</v>
      </c>
      <c r="J3" s="7" t="s">
        <v>59</v>
      </c>
      <c r="K3" s="7">
        <v>1</v>
      </c>
    </row>
    <row r="4" spans="1:11" ht="14.7" customHeight="1" x14ac:dyDescent="0.25">
      <c r="A4" s="28"/>
      <c r="B4" s="7" t="s">
        <v>60</v>
      </c>
      <c r="C4" s="7" t="s">
        <v>57</v>
      </c>
      <c r="D4" s="7" t="s">
        <v>58</v>
      </c>
      <c r="E4" s="12">
        <v>0</v>
      </c>
      <c r="F4" s="12">
        <f t="shared" si="0"/>
        <v>14.231333333333334</v>
      </c>
      <c r="G4" s="12">
        <f t="shared" si="0"/>
        <v>14.231333333333334</v>
      </c>
      <c r="H4" s="12">
        <f t="shared" si="0"/>
        <v>14.231333333333334</v>
      </c>
      <c r="I4" s="12">
        <v>42.694000000000003</v>
      </c>
      <c r="J4" s="7" t="s">
        <v>59</v>
      </c>
      <c r="K4" s="7">
        <v>1</v>
      </c>
    </row>
    <row r="5" spans="1:11" ht="14.7" customHeight="1" x14ac:dyDescent="0.25">
      <c r="A5" s="28"/>
      <c r="B5" s="7" t="s">
        <v>61</v>
      </c>
      <c r="C5" s="7" t="s">
        <v>57</v>
      </c>
      <c r="D5" s="7" t="s">
        <v>58</v>
      </c>
      <c r="E5" s="12">
        <v>0</v>
      </c>
      <c r="F5" s="12">
        <f t="shared" si="0"/>
        <v>14.88</v>
      </c>
      <c r="G5" s="12">
        <f t="shared" si="0"/>
        <v>14.88</v>
      </c>
      <c r="H5" s="12">
        <f t="shared" si="0"/>
        <v>14.88</v>
      </c>
      <c r="I5" s="12">
        <v>44.64</v>
      </c>
      <c r="J5" s="7" t="s">
        <v>59</v>
      </c>
      <c r="K5" s="7">
        <v>1</v>
      </c>
    </row>
    <row r="6" spans="1:11" ht="14.7" customHeight="1" x14ac:dyDescent="0.25">
      <c r="A6" s="28"/>
      <c r="B6" s="7" t="s">
        <v>62</v>
      </c>
      <c r="C6" s="7" t="s">
        <v>57</v>
      </c>
      <c r="D6" s="7" t="s">
        <v>58</v>
      </c>
      <c r="E6" s="12">
        <v>0</v>
      </c>
      <c r="F6" s="12">
        <f t="shared" si="0"/>
        <v>17.260333333333332</v>
      </c>
      <c r="G6" s="12">
        <f t="shared" si="0"/>
        <v>17.260333333333332</v>
      </c>
      <c r="H6" s="12">
        <f t="shared" si="0"/>
        <v>17.260333333333332</v>
      </c>
      <c r="I6" s="12">
        <v>51.780999999999999</v>
      </c>
      <c r="J6" s="7" t="s">
        <v>59</v>
      </c>
      <c r="K6" s="7"/>
    </row>
    <row r="7" spans="1:11" ht="14.7" customHeight="1" x14ac:dyDescent="0.25">
      <c r="A7" s="28"/>
      <c r="B7" s="7" t="s">
        <v>63</v>
      </c>
      <c r="C7" s="7" t="s">
        <v>57</v>
      </c>
      <c r="D7" s="7" t="s">
        <v>58</v>
      </c>
      <c r="E7" s="12">
        <v>0</v>
      </c>
      <c r="F7" s="12">
        <f t="shared" si="0"/>
        <v>16.357091397994289</v>
      </c>
      <c r="G7" s="12">
        <f t="shared" si="0"/>
        <v>16.357091397994289</v>
      </c>
      <c r="H7" s="12">
        <f t="shared" si="0"/>
        <v>16.357091397994289</v>
      </c>
      <c r="I7" s="12">
        <f>$I6*'Conversion Factors'!$D$5</f>
        <v>49.071274193982866</v>
      </c>
      <c r="J7" s="7" t="s">
        <v>59</v>
      </c>
      <c r="K7" s="7">
        <v>1</v>
      </c>
    </row>
    <row r="8" spans="1:11" ht="14.7" customHeight="1" x14ac:dyDescent="0.25">
      <c r="A8" s="29"/>
      <c r="B8" s="7" t="s">
        <v>64</v>
      </c>
      <c r="C8" s="7" t="s">
        <v>57</v>
      </c>
      <c r="D8" s="7" t="s">
        <v>58</v>
      </c>
      <c r="E8" s="12">
        <v>0</v>
      </c>
      <c r="F8" s="12">
        <f t="shared" si="0"/>
        <v>0.90324193533904407</v>
      </c>
      <c r="G8" s="12">
        <f t="shared" si="0"/>
        <v>0.90324193533904407</v>
      </c>
      <c r="H8" s="12">
        <f t="shared" si="0"/>
        <v>0.90324193533904407</v>
      </c>
      <c r="I8" s="12">
        <f>$I6*'Conversion Factors'!$D$6</f>
        <v>2.7097258060171323</v>
      </c>
      <c r="J8" s="7" t="s">
        <v>59</v>
      </c>
      <c r="K8" s="7">
        <v>1</v>
      </c>
    </row>
    <row r="9" spans="1:11" ht="14.7" customHeight="1" x14ac:dyDescent="0.25">
      <c r="A9" s="27" t="s">
        <v>5</v>
      </c>
      <c r="B9" s="7" t="s">
        <v>56</v>
      </c>
      <c r="C9" s="7" t="s">
        <v>57</v>
      </c>
      <c r="D9" s="7" t="s">
        <v>58</v>
      </c>
      <c r="E9" s="12">
        <v>0</v>
      </c>
      <c r="F9" s="12">
        <f t="shared" si="0"/>
        <v>2.5623333333333336</v>
      </c>
      <c r="G9" s="12">
        <f t="shared" si="0"/>
        <v>2.5623333333333336</v>
      </c>
      <c r="H9" s="12">
        <f t="shared" si="0"/>
        <v>2.5623333333333336</v>
      </c>
      <c r="I9" s="12">
        <v>7.6870000000000003</v>
      </c>
      <c r="J9" s="7" t="s">
        <v>59</v>
      </c>
      <c r="K9" s="7">
        <v>1</v>
      </c>
    </row>
    <row r="10" spans="1:11" ht="14.7" customHeight="1" x14ac:dyDescent="0.25">
      <c r="A10" s="28"/>
      <c r="B10" s="7" t="s">
        <v>60</v>
      </c>
      <c r="C10" s="7" t="s">
        <v>57</v>
      </c>
      <c r="D10" s="7" t="s">
        <v>58</v>
      </c>
      <c r="E10" s="12">
        <v>0</v>
      </c>
      <c r="F10" s="12">
        <f t="shared" si="0"/>
        <v>4.6793333333333331</v>
      </c>
      <c r="G10" s="12">
        <f t="shared" si="0"/>
        <v>4.6793333333333331</v>
      </c>
      <c r="H10" s="12">
        <f t="shared" si="0"/>
        <v>4.6793333333333331</v>
      </c>
      <c r="I10" s="12">
        <v>14.038</v>
      </c>
      <c r="J10" s="7" t="s">
        <v>59</v>
      </c>
      <c r="K10" s="7">
        <v>1</v>
      </c>
    </row>
    <row r="11" spans="1:11" ht="14.7" customHeight="1" x14ac:dyDescent="0.25">
      <c r="A11" s="28"/>
      <c r="B11" s="7" t="s">
        <v>61</v>
      </c>
      <c r="C11" s="7" t="s">
        <v>57</v>
      </c>
      <c r="D11" s="7" t="s">
        <v>58</v>
      </c>
      <c r="E11" s="12">
        <v>0</v>
      </c>
      <c r="F11" s="12">
        <f t="shared" si="0"/>
        <v>0</v>
      </c>
      <c r="G11" s="12">
        <f t="shared" si="0"/>
        <v>0</v>
      </c>
      <c r="H11" s="12">
        <f t="shared" si="0"/>
        <v>0</v>
      </c>
      <c r="I11" s="12">
        <v>0</v>
      </c>
      <c r="J11" s="7" t="s">
        <v>59</v>
      </c>
      <c r="K11" s="7">
        <v>1</v>
      </c>
    </row>
    <row r="12" spans="1:11" ht="14.7" customHeight="1" x14ac:dyDescent="0.25">
      <c r="A12" s="28"/>
      <c r="B12" s="7" t="s">
        <v>62</v>
      </c>
      <c r="C12" s="7" t="s">
        <v>57</v>
      </c>
      <c r="D12" s="7" t="s">
        <v>58</v>
      </c>
      <c r="E12" s="12">
        <v>0</v>
      </c>
      <c r="F12" s="12">
        <f t="shared" si="0"/>
        <v>0</v>
      </c>
      <c r="G12" s="12">
        <f t="shared" si="0"/>
        <v>0</v>
      </c>
      <c r="H12" s="12">
        <f t="shared" si="0"/>
        <v>0</v>
      </c>
      <c r="I12" s="12">
        <v>0</v>
      </c>
      <c r="J12" s="7" t="s">
        <v>59</v>
      </c>
      <c r="K12" s="7"/>
    </row>
    <row r="13" spans="1:11" ht="14.7" customHeight="1" x14ac:dyDescent="0.25">
      <c r="A13" s="28"/>
      <c r="B13" s="7" t="s">
        <v>63</v>
      </c>
      <c r="C13" s="7" t="s">
        <v>57</v>
      </c>
      <c r="D13" s="7" t="s">
        <v>58</v>
      </c>
      <c r="E13" s="12">
        <v>0</v>
      </c>
      <c r="F13" s="12">
        <f t="shared" si="0"/>
        <v>0</v>
      </c>
      <c r="G13" s="12">
        <f t="shared" si="0"/>
        <v>0</v>
      </c>
      <c r="H13" s="12">
        <f t="shared" si="0"/>
        <v>0</v>
      </c>
      <c r="I13" s="12">
        <f>$I12*'Conversion Factors'!$D$5</f>
        <v>0</v>
      </c>
      <c r="J13" s="7" t="s">
        <v>59</v>
      </c>
      <c r="K13" s="7">
        <v>1</v>
      </c>
    </row>
    <row r="14" spans="1:11" ht="14.7" customHeight="1" x14ac:dyDescent="0.25">
      <c r="A14" s="29"/>
      <c r="B14" s="7" t="s">
        <v>64</v>
      </c>
      <c r="C14" s="7" t="s">
        <v>57</v>
      </c>
      <c r="D14" s="7" t="s">
        <v>58</v>
      </c>
      <c r="E14" s="12">
        <v>0</v>
      </c>
      <c r="F14" s="12">
        <f t="shared" si="0"/>
        <v>0</v>
      </c>
      <c r="G14" s="12">
        <f t="shared" si="0"/>
        <v>0</v>
      </c>
      <c r="H14" s="12">
        <f t="shared" si="0"/>
        <v>0</v>
      </c>
      <c r="I14" s="12">
        <f>$I12*'Conversion Factors'!$D$6</f>
        <v>0</v>
      </c>
      <c r="J14" s="7" t="s">
        <v>59</v>
      </c>
      <c r="K14" s="7">
        <v>1</v>
      </c>
    </row>
    <row r="15" spans="1:11" ht="14.7" customHeight="1" x14ac:dyDescent="0.25">
      <c r="A15" s="27" t="s">
        <v>7</v>
      </c>
      <c r="B15" s="7" t="s">
        <v>56</v>
      </c>
      <c r="C15" s="7" t="s">
        <v>57</v>
      </c>
      <c r="D15" s="7" t="s">
        <v>58</v>
      </c>
      <c r="E15" s="12">
        <v>0</v>
      </c>
      <c r="F15" s="12">
        <f t="shared" si="0"/>
        <v>32.9</v>
      </c>
      <c r="G15" s="12">
        <f t="shared" si="0"/>
        <v>32.9</v>
      </c>
      <c r="H15" s="12">
        <f t="shared" si="0"/>
        <v>32.9</v>
      </c>
      <c r="I15" s="12">
        <v>98.7</v>
      </c>
      <c r="J15" s="7" t="s">
        <v>59</v>
      </c>
      <c r="K15" s="7">
        <v>1</v>
      </c>
    </row>
    <row r="16" spans="1:11" ht="14.7" customHeight="1" x14ac:dyDescent="0.25">
      <c r="A16" s="28"/>
      <c r="B16" s="7" t="s">
        <v>60</v>
      </c>
      <c r="C16" s="7" t="s">
        <v>57</v>
      </c>
      <c r="D16" s="7" t="s">
        <v>58</v>
      </c>
      <c r="E16" s="12">
        <v>0</v>
      </c>
      <c r="F16" s="12">
        <f t="shared" si="0"/>
        <v>61.476333333333336</v>
      </c>
      <c r="G16" s="12">
        <f t="shared" si="0"/>
        <v>61.476333333333336</v>
      </c>
      <c r="H16" s="12">
        <f t="shared" si="0"/>
        <v>61.476333333333336</v>
      </c>
      <c r="I16" s="12">
        <v>184.429</v>
      </c>
      <c r="J16" s="7" t="s">
        <v>59</v>
      </c>
      <c r="K16" s="7">
        <v>1</v>
      </c>
    </row>
    <row r="17" spans="1:11" ht="14.7" customHeight="1" x14ac:dyDescent="0.25">
      <c r="A17" s="28"/>
      <c r="B17" s="7" t="s">
        <v>61</v>
      </c>
      <c r="C17" s="7" t="s">
        <v>57</v>
      </c>
      <c r="D17" s="7" t="s">
        <v>58</v>
      </c>
      <c r="E17" s="12">
        <v>0</v>
      </c>
      <c r="F17" s="12">
        <f t="shared" si="0"/>
        <v>1.0766666666666667</v>
      </c>
      <c r="G17" s="12">
        <f t="shared" si="0"/>
        <v>1.0766666666666667</v>
      </c>
      <c r="H17" s="12">
        <f t="shared" si="0"/>
        <v>1.0766666666666667</v>
      </c>
      <c r="I17" s="12">
        <v>3.23</v>
      </c>
      <c r="J17" s="7" t="s">
        <v>59</v>
      </c>
      <c r="K17" s="7">
        <v>1</v>
      </c>
    </row>
    <row r="18" spans="1:11" ht="14.7" customHeight="1" x14ac:dyDescent="0.25">
      <c r="A18" s="28"/>
      <c r="B18" s="7" t="s">
        <v>62</v>
      </c>
      <c r="C18" s="7" t="s">
        <v>57</v>
      </c>
      <c r="D18" s="7" t="s">
        <v>58</v>
      </c>
      <c r="E18" s="12">
        <v>0</v>
      </c>
      <c r="F18" s="12">
        <f t="shared" si="0"/>
        <v>49.352333333333327</v>
      </c>
      <c r="G18" s="12">
        <f t="shared" si="0"/>
        <v>49.352333333333327</v>
      </c>
      <c r="H18" s="12">
        <f t="shared" si="0"/>
        <v>49.352333333333327</v>
      </c>
      <c r="I18" s="12">
        <v>148.05699999999999</v>
      </c>
      <c r="J18" s="7" t="s">
        <v>59</v>
      </c>
      <c r="K18" s="7"/>
    </row>
    <row r="19" spans="1:11" ht="14.7" customHeight="1" x14ac:dyDescent="0.25">
      <c r="A19" s="28"/>
      <c r="B19" s="7" t="s">
        <v>63</v>
      </c>
      <c r="C19" s="7" t="s">
        <v>57</v>
      </c>
      <c r="D19" s="7" t="s">
        <v>58</v>
      </c>
      <c r="E19" s="12">
        <v>0</v>
      </c>
      <c r="F19" s="12">
        <f t="shared" si="0"/>
        <v>46.769700877017442</v>
      </c>
      <c r="G19" s="12">
        <f t="shared" si="0"/>
        <v>46.769700877017442</v>
      </c>
      <c r="H19" s="12">
        <f t="shared" si="0"/>
        <v>46.769700877017442</v>
      </c>
      <c r="I19" s="12">
        <f>$I18*'Conversion Factors'!$D$5</f>
        <v>140.30910263105233</v>
      </c>
      <c r="J19" s="7" t="s">
        <v>59</v>
      </c>
      <c r="K19" s="7">
        <v>1</v>
      </c>
    </row>
    <row r="20" spans="1:11" ht="14.7" customHeight="1" x14ac:dyDescent="0.25">
      <c r="A20" s="29"/>
      <c r="B20" s="7" t="s">
        <v>64</v>
      </c>
      <c r="C20" s="7" t="s">
        <v>57</v>
      </c>
      <c r="D20" s="7" t="s">
        <v>58</v>
      </c>
      <c r="E20" s="12">
        <v>0</v>
      </c>
      <c r="F20" s="12">
        <f t="shared" si="0"/>
        <v>2.5826324563158853</v>
      </c>
      <c r="G20" s="12">
        <f t="shared" si="0"/>
        <v>2.5826324563158853</v>
      </c>
      <c r="H20" s="12">
        <f t="shared" si="0"/>
        <v>2.5826324563158853</v>
      </c>
      <c r="I20" s="12">
        <f>$I18*'Conversion Factors'!$D$6</f>
        <v>7.7478973689476556</v>
      </c>
      <c r="J20" s="7" t="s">
        <v>59</v>
      </c>
      <c r="K20" s="7">
        <v>1</v>
      </c>
    </row>
    <row r="21" spans="1:11" ht="14.7" customHeight="1" x14ac:dyDescent="0.25">
      <c r="A21" s="27" t="s">
        <v>9</v>
      </c>
      <c r="B21" s="7" t="s">
        <v>56</v>
      </c>
      <c r="C21" s="7" t="s">
        <v>57</v>
      </c>
      <c r="D21" s="7" t="s">
        <v>58</v>
      </c>
      <c r="E21" s="12">
        <v>0</v>
      </c>
      <c r="F21" s="12">
        <v>0</v>
      </c>
      <c r="G21" s="12">
        <f t="shared" ref="G21:H26" si="1">$I21/2</f>
        <v>10.9</v>
      </c>
      <c r="H21" s="12">
        <f t="shared" si="1"/>
        <v>10.9</v>
      </c>
      <c r="I21" s="12">
        <v>21.8</v>
      </c>
      <c r="J21" s="7" t="s">
        <v>59</v>
      </c>
      <c r="K21" s="7">
        <v>1</v>
      </c>
    </row>
    <row r="22" spans="1:11" ht="14.7" customHeight="1" x14ac:dyDescent="0.25">
      <c r="A22" s="28"/>
      <c r="B22" s="7" t="s">
        <v>60</v>
      </c>
      <c r="C22" s="7" t="s">
        <v>57</v>
      </c>
      <c r="D22" s="7" t="s">
        <v>58</v>
      </c>
      <c r="E22" s="12">
        <v>0</v>
      </c>
      <c r="F22" s="12">
        <v>0</v>
      </c>
      <c r="G22" s="12">
        <f t="shared" si="1"/>
        <v>6.6795</v>
      </c>
      <c r="H22" s="12">
        <f t="shared" si="1"/>
        <v>6.6795</v>
      </c>
      <c r="I22" s="12">
        <v>13.359</v>
      </c>
      <c r="J22" s="7" t="s">
        <v>59</v>
      </c>
      <c r="K22" s="7">
        <v>1</v>
      </c>
    </row>
    <row r="23" spans="1:11" ht="14.7" customHeight="1" x14ac:dyDescent="0.25">
      <c r="A23" s="28"/>
      <c r="B23" s="7" t="s">
        <v>61</v>
      </c>
      <c r="C23" s="7" t="s">
        <v>57</v>
      </c>
      <c r="D23" s="7" t="s">
        <v>58</v>
      </c>
      <c r="E23" s="12">
        <v>0</v>
      </c>
      <c r="F23" s="12">
        <v>0</v>
      </c>
      <c r="G23" s="12">
        <f t="shared" si="1"/>
        <v>0.83</v>
      </c>
      <c r="H23" s="12">
        <f t="shared" si="1"/>
        <v>0.83</v>
      </c>
      <c r="I23" s="12">
        <v>1.66</v>
      </c>
      <c r="J23" s="7" t="s">
        <v>59</v>
      </c>
      <c r="K23" s="7">
        <v>1</v>
      </c>
    </row>
    <row r="24" spans="1:11" ht="14.7" customHeight="1" x14ac:dyDescent="0.25">
      <c r="A24" s="28"/>
      <c r="B24" s="7" t="s">
        <v>62</v>
      </c>
      <c r="C24" s="7" t="s">
        <v>57</v>
      </c>
      <c r="D24" s="7" t="s">
        <v>58</v>
      </c>
      <c r="E24" s="12">
        <v>0</v>
      </c>
      <c r="F24" s="12">
        <v>0</v>
      </c>
      <c r="G24" s="12">
        <f t="shared" si="1"/>
        <v>1.5960000000000001</v>
      </c>
      <c r="H24" s="12">
        <f t="shared" si="1"/>
        <v>1.5960000000000001</v>
      </c>
      <c r="I24" s="12">
        <v>3.1920000000000002</v>
      </c>
      <c r="J24" s="7" t="s">
        <v>59</v>
      </c>
      <c r="K24" s="7"/>
    </row>
    <row r="25" spans="1:11" ht="14.7" customHeight="1" x14ac:dyDescent="0.25">
      <c r="A25" s="28"/>
      <c r="B25" s="7" t="s">
        <v>63</v>
      </c>
      <c r="C25" s="7" t="s">
        <v>57</v>
      </c>
      <c r="D25" s="7" t="s">
        <v>58</v>
      </c>
      <c r="E25" s="12">
        <v>0</v>
      </c>
      <c r="F25" s="12">
        <v>0</v>
      </c>
      <c r="G25" s="12">
        <f t="shared" si="1"/>
        <v>1.5124805162819694</v>
      </c>
      <c r="H25" s="12">
        <f t="shared" si="1"/>
        <v>1.5124805162819694</v>
      </c>
      <c r="I25" s="12">
        <f>$I24*'Conversion Factors'!$D$5</f>
        <v>3.0249610325639389</v>
      </c>
      <c r="J25" s="7" t="s">
        <v>59</v>
      </c>
      <c r="K25" s="7">
        <v>1</v>
      </c>
    </row>
    <row r="26" spans="1:11" ht="14.7" customHeight="1" x14ac:dyDescent="0.25">
      <c r="A26" s="29"/>
      <c r="B26" s="7" t="s">
        <v>64</v>
      </c>
      <c r="C26" s="7" t="s">
        <v>57</v>
      </c>
      <c r="D26" s="7" t="s">
        <v>58</v>
      </c>
      <c r="E26" s="12">
        <v>0</v>
      </c>
      <c r="F26" s="12">
        <v>0</v>
      </c>
      <c r="G26" s="12">
        <f t="shared" si="1"/>
        <v>8.3519483718030627E-2</v>
      </c>
      <c r="H26" s="12">
        <f t="shared" si="1"/>
        <v>8.3519483718030627E-2</v>
      </c>
      <c r="I26" s="12">
        <f>$I24*'Conversion Factors'!$D$6</f>
        <v>0.16703896743606125</v>
      </c>
      <c r="J26" s="7" t="s">
        <v>59</v>
      </c>
      <c r="K26" s="7">
        <v>1</v>
      </c>
    </row>
    <row r="27" spans="1:11" ht="14.7" customHeight="1" x14ac:dyDescent="0.25">
      <c r="A27" s="27" t="s">
        <v>11</v>
      </c>
      <c r="B27" s="7" t="s">
        <v>56</v>
      </c>
      <c r="C27" s="7" t="s">
        <v>57</v>
      </c>
      <c r="D27" s="7" t="s">
        <v>58</v>
      </c>
      <c r="E27" s="12">
        <v>0</v>
      </c>
      <c r="F27" s="12">
        <f t="shared" ref="F27:H50" si="2">$I27/3</f>
        <v>5.4666666666666659</v>
      </c>
      <c r="G27" s="12">
        <f t="shared" si="2"/>
        <v>5.4666666666666659</v>
      </c>
      <c r="H27" s="12">
        <f t="shared" si="2"/>
        <v>5.4666666666666659</v>
      </c>
      <c r="I27" s="12">
        <v>16.399999999999999</v>
      </c>
      <c r="J27" s="7" t="s">
        <v>59</v>
      </c>
      <c r="K27" s="7">
        <v>1</v>
      </c>
    </row>
    <row r="28" spans="1:11" ht="14.7" customHeight="1" x14ac:dyDescent="0.25">
      <c r="A28" s="28"/>
      <c r="B28" s="7" t="s">
        <v>60</v>
      </c>
      <c r="C28" s="7" t="s">
        <v>57</v>
      </c>
      <c r="D28" s="7" t="s">
        <v>58</v>
      </c>
      <c r="E28" s="12">
        <v>0</v>
      </c>
      <c r="F28" s="12">
        <f t="shared" si="2"/>
        <v>13.643333333333333</v>
      </c>
      <c r="G28" s="12">
        <f t="shared" si="2"/>
        <v>13.643333333333333</v>
      </c>
      <c r="H28" s="12">
        <f t="shared" si="2"/>
        <v>13.643333333333333</v>
      </c>
      <c r="I28" s="12">
        <v>40.93</v>
      </c>
      <c r="J28" s="7" t="s">
        <v>59</v>
      </c>
      <c r="K28" s="7">
        <v>1</v>
      </c>
    </row>
    <row r="29" spans="1:11" ht="14.7" customHeight="1" x14ac:dyDescent="0.25">
      <c r="A29" s="28"/>
      <c r="B29" s="7" t="s">
        <v>61</v>
      </c>
      <c r="C29" s="7" t="s">
        <v>57</v>
      </c>
      <c r="D29" s="7" t="s">
        <v>58</v>
      </c>
      <c r="E29" s="12">
        <v>0</v>
      </c>
      <c r="F29" s="12">
        <f t="shared" si="2"/>
        <v>1.2946666666666666</v>
      </c>
      <c r="G29" s="12">
        <f t="shared" si="2"/>
        <v>1.2946666666666666</v>
      </c>
      <c r="H29" s="12">
        <f t="shared" si="2"/>
        <v>1.2946666666666666</v>
      </c>
      <c r="I29" s="12">
        <v>3.8839999999999999</v>
      </c>
      <c r="J29" s="7" t="s">
        <v>59</v>
      </c>
      <c r="K29" s="7">
        <v>1</v>
      </c>
    </row>
    <row r="30" spans="1:11" ht="14.7" customHeight="1" x14ac:dyDescent="0.25">
      <c r="A30" s="28"/>
      <c r="B30" s="7" t="s">
        <v>62</v>
      </c>
      <c r="C30" s="7" t="s">
        <v>57</v>
      </c>
      <c r="D30" s="7" t="s">
        <v>58</v>
      </c>
      <c r="E30" s="12">
        <v>0</v>
      </c>
      <c r="F30" s="12">
        <f t="shared" si="2"/>
        <v>4.484</v>
      </c>
      <c r="G30" s="12">
        <f t="shared" si="2"/>
        <v>4.484</v>
      </c>
      <c r="H30" s="12">
        <f t="shared" si="2"/>
        <v>4.484</v>
      </c>
      <c r="I30" s="12">
        <v>13.452</v>
      </c>
      <c r="J30" s="7" t="s">
        <v>59</v>
      </c>
      <c r="K30" s="7"/>
    </row>
    <row r="31" spans="1:11" ht="14.7" customHeight="1" x14ac:dyDescent="0.25">
      <c r="A31" s="28"/>
      <c r="B31" s="7" t="s">
        <v>63</v>
      </c>
      <c r="C31" s="7" t="s">
        <v>57</v>
      </c>
      <c r="D31" s="7" t="s">
        <v>58</v>
      </c>
      <c r="E31" s="12">
        <v>0</v>
      </c>
      <c r="F31" s="12">
        <f t="shared" si="2"/>
        <v>4.2493500219350571</v>
      </c>
      <c r="G31" s="12">
        <f t="shared" si="2"/>
        <v>4.2493500219350571</v>
      </c>
      <c r="H31" s="12">
        <f t="shared" si="2"/>
        <v>4.2493500219350571</v>
      </c>
      <c r="I31" s="12">
        <f>$I30*'Conversion Factors'!$D$5</f>
        <v>12.74805006580517</v>
      </c>
      <c r="J31" s="7" t="s">
        <v>59</v>
      </c>
      <c r="K31" s="7">
        <v>1</v>
      </c>
    </row>
    <row r="32" spans="1:11" ht="14.7" customHeight="1" x14ac:dyDescent="0.25">
      <c r="A32" s="29"/>
      <c r="B32" s="7" t="s">
        <v>64</v>
      </c>
      <c r="C32" s="7" t="s">
        <v>57</v>
      </c>
      <c r="D32" s="7" t="s">
        <v>58</v>
      </c>
      <c r="E32" s="12">
        <v>0</v>
      </c>
      <c r="F32" s="12">
        <f t="shared" si="2"/>
        <v>0.23464997806494317</v>
      </c>
      <c r="G32" s="12">
        <f t="shared" si="2"/>
        <v>0.23464997806494317</v>
      </c>
      <c r="H32" s="12">
        <f t="shared" si="2"/>
        <v>0.23464997806494317</v>
      </c>
      <c r="I32" s="12">
        <f>$I30*'Conversion Factors'!$D$6</f>
        <v>0.70394993419482954</v>
      </c>
      <c r="J32" s="7" t="s">
        <v>59</v>
      </c>
      <c r="K32" s="7">
        <v>1</v>
      </c>
    </row>
    <row r="33" spans="1:11" ht="14.7" customHeight="1" x14ac:dyDescent="0.25">
      <c r="A33" s="27" t="s">
        <v>13</v>
      </c>
      <c r="B33" s="7" t="s">
        <v>56</v>
      </c>
      <c r="C33" s="7" t="s">
        <v>57</v>
      </c>
      <c r="D33" s="7" t="s">
        <v>58</v>
      </c>
      <c r="E33" s="12">
        <v>0</v>
      </c>
      <c r="F33" s="12">
        <f t="shared" si="2"/>
        <v>8.7666666666666675</v>
      </c>
      <c r="G33" s="12">
        <f t="shared" si="2"/>
        <v>8.7666666666666675</v>
      </c>
      <c r="H33" s="12">
        <f t="shared" si="2"/>
        <v>8.7666666666666675</v>
      </c>
      <c r="I33" s="12">
        <v>26.3</v>
      </c>
      <c r="J33" s="7" t="s">
        <v>59</v>
      </c>
      <c r="K33" s="7">
        <v>1</v>
      </c>
    </row>
    <row r="34" spans="1:11" ht="14.7" customHeight="1" x14ac:dyDescent="0.25">
      <c r="A34" s="28"/>
      <c r="B34" s="7" t="s">
        <v>60</v>
      </c>
      <c r="C34" s="7" t="s">
        <v>57</v>
      </c>
      <c r="D34" s="7" t="s">
        <v>58</v>
      </c>
      <c r="E34" s="12">
        <v>0</v>
      </c>
      <c r="F34" s="12">
        <f t="shared" si="2"/>
        <v>11.004333333333333</v>
      </c>
      <c r="G34" s="12">
        <f t="shared" si="2"/>
        <v>11.004333333333333</v>
      </c>
      <c r="H34" s="12">
        <f t="shared" si="2"/>
        <v>11.004333333333333</v>
      </c>
      <c r="I34" s="12">
        <v>33.012999999999998</v>
      </c>
      <c r="J34" s="7" t="s">
        <v>59</v>
      </c>
      <c r="K34" s="7">
        <v>1</v>
      </c>
    </row>
    <row r="35" spans="1:11" ht="14.7" customHeight="1" x14ac:dyDescent="0.25">
      <c r="A35" s="28"/>
      <c r="B35" s="7" t="s">
        <v>61</v>
      </c>
      <c r="C35" s="7" t="s">
        <v>57</v>
      </c>
      <c r="D35" s="7" t="s">
        <v>58</v>
      </c>
      <c r="E35" s="12">
        <v>0</v>
      </c>
      <c r="F35" s="12">
        <f t="shared" si="2"/>
        <v>9.9333333333333329E-2</v>
      </c>
      <c r="G35" s="12">
        <f t="shared" si="2"/>
        <v>9.9333333333333329E-2</v>
      </c>
      <c r="H35" s="12">
        <f t="shared" si="2"/>
        <v>9.9333333333333329E-2</v>
      </c>
      <c r="I35" s="12">
        <v>0.29799999999999999</v>
      </c>
      <c r="J35" s="7" t="s">
        <v>59</v>
      </c>
      <c r="K35" s="7">
        <v>1</v>
      </c>
    </row>
    <row r="36" spans="1:11" ht="14.7" customHeight="1" x14ac:dyDescent="0.25">
      <c r="A36" s="28"/>
      <c r="B36" s="7" t="s">
        <v>62</v>
      </c>
      <c r="C36" s="7" t="s">
        <v>57</v>
      </c>
      <c r="D36" s="7" t="s">
        <v>58</v>
      </c>
      <c r="E36" s="12">
        <v>0</v>
      </c>
      <c r="F36" s="12">
        <f t="shared" si="2"/>
        <v>5.649</v>
      </c>
      <c r="G36" s="12">
        <f t="shared" si="2"/>
        <v>5.649</v>
      </c>
      <c r="H36" s="12">
        <f t="shared" si="2"/>
        <v>5.649</v>
      </c>
      <c r="I36" s="12">
        <v>16.946999999999999</v>
      </c>
      <c r="J36" s="7" t="s">
        <v>59</v>
      </c>
      <c r="K36" s="7"/>
    </row>
    <row r="37" spans="1:11" ht="14.7" customHeight="1" x14ac:dyDescent="0.25">
      <c r="A37" s="28"/>
      <c r="B37" s="7" t="s">
        <v>63</v>
      </c>
      <c r="C37" s="7" t="s">
        <v>57</v>
      </c>
      <c r="D37" s="7" t="s">
        <v>58</v>
      </c>
      <c r="E37" s="12">
        <v>0</v>
      </c>
      <c r="F37" s="12">
        <f t="shared" si="2"/>
        <v>5.3533849852611803</v>
      </c>
      <c r="G37" s="12">
        <f t="shared" si="2"/>
        <v>5.3533849852611803</v>
      </c>
      <c r="H37" s="12">
        <f t="shared" si="2"/>
        <v>5.3533849852611803</v>
      </c>
      <c r="I37" s="12">
        <f>$I36*'Conversion Factors'!$D$5</f>
        <v>16.060154955783542</v>
      </c>
      <c r="J37" s="7" t="s">
        <v>59</v>
      </c>
      <c r="K37" s="7">
        <v>1</v>
      </c>
    </row>
    <row r="38" spans="1:11" ht="14.7" customHeight="1" x14ac:dyDescent="0.25">
      <c r="A38" s="29"/>
      <c r="B38" s="7" t="s">
        <v>64</v>
      </c>
      <c r="C38" s="7" t="s">
        <v>57</v>
      </c>
      <c r="D38" s="7" t="s">
        <v>58</v>
      </c>
      <c r="E38" s="12">
        <v>0</v>
      </c>
      <c r="F38" s="12">
        <f t="shared" si="2"/>
        <v>0.29561501473881885</v>
      </c>
      <c r="G38" s="12">
        <f t="shared" si="2"/>
        <v>0.29561501473881885</v>
      </c>
      <c r="H38" s="12">
        <f t="shared" si="2"/>
        <v>0.29561501473881885</v>
      </c>
      <c r="I38" s="12">
        <f>$I36*'Conversion Factors'!$D$6</f>
        <v>0.8868450442164566</v>
      </c>
      <c r="J38" s="7" t="s">
        <v>59</v>
      </c>
      <c r="K38" s="7">
        <v>1</v>
      </c>
    </row>
    <row r="39" spans="1:11" ht="14.7" customHeight="1" x14ac:dyDescent="0.25">
      <c r="A39" s="27" t="s">
        <v>15</v>
      </c>
      <c r="B39" s="7" t="s">
        <v>56</v>
      </c>
      <c r="C39" s="7" t="s">
        <v>57</v>
      </c>
      <c r="D39" s="7" t="s">
        <v>58</v>
      </c>
      <c r="E39" s="12">
        <v>0</v>
      </c>
      <c r="F39" s="12">
        <f t="shared" si="2"/>
        <v>11.866666666666667</v>
      </c>
      <c r="G39" s="12">
        <f t="shared" si="2"/>
        <v>11.866666666666667</v>
      </c>
      <c r="H39" s="12">
        <f t="shared" si="2"/>
        <v>11.866666666666667</v>
      </c>
      <c r="I39" s="12">
        <v>35.6</v>
      </c>
      <c r="J39" s="7" t="s">
        <v>59</v>
      </c>
      <c r="K39" s="7">
        <v>1</v>
      </c>
    </row>
    <row r="40" spans="1:11" ht="14.7" customHeight="1" x14ac:dyDescent="0.25">
      <c r="A40" s="28"/>
      <c r="B40" s="7" t="s">
        <v>60</v>
      </c>
      <c r="C40" s="7" t="s">
        <v>57</v>
      </c>
      <c r="D40" s="7" t="s">
        <v>58</v>
      </c>
      <c r="E40" s="12">
        <v>0</v>
      </c>
      <c r="F40" s="12">
        <f t="shared" si="2"/>
        <v>4.698666666666667</v>
      </c>
      <c r="G40" s="12">
        <f t="shared" si="2"/>
        <v>4.698666666666667</v>
      </c>
      <c r="H40" s="12">
        <f t="shared" si="2"/>
        <v>4.698666666666667</v>
      </c>
      <c r="I40" s="12">
        <v>14.096</v>
      </c>
      <c r="J40" s="7" t="s">
        <v>59</v>
      </c>
      <c r="K40" s="7">
        <v>1</v>
      </c>
    </row>
    <row r="41" spans="1:11" ht="14.7" customHeight="1" x14ac:dyDescent="0.25">
      <c r="A41" s="28"/>
      <c r="B41" s="7" t="s">
        <v>61</v>
      </c>
      <c r="C41" s="7" t="s">
        <v>57</v>
      </c>
      <c r="D41" s="7" t="s">
        <v>58</v>
      </c>
      <c r="E41" s="12">
        <v>0</v>
      </c>
      <c r="F41" s="12">
        <f t="shared" si="2"/>
        <v>3.6726666666666667</v>
      </c>
      <c r="G41" s="12">
        <f t="shared" si="2"/>
        <v>3.6726666666666667</v>
      </c>
      <c r="H41" s="12">
        <f t="shared" si="2"/>
        <v>3.6726666666666667</v>
      </c>
      <c r="I41" s="12">
        <v>11.018000000000001</v>
      </c>
      <c r="J41" s="7" t="s">
        <v>59</v>
      </c>
      <c r="K41" s="7">
        <v>1</v>
      </c>
    </row>
    <row r="42" spans="1:11" ht="14.7" customHeight="1" x14ac:dyDescent="0.25">
      <c r="A42" s="28"/>
      <c r="B42" s="7" t="s">
        <v>62</v>
      </c>
      <c r="C42" s="7" t="s">
        <v>57</v>
      </c>
      <c r="D42" s="7" t="s">
        <v>58</v>
      </c>
      <c r="E42" s="12">
        <v>0</v>
      </c>
      <c r="F42" s="12">
        <f t="shared" si="2"/>
        <v>3.3303333333333334</v>
      </c>
      <c r="G42" s="12">
        <f t="shared" si="2"/>
        <v>3.3303333333333334</v>
      </c>
      <c r="H42" s="12">
        <f t="shared" si="2"/>
        <v>3.3303333333333334</v>
      </c>
      <c r="I42" s="12">
        <v>9.9909999999999997</v>
      </c>
      <c r="J42" s="7" t="s">
        <v>59</v>
      </c>
      <c r="K42" s="7"/>
    </row>
    <row r="43" spans="1:11" ht="14.7" customHeight="1" x14ac:dyDescent="0.25">
      <c r="A43" s="28"/>
      <c r="B43" s="7" t="s">
        <v>63</v>
      </c>
      <c r="C43" s="7" t="s">
        <v>57</v>
      </c>
      <c r="D43" s="7" t="s">
        <v>58</v>
      </c>
      <c r="E43" s="12">
        <v>0</v>
      </c>
      <c r="F43" s="12">
        <f t="shared" si="2"/>
        <v>3.1560553129016617</v>
      </c>
      <c r="G43" s="12">
        <f t="shared" si="2"/>
        <v>3.1560553129016617</v>
      </c>
      <c r="H43" s="12">
        <f t="shared" si="2"/>
        <v>3.1560553129016617</v>
      </c>
      <c r="I43" s="12">
        <f>$I42*'Conversion Factors'!$D$5</f>
        <v>9.4681659387049848</v>
      </c>
      <c r="J43" s="7" t="s">
        <v>59</v>
      </c>
      <c r="K43" s="7">
        <v>1</v>
      </c>
    </row>
    <row r="44" spans="1:11" ht="14.7" customHeight="1" x14ac:dyDescent="0.25">
      <c r="A44" s="29"/>
      <c r="B44" s="7" t="s">
        <v>64</v>
      </c>
      <c r="C44" s="7" t="s">
        <v>57</v>
      </c>
      <c r="D44" s="7" t="s">
        <v>58</v>
      </c>
      <c r="E44" s="12">
        <v>0</v>
      </c>
      <c r="F44" s="12">
        <f t="shared" si="2"/>
        <v>0.17427802043167165</v>
      </c>
      <c r="G44" s="12">
        <f t="shared" si="2"/>
        <v>0.17427802043167165</v>
      </c>
      <c r="H44" s="12">
        <f t="shared" si="2"/>
        <v>0.17427802043167165</v>
      </c>
      <c r="I44" s="12">
        <f>$I42*'Conversion Factors'!$D$6</f>
        <v>0.52283406129501497</v>
      </c>
      <c r="J44" s="7" t="s">
        <v>59</v>
      </c>
      <c r="K44" s="7">
        <v>1</v>
      </c>
    </row>
    <row r="45" spans="1:11" ht="14.7" customHeight="1" x14ac:dyDescent="0.25">
      <c r="A45" s="27" t="s">
        <v>17</v>
      </c>
      <c r="B45" s="7" t="s">
        <v>56</v>
      </c>
      <c r="C45" s="7" t="s">
        <v>57</v>
      </c>
      <c r="D45" s="7" t="s">
        <v>58</v>
      </c>
      <c r="E45" s="12">
        <v>0</v>
      </c>
      <c r="F45" s="12">
        <f t="shared" si="2"/>
        <v>0.56666666666666665</v>
      </c>
      <c r="G45" s="12">
        <f t="shared" si="2"/>
        <v>0.56666666666666665</v>
      </c>
      <c r="H45" s="12">
        <f t="shared" si="2"/>
        <v>0.56666666666666665</v>
      </c>
      <c r="I45" s="12">
        <v>1.7</v>
      </c>
      <c r="J45" s="7" t="s">
        <v>59</v>
      </c>
      <c r="K45" s="7">
        <v>1</v>
      </c>
    </row>
    <row r="46" spans="1:11" ht="14.7" customHeight="1" x14ac:dyDescent="0.25">
      <c r="A46" s="28"/>
      <c r="B46" s="7" t="s">
        <v>60</v>
      </c>
      <c r="C46" s="7" t="s">
        <v>57</v>
      </c>
      <c r="D46" s="7" t="s">
        <v>58</v>
      </c>
      <c r="E46" s="12">
        <v>0</v>
      </c>
      <c r="F46" s="12">
        <f t="shared" si="2"/>
        <v>0.81333333333333335</v>
      </c>
      <c r="G46" s="12">
        <f t="shared" si="2"/>
        <v>0.81333333333333335</v>
      </c>
      <c r="H46" s="12">
        <f t="shared" si="2"/>
        <v>0.81333333333333335</v>
      </c>
      <c r="I46" s="12">
        <v>2.44</v>
      </c>
      <c r="J46" s="7" t="s">
        <v>59</v>
      </c>
      <c r="K46" s="7">
        <v>1</v>
      </c>
    </row>
    <row r="47" spans="1:11" ht="14.7" customHeight="1" x14ac:dyDescent="0.25">
      <c r="A47" s="28"/>
      <c r="B47" s="7" t="s">
        <v>61</v>
      </c>
      <c r="C47" s="7" t="s">
        <v>57</v>
      </c>
      <c r="D47" s="7" t="s">
        <v>58</v>
      </c>
      <c r="E47" s="12">
        <v>0</v>
      </c>
      <c r="F47" s="12">
        <f t="shared" si="2"/>
        <v>1.0333333333333333E-2</v>
      </c>
      <c r="G47" s="12">
        <f t="shared" si="2"/>
        <v>1.0333333333333333E-2</v>
      </c>
      <c r="H47" s="12">
        <f t="shared" si="2"/>
        <v>1.0333333333333333E-2</v>
      </c>
      <c r="I47" s="12">
        <v>3.1E-2</v>
      </c>
      <c r="J47" s="7" t="s">
        <v>59</v>
      </c>
      <c r="K47" s="7">
        <v>1</v>
      </c>
    </row>
    <row r="48" spans="1:11" ht="14.7" customHeight="1" x14ac:dyDescent="0.25">
      <c r="A48" s="28"/>
      <c r="B48" s="7" t="s">
        <v>62</v>
      </c>
      <c r="C48" s="7" t="s">
        <v>57</v>
      </c>
      <c r="D48" s="7" t="s">
        <v>58</v>
      </c>
      <c r="E48" s="12">
        <v>0</v>
      </c>
      <c r="F48" s="12">
        <f t="shared" si="2"/>
        <v>0.84900000000000009</v>
      </c>
      <c r="G48" s="12">
        <f t="shared" si="2"/>
        <v>0.84900000000000009</v>
      </c>
      <c r="H48" s="12">
        <f t="shared" si="2"/>
        <v>0.84900000000000009</v>
      </c>
      <c r="I48" s="12">
        <v>2.5470000000000002</v>
      </c>
      <c r="J48" s="7" t="s">
        <v>59</v>
      </c>
      <c r="K48" s="7"/>
    </row>
    <row r="49" spans="1:11" ht="14.7" customHeight="1" x14ac:dyDescent="0.25">
      <c r="A49" s="28"/>
      <c r="B49" s="7" t="s">
        <v>63</v>
      </c>
      <c r="C49" s="7" t="s">
        <v>57</v>
      </c>
      <c r="D49" s="7" t="s">
        <v>58</v>
      </c>
      <c r="E49" s="12">
        <v>0</v>
      </c>
      <c r="F49" s="12">
        <f t="shared" si="2"/>
        <v>0.80457140245826564</v>
      </c>
      <c r="G49" s="12">
        <f t="shared" si="2"/>
        <v>0.80457140245826564</v>
      </c>
      <c r="H49" s="12">
        <f t="shared" si="2"/>
        <v>0.80457140245826564</v>
      </c>
      <c r="I49" s="12">
        <f>$I48*'Conversion Factors'!$D$5</f>
        <v>2.413714207374797</v>
      </c>
      <c r="J49" s="7" t="s">
        <v>59</v>
      </c>
      <c r="K49" s="7">
        <v>1</v>
      </c>
    </row>
    <row r="50" spans="1:11" ht="14.7" customHeight="1" x14ac:dyDescent="0.25">
      <c r="A50" s="29"/>
      <c r="B50" s="7" t="s">
        <v>64</v>
      </c>
      <c r="C50" s="7" t="s">
        <v>57</v>
      </c>
      <c r="D50" s="7" t="s">
        <v>58</v>
      </c>
      <c r="E50" s="12">
        <v>0</v>
      </c>
      <c r="F50" s="12">
        <f t="shared" si="2"/>
        <v>4.4428597541734338E-2</v>
      </c>
      <c r="G50" s="12">
        <f t="shared" si="2"/>
        <v>4.4428597541734338E-2</v>
      </c>
      <c r="H50" s="12">
        <f t="shared" si="2"/>
        <v>4.4428597541734338E-2</v>
      </c>
      <c r="I50" s="12">
        <f>$I48*'Conversion Factors'!$D$6</f>
        <v>0.13328579262520301</v>
      </c>
      <c r="J50" s="7" t="s">
        <v>59</v>
      </c>
      <c r="K50" s="7">
        <v>1</v>
      </c>
    </row>
    <row r="51" spans="1:11" ht="14.7" customHeight="1" x14ac:dyDescent="0.25">
      <c r="A51" s="27" t="s">
        <v>21</v>
      </c>
      <c r="B51" s="7" t="s">
        <v>56</v>
      </c>
      <c r="C51" s="7" t="s">
        <v>57</v>
      </c>
      <c r="D51" s="7" t="s">
        <v>58</v>
      </c>
      <c r="E51" s="12">
        <f t="shared" ref="E51:H68" si="3">$I51/4</f>
        <v>3.8510614697640499</v>
      </c>
      <c r="F51" s="12">
        <f t="shared" si="3"/>
        <v>3.8510614697640499</v>
      </c>
      <c r="G51" s="12">
        <f t="shared" si="3"/>
        <v>3.8510614697640499</v>
      </c>
      <c r="H51" s="12">
        <f t="shared" si="3"/>
        <v>3.8510614697640499</v>
      </c>
      <c r="I51" s="13">
        <v>15.4042458790562</v>
      </c>
      <c r="J51" s="7" t="s">
        <v>59</v>
      </c>
      <c r="K51" s="7">
        <v>1</v>
      </c>
    </row>
    <row r="52" spans="1:11" ht="14.7" customHeight="1" x14ac:dyDescent="0.25">
      <c r="A52" s="28"/>
      <c r="B52" s="7" t="s">
        <v>60</v>
      </c>
      <c r="C52" s="7" t="s">
        <v>57</v>
      </c>
      <c r="D52" s="7" t="s">
        <v>58</v>
      </c>
      <c r="E52" s="12">
        <f t="shared" si="3"/>
        <v>2.6196773339051749</v>
      </c>
      <c r="F52" s="12">
        <f t="shared" si="3"/>
        <v>2.6196773339051749</v>
      </c>
      <c r="G52" s="12">
        <f t="shared" si="3"/>
        <v>2.6196773339051749</v>
      </c>
      <c r="H52" s="12">
        <f t="shared" si="3"/>
        <v>2.6196773339051749</v>
      </c>
      <c r="I52" s="13">
        <v>10.4787093356207</v>
      </c>
      <c r="J52" s="7" t="s">
        <v>59</v>
      </c>
      <c r="K52" s="7">
        <v>1</v>
      </c>
    </row>
    <row r="53" spans="1:11" ht="14.7" customHeight="1" x14ac:dyDescent="0.25">
      <c r="A53" s="28"/>
      <c r="B53" s="7" t="s">
        <v>61</v>
      </c>
      <c r="C53" s="7" t="s">
        <v>57</v>
      </c>
      <c r="D53" s="7" t="s">
        <v>58</v>
      </c>
      <c r="E53" s="12">
        <f t="shared" si="3"/>
        <v>1.0426502575944026</v>
      </c>
      <c r="F53" s="12">
        <f t="shared" si="3"/>
        <v>1.0426502575944026</v>
      </c>
      <c r="G53" s="12">
        <f t="shared" si="3"/>
        <v>1.0426502575944026</v>
      </c>
      <c r="H53" s="12">
        <f t="shared" si="3"/>
        <v>1.0426502575944026</v>
      </c>
      <c r="I53" s="13">
        <v>4.1706010303776102</v>
      </c>
      <c r="J53" s="7" t="s">
        <v>59</v>
      </c>
      <c r="K53" s="7">
        <v>1</v>
      </c>
    </row>
    <row r="54" spans="1:11" ht="14.7" customHeight="1" x14ac:dyDescent="0.25">
      <c r="A54" s="28"/>
      <c r="B54" s="7" t="s">
        <v>62</v>
      </c>
      <c r="C54" s="7" t="s">
        <v>57</v>
      </c>
      <c r="D54" s="7" t="s">
        <v>58</v>
      </c>
      <c r="E54" s="12">
        <f t="shared" si="3"/>
        <v>4.5898981644982246</v>
      </c>
      <c r="F54" s="12">
        <f t="shared" si="3"/>
        <v>4.5898981644982246</v>
      </c>
      <c r="G54" s="12">
        <f t="shared" si="3"/>
        <v>4.5898981644982246</v>
      </c>
      <c r="H54" s="12">
        <f t="shared" si="3"/>
        <v>4.5898981644982246</v>
      </c>
      <c r="I54" s="13">
        <v>18.359592657992899</v>
      </c>
      <c r="J54" s="7" t="s">
        <v>59</v>
      </c>
      <c r="K54" s="7"/>
    </row>
    <row r="55" spans="1:11" ht="14.7" customHeight="1" x14ac:dyDescent="0.25">
      <c r="A55" s="28"/>
      <c r="B55" s="7" t="s">
        <v>63</v>
      </c>
      <c r="C55" s="7" t="s">
        <v>57</v>
      </c>
      <c r="D55" s="7" t="s">
        <v>58</v>
      </c>
      <c r="E55" s="12">
        <f t="shared" si="3"/>
        <v>4.3497064821566003</v>
      </c>
      <c r="F55" s="12">
        <f t="shared" si="3"/>
        <v>4.3497064821566003</v>
      </c>
      <c r="G55" s="12">
        <f t="shared" si="3"/>
        <v>4.3497064821566003</v>
      </c>
      <c r="H55" s="12">
        <f t="shared" si="3"/>
        <v>4.3497064821566003</v>
      </c>
      <c r="I55" s="13">
        <v>17.398825928626401</v>
      </c>
      <c r="J55" s="7" t="s">
        <v>59</v>
      </c>
      <c r="K55" s="7">
        <v>1</v>
      </c>
    </row>
    <row r="56" spans="1:11" ht="14.7" customHeight="1" x14ac:dyDescent="0.25">
      <c r="A56" s="29"/>
      <c r="B56" s="7" t="s">
        <v>64</v>
      </c>
      <c r="C56" s="7" t="s">
        <v>57</v>
      </c>
      <c r="D56" s="7" t="s">
        <v>58</v>
      </c>
      <c r="E56" s="12">
        <f t="shared" si="3"/>
        <v>0.2401916823416215</v>
      </c>
      <c r="F56" s="12">
        <f t="shared" si="3"/>
        <v>0.2401916823416215</v>
      </c>
      <c r="G56" s="12">
        <f t="shared" si="3"/>
        <v>0.2401916823416215</v>
      </c>
      <c r="H56" s="12">
        <f t="shared" si="3"/>
        <v>0.2401916823416215</v>
      </c>
      <c r="I56" s="13">
        <v>0.96076672936648599</v>
      </c>
      <c r="J56" s="7" t="s">
        <v>59</v>
      </c>
      <c r="K56" s="7">
        <v>1</v>
      </c>
    </row>
    <row r="57" spans="1:11" ht="14.7" customHeight="1" x14ac:dyDescent="0.25">
      <c r="A57" s="27" t="s">
        <v>23</v>
      </c>
      <c r="B57" s="7" t="s">
        <v>56</v>
      </c>
      <c r="C57" s="7" t="s">
        <v>57</v>
      </c>
      <c r="D57" s="7" t="s">
        <v>58</v>
      </c>
      <c r="E57" s="12">
        <f t="shared" si="3"/>
        <v>4.8827537473618996</v>
      </c>
      <c r="F57" s="12">
        <f t="shared" si="3"/>
        <v>4.8827537473618996</v>
      </c>
      <c r="G57" s="12">
        <f t="shared" si="3"/>
        <v>4.8827537473618996</v>
      </c>
      <c r="H57" s="12">
        <f t="shared" si="3"/>
        <v>4.8827537473618996</v>
      </c>
      <c r="I57" s="12">
        <v>19.531014989447598</v>
      </c>
      <c r="J57" s="7" t="s">
        <v>59</v>
      </c>
      <c r="K57" s="7">
        <v>1</v>
      </c>
    </row>
    <row r="58" spans="1:11" ht="14.7" customHeight="1" x14ac:dyDescent="0.25">
      <c r="A58" s="28"/>
      <c r="B58" s="7" t="s">
        <v>60</v>
      </c>
      <c r="C58" s="7" t="s">
        <v>57</v>
      </c>
      <c r="D58" s="7" t="s">
        <v>58</v>
      </c>
      <c r="E58" s="12">
        <f t="shared" si="3"/>
        <v>3.3214840685958502</v>
      </c>
      <c r="F58" s="12">
        <f t="shared" si="3"/>
        <v>3.3214840685958502</v>
      </c>
      <c r="G58" s="12">
        <f t="shared" si="3"/>
        <v>3.3214840685958502</v>
      </c>
      <c r="H58" s="12">
        <f t="shared" si="3"/>
        <v>3.3214840685958502</v>
      </c>
      <c r="I58" s="12">
        <v>13.285936274383401</v>
      </c>
      <c r="J58" s="7" t="s">
        <v>59</v>
      </c>
      <c r="K58" s="7">
        <v>1</v>
      </c>
    </row>
    <row r="59" spans="1:11" ht="14.7" customHeight="1" x14ac:dyDescent="0.25">
      <c r="A59" s="28"/>
      <c r="B59" s="7" t="s">
        <v>61</v>
      </c>
      <c r="C59" s="7" t="s">
        <v>57</v>
      </c>
      <c r="D59" s="7" t="s">
        <v>58</v>
      </c>
      <c r="E59" s="12">
        <f t="shared" si="3"/>
        <v>1.081055913584505</v>
      </c>
      <c r="F59" s="12">
        <f t="shared" si="3"/>
        <v>1.081055913584505</v>
      </c>
      <c r="G59" s="12">
        <f t="shared" si="3"/>
        <v>1.081055913584505</v>
      </c>
      <c r="H59" s="12">
        <f t="shared" si="3"/>
        <v>1.081055913584505</v>
      </c>
      <c r="I59" s="12">
        <v>4.3242236543380201</v>
      </c>
      <c r="J59" s="7" t="s">
        <v>59</v>
      </c>
      <c r="K59" s="7">
        <v>1</v>
      </c>
    </row>
    <row r="60" spans="1:11" ht="14.7" customHeight="1" x14ac:dyDescent="0.25">
      <c r="A60" s="28"/>
      <c r="B60" s="7" t="s">
        <v>62</v>
      </c>
      <c r="C60" s="7" t="s">
        <v>57</v>
      </c>
      <c r="D60" s="7" t="s">
        <v>58</v>
      </c>
      <c r="E60" s="12">
        <f t="shared" si="3"/>
        <v>4.7589654511088249</v>
      </c>
      <c r="F60" s="12">
        <f t="shared" si="3"/>
        <v>4.7589654511088249</v>
      </c>
      <c r="G60" s="12">
        <f t="shared" si="3"/>
        <v>4.7589654511088249</v>
      </c>
      <c r="H60" s="12">
        <f t="shared" si="3"/>
        <v>4.7589654511088249</v>
      </c>
      <c r="I60" s="12">
        <v>19.035861804435299</v>
      </c>
      <c r="J60" s="7" t="s">
        <v>59</v>
      </c>
      <c r="K60" s="7"/>
    </row>
    <row r="61" spans="1:11" ht="14.7" customHeight="1" x14ac:dyDescent="0.25">
      <c r="A61" s="28"/>
      <c r="B61" s="7" t="s">
        <v>63</v>
      </c>
      <c r="C61" s="7" t="s">
        <v>57</v>
      </c>
      <c r="D61" s="7" t="s">
        <v>58</v>
      </c>
      <c r="E61" s="12">
        <f t="shared" si="3"/>
        <v>4.5099263925195059</v>
      </c>
      <c r="F61" s="12">
        <f t="shared" si="3"/>
        <v>4.5099263925195059</v>
      </c>
      <c r="G61" s="12">
        <f t="shared" si="3"/>
        <v>4.5099263925195059</v>
      </c>
      <c r="H61" s="12">
        <f t="shared" si="3"/>
        <v>4.5099263925195059</v>
      </c>
      <c r="I61" s="12">
        <f>$I60*'Conversion Factors'!$D$5</f>
        <v>18.039705570078024</v>
      </c>
      <c r="J61" s="7" t="s">
        <v>59</v>
      </c>
      <c r="K61" s="7">
        <v>1</v>
      </c>
    </row>
    <row r="62" spans="1:11" ht="14.7" customHeight="1" x14ac:dyDescent="0.25">
      <c r="A62" s="29"/>
      <c r="B62" s="7" t="s">
        <v>64</v>
      </c>
      <c r="C62" s="7" t="s">
        <v>57</v>
      </c>
      <c r="D62" s="7" t="s">
        <v>58</v>
      </c>
      <c r="E62" s="12">
        <f t="shared" si="3"/>
        <v>0.24903905858931938</v>
      </c>
      <c r="F62" s="12">
        <f t="shared" si="3"/>
        <v>0.24903905858931938</v>
      </c>
      <c r="G62" s="12">
        <f t="shared" si="3"/>
        <v>0.24903905858931938</v>
      </c>
      <c r="H62" s="12">
        <f t="shared" si="3"/>
        <v>0.24903905858931938</v>
      </c>
      <c r="I62" s="12">
        <f>$I60*'Conversion Factors'!$D$6</f>
        <v>0.99615623435727751</v>
      </c>
      <c r="J62" s="7" t="s">
        <v>59</v>
      </c>
      <c r="K62" s="7">
        <v>1</v>
      </c>
    </row>
    <row r="63" spans="1:11" ht="14.7" customHeight="1" x14ac:dyDescent="0.25">
      <c r="A63" s="27" t="s">
        <v>19</v>
      </c>
      <c r="B63" s="7" t="s">
        <v>56</v>
      </c>
      <c r="C63" s="7" t="s">
        <v>57</v>
      </c>
      <c r="D63" s="7" t="s">
        <v>58</v>
      </c>
      <c r="E63" s="12">
        <f t="shared" si="3"/>
        <v>8.0966118337357003</v>
      </c>
      <c r="F63" s="12">
        <f t="shared" si="3"/>
        <v>8.0966118337357003</v>
      </c>
      <c r="G63" s="12">
        <f t="shared" si="3"/>
        <v>8.0966118337357003</v>
      </c>
      <c r="H63" s="12">
        <f t="shared" si="3"/>
        <v>8.0966118337357003</v>
      </c>
      <c r="I63" s="12">
        <v>32.386447334942801</v>
      </c>
      <c r="J63" s="7" t="s">
        <v>59</v>
      </c>
      <c r="K63" s="7">
        <v>1</v>
      </c>
    </row>
    <row r="64" spans="1:11" ht="14.7" customHeight="1" x14ac:dyDescent="0.25">
      <c r="A64" s="28"/>
      <c r="B64" s="7" t="s">
        <v>60</v>
      </c>
      <c r="C64" s="7" t="s">
        <v>57</v>
      </c>
      <c r="D64" s="7" t="s">
        <v>58</v>
      </c>
      <c r="E64" s="12">
        <f t="shared" si="3"/>
        <v>5.5077049973874752</v>
      </c>
      <c r="F64" s="12">
        <f t="shared" si="3"/>
        <v>5.5077049973874752</v>
      </c>
      <c r="G64" s="12">
        <f t="shared" si="3"/>
        <v>5.5077049973874752</v>
      </c>
      <c r="H64" s="12">
        <f t="shared" si="3"/>
        <v>5.5077049973874752</v>
      </c>
      <c r="I64" s="12">
        <v>22.030819989549901</v>
      </c>
      <c r="J64" s="7" t="s">
        <v>59</v>
      </c>
      <c r="K64" s="7">
        <v>1</v>
      </c>
    </row>
    <row r="65" spans="1:11" ht="14.7" customHeight="1" x14ac:dyDescent="0.25">
      <c r="A65" s="28"/>
      <c r="B65" s="7" t="s">
        <v>61</v>
      </c>
      <c r="C65" s="7" t="s">
        <v>57</v>
      </c>
      <c r="D65" s="7" t="s">
        <v>58</v>
      </c>
      <c r="E65" s="12">
        <f t="shared" si="3"/>
        <v>0</v>
      </c>
      <c r="F65" s="12">
        <f t="shared" si="3"/>
        <v>0</v>
      </c>
      <c r="G65" s="12">
        <f t="shared" si="3"/>
        <v>0</v>
      </c>
      <c r="H65" s="12">
        <f t="shared" si="3"/>
        <v>0</v>
      </c>
      <c r="I65" s="12">
        <v>0</v>
      </c>
      <c r="J65" s="7" t="s">
        <v>59</v>
      </c>
      <c r="K65" s="7">
        <v>1</v>
      </c>
    </row>
    <row r="66" spans="1:11" ht="14.7" customHeight="1" x14ac:dyDescent="0.25">
      <c r="A66" s="28"/>
      <c r="B66" s="7" t="s">
        <v>62</v>
      </c>
      <c r="C66" s="7" t="s">
        <v>57</v>
      </c>
      <c r="D66" s="7" t="s">
        <v>58</v>
      </c>
      <c r="E66" s="12">
        <f t="shared" si="3"/>
        <v>0</v>
      </c>
      <c r="F66" s="12">
        <f t="shared" si="3"/>
        <v>0</v>
      </c>
      <c r="G66" s="12">
        <f t="shared" si="3"/>
        <v>0</v>
      </c>
      <c r="H66" s="12">
        <f t="shared" si="3"/>
        <v>0</v>
      </c>
      <c r="I66" s="12">
        <v>0</v>
      </c>
      <c r="J66" s="7" t="s">
        <v>59</v>
      </c>
      <c r="K66" s="7"/>
    </row>
    <row r="67" spans="1:11" ht="14.7" customHeight="1" x14ac:dyDescent="0.25">
      <c r="A67" s="28"/>
      <c r="B67" s="7" t="s">
        <v>63</v>
      </c>
      <c r="C67" s="7" t="s">
        <v>57</v>
      </c>
      <c r="D67" s="7" t="s">
        <v>58</v>
      </c>
      <c r="E67" s="12">
        <f t="shared" si="3"/>
        <v>0</v>
      </c>
      <c r="F67" s="12">
        <f t="shared" si="3"/>
        <v>0</v>
      </c>
      <c r="G67" s="12">
        <f t="shared" si="3"/>
        <v>0</v>
      </c>
      <c r="H67" s="12">
        <f t="shared" si="3"/>
        <v>0</v>
      </c>
      <c r="I67" s="12">
        <f>$I66*'Conversion Factors'!$D$5</f>
        <v>0</v>
      </c>
      <c r="J67" s="7" t="s">
        <v>59</v>
      </c>
      <c r="K67" s="7">
        <v>1</v>
      </c>
    </row>
    <row r="68" spans="1:11" ht="14.7" customHeight="1" x14ac:dyDescent="0.25">
      <c r="A68" s="29"/>
      <c r="B68" s="7" t="s">
        <v>64</v>
      </c>
      <c r="C68" s="7" t="s">
        <v>57</v>
      </c>
      <c r="D68" s="7" t="s">
        <v>58</v>
      </c>
      <c r="E68" s="12">
        <f t="shared" si="3"/>
        <v>0</v>
      </c>
      <c r="F68" s="12">
        <f t="shared" si="3"/>
        <v>0</v>
      </c>
      <c r="G68" s="12">
        <f t="shared" si="3"/>
        <v>0</v>
      </c>
      <c r="H68" s="12">
        <f t="shared" si="3"/>
        <v>0</v>
      </c>
      <c r="I68" s="12">
        <f>$I66*'Conversion Factors'!$D$6</f>
        <v>0</v>
      </c>
      <c r="J68" s="7" t="s">
        <v>59</v>
      </c>
      <c r="K68" s="7">
        <v>1</v>
      </c>
    </row>
    <row r="69" spans="1:11" ht="14.7" customHeight="1" x14ac:dyDescent="0.25">
      <c r="A69" s="27" t="s">
        <v>25</v>
      </c>
      <c r="B69" s="7" t="s">
        <v>56</v>
      </c>
      <c r="C69" s="7" t="s">
        <v>57</v>
      </c>
      <c r="D69" s="7" t="s">
        <v>58</v>
      </c>
      <c r="E69" s="12">
        <v>0</v>
      </c>
      <c r="F69" s="12">
        <v>0</v>
      </c>
      <c r="G69" s="12">
        <f t="shared" ref="G69:H80" si="4">$I69/2</f>
        <v>111.81699999999999</v>
      </c>
      <c r="H69" s="12">
        <f t="shared" si="4"/>
        <v>111.81699999999999</v>
      </c>
      <c r="I69" s="12">
        <v>223.63399999999999</v>
      </c>
      <c r="J69" s="7" t="s">
        <v>59</v>
      </c>
      <c r="K69" s="7">
        <v>1</v>
      </c>
    </row>
    <row r="70" spans="1:11" ht="14.7" customHeight="1" x14ac:dyDescent="0.25">
      <c r="A70" s="28"/>
      <c r="B70" s="7" t="s">
        <v>60</v>
      </c>
      <c r="C70" s="7" t="s">
        <v>57</v>
      </c>
      <c r="D70" s="7" t="s">
        <v>58</v>
      </c>
      <c r="E70" s="12">
        <v>0</v>
      </c>
      <c r="F70" s="12">
        <v>0</v>
      </c>
      <c r="G70" s="12">
        <f t="shared" si="4"/>
        <v>162.55250000000001</v>
      </c>
      <c r="H70" s="12">
        <f t="shared" si="4"/>
        <v>162.55250000000001</v>
      </c>
      <c r="I70" s="12">
        <v>325.10500000000002</v>
      </c>
      <c r="J70" s="7" t="s">
        <v>59</v>
      </c>
      <c r="K70" s="7">
        <v>1</v>
      </c>
    </row>
    <row r="71" spans="1:11" ht="14.7" customHeight="1" x14ac:dyDescent="0.25">
      <c r="A71" s="28"/>
      <c r="B71" s="7" t="s">
        <v>61</v>
      </c>
      <c r="C71" s="7" t="s">
        <v>57</v>
      </c>
      <c r="D71" s="7" t="s">
        <v>58</v>
      </c>
      <c r="E71" s="12">
        <v>0</v>
      </c>
      <c r="F71" s="12">
        <v>0</v>
      </c>
      <c r="G71" s="12">
        <f t="shared" si="4"/>
        <v>7.1615000000000002</v>
      </c>
      <c r="H71" s="12">
        <f t="shared" si="4"/>
        <v>7.1615000000000002</v>
      </c>
      <c r="I71" s="12">
        <v>14.323</v>
      </c>
      <c r="J71" s="7" t="s">
        <v>59</v>
      </c>
      <c r="K71" s="7">
        <v>1</v>
      </c>
    </row>
    <row r="72" spans="1:11" ht="14.7" customHeight="1" x14ac:dyDescent="0.25">
      <c r="A72" s="28"/>
      <c r="B72" s="7" t="s">
        <v>62</v>
      </c>
      <c r="C72" s="7" t="s">
        <v>57</v>
      </c>
      <c r="D72" s="7" t="s">
        <v>58</v>
      </c>
      <c r="E72" s="12">
        <v>0</v>
      </c>
      <c r="F72" s="12">
        <v>0</v>
      </c>
      <c r="G72" s="12">
        <f t="shared" si="4"/>
        <v>114.6365</v>
      </c>
      <c r="H72" s="12">
        <f t="shared" si="4"/>
        <v>114.6365</v>
      </c>
      <c r="I72" s="12">
        <v>229.273</v>
      </c>
      <c r="J72" s="7" t="s">
        <v>59</v>
      </c>
      <c r="K72" s="7"/>
    </row>
    <row r="73" spans="1:11" ht="14.7" customHeight="1" x14ac:dyDescent="0.25">
      <c r="A73" s="28"/>
      <c r="B73" s="7" t="s">
        <v>63</v>
      </c>
      <c r="C73" s="7" t="s">
        <v>57</v>
      </c>
      <c r="D73" s="7" t="s">
        <v>58</v>
      </c>
      <c r="E73" s="12">
        <v>0</v>
      </c>
      <c r="F73" s="12">
        <v>0</v>
      </c>
      <c r="G73" s="12">
        <f t="shared" si="4"/>
        <v>108.63751422603883</v>
      </c>
      <c r="H73" s="12">
        <f t="shared" si="4"/>
        <v>108.63751422603883</v>
      </c>
      <c r="I73" s="12">
        <f>$I72*'Conversion Factors'!$D$5</f>
        <v>217.27502845207766</v>
      </c>
      <c r="J73" s="7" t="s">
        <v>59</v>
      </c>
      <c r="K73" s="7">
        <v>1</v>
      </c>
    </row>
    <row r="74" spans="1:11" ht="14.7" customHeight="1" x14ac:dyDescent="0.25">
      <c r="A74" s="29"/>
      <c r="B74" s="7" t="s">
        <v>64</v>
      </c>
      <c r="C74" s="7" t="s">
        <v>57</v>
      </c>
      <c r="D74" s="7" t="s">
        <v>58</v>
      </c>
      <c r="E74" s="12">
        <v>0</v>
      </c>
      <c r="F74" s="12">
        <v>0</v>
      </c>
      <c r="G74" s="12">
        <f t="shared" si="4"/>
        <v>5.9989857739611638</v>
      </c>
      <c r="H74" s="12">
        <f t="shared" si="4"/>
        <v>5.9989857739611638</v>
      </c>
      <c r="I74" s="12">
        <f>$I72*'Conversion Factors'!$D$6</f>
        <v>11.997971547922328</v>
      </c>
      <c r="J74" s="7" t="s">
        <v>59</v>
      </c>
      <c r="K74" s="7">
        <v>1</v>
      </c>
    </row>
    <row r="75" spans="1:11" ht="14.7" customHeight="1" x14ac:dyDescent="0.25">
      <c r="A75" s="27" t="s">
        <v>27</v>
      </c>
      <c r="B75" s="7" t="s">
        <v>56</v>
      </c>
      <c r="C75" s="7" t="s">
        <v>57</v>
      </c>
      <c r="D75" s="7" t="s">
        <v>58</v>
      </c>
      <c r="E75" s="12">
        <v>0</v>
      </c>
      <c r="F75" s="12">
        <v>0</v>
      </c>
      <c r="G75" s="12">
        <f t="shared" si="4"/>
        <v>113.1915</v>
      </c>
      <c r="H75" s="12">
        <f t="shared" si="4"/>
        <v>113.1915</v>
      </c>
      <c r="I75" s="12">
        <v>226.38300000000001</v>
      </c>
      <c r="J75" s="7" t="s">
        <v>59</v>
      </c>
      <c r="K75" s="7">
        <v>1</v>
      </c>
    </row>
    <row r="76" spans="1:11" ht="14.7" customHeight="1" x14ac:dyDescent="0.25">
      <c r="A76" s="28"/>
      <c r="B76" s="7" t="s">
        <v>60</v>
      </c>
      <c r="C76" s="7" t="s">
        <v>57</v>
      </c>
      <c r="D76" s="7" t="s">
        <v>58</v>
      </c>
      <c r="E76" s="12">
        <v>0</v>
      </c>
      <c r="F76" s="12">
        <v>0</v>
      </c>
      <c r="G76" s="12">
        <f t="shared" si="4"/>
        <v>14.326000000000001</v>
      </c>
      <c r="H76" s="12">
        <f t="shared" si="4"/>
        <v>14.326000000000001</v>
      </c>
      <c r="I76" s="12">
        <v>28.652000000000001</v>
      </c>
      <c r="J76" s="7" t="s">
        <v>59</v>
      </c>
      <c r="K76" s="7">
        <v>1</v>
      </c>
    </row>
    <row r="77" spans="1:11" ht="14.7" customHeight="1" x14ac:dyDescent="0.25">
      <c r="A77" s="28"/>
      <c r="B77" s="7" t="s">
        <v>61</v>
      </c>
      <c r="C77" s="7" t="s">
        <v>57</v>
      </c>
      <c r="D77" s="7" t="s">
        <v>58</v>
      </c>
      <c r="E77" s="12">
        <v>0</v>
      </c>
      <c r="F77" s="12">
        <v>0</v>
      </c>
      <c r="G77" s="12">
        <f t="shared" si="4"/>
        <v>26.0885</v>
      </c>
      <c r="H77" s="12">
        <f t="shared" si="4"/>
        <v>26.0885</v>
      </c>
      <c r="I77" s="12">
        <v>52.177</v>
      </c>
      <c r="J77" s="7" t="s">
        <v>59</v>
      </c>
      <c r="K77" s="7">
        <v>1</v>
      </c>
    </row>
    <row r="78" spans="1:11" ht="14.7" customHeight="1" x14ac:dyDescent="0.25">
      <c r="A78" s="28"/>
      <c r="B78" s="7" t="s">
        <v>62</v>
      </c>
      <c r="C78" s="7" t="s">
        <v>57</v>
      </c>
      <c r="D78" s="7" t="s">
        <v>58</v>
      </c>
      <c r="E78" s="12">
        <v>0</v>
      </c>
      <c r="F78" s="12">
        <v>0</v>
      </c>
      <c r="G78" s="12">
        <f t="shared" si="4"/>
        <v>11.092499999999999</v>
      </c>
      <c r="H78" s="12">
        <f t="shared" si="4"/>
        <v>11.092499999999999</v>
      </c>
      <c r="I78" s="12">
        <v>22.184999999999999</v>
      </c>
      <c r="J78" s="7" t="s">
        <v>59</v>
      </c>
      <c r="K78" s="7"/>
    </row>
    <row r="79" spans="1:11" ht="14.7" customHeight="1" x14ac:dyDescent="0.25">
      <c r="A79" s="28"/>
      <c r="B79" s="7" t="s">
        <v>63</v>
      </c>
      <c r="C79" s="7" t="s">
        <v>57</v>
      </c>
      <c r="D79" s="7" t="s">
        <v>58</v>
      </c>
      <c r="E79" s="12">
        <v>0</v>
      </c>
      <c r="F79" s="12">
        <v>0</v>
      </c>
      <c r="G79" s="12">
        <f t="shared" si="4"/>
        <v>10.512023889008612</v>
      </c>
      <c r="H79" s="12">
        <f t="shared" si="4"/>
        <v>10.512023889008612</v>
      </c>
      <c r="I79" s="12">
        <f>$I78*'Conversion Factors'!$D$5</f>
        <v>21.024047778017223</v>
      </c>
      <c r="J79" s="7" t="s">
        <v>59</v>
      </c>
      <c r="K79" s="7">
        <v>1</v>
      </c>
    </row>
    <row r="80" spans="1:11" ht="14.7" customHeight="1" x14ac:dyDescent="0.25">
      <c r="A80" s="29"/>
      <c r="B80" s="7" t="s">
        <v>64</v>
      </c>
      <c r="C80" s="7" t="s">
        <v>57</v>
      </c>
      <c r="D80" s="7" t="s">
        <v>58</v>
      </c>
      <c r="E80" s="12">
        <v>0</v>
      </c>
      <c r="F80" s="12">
        <v>0</v>
      </c>
      <c r="G80" s="12">
        <f t="shared" si="4"/>
        <v>0.58047611099138763</v>
      </c>
      <c r="H80" s="12">
        <f t="shared" si="4"/>
        <v>0.58047611099138763</v>
      </c>
      <c r="I80" s="12">
        <f>$I78*'Conversion Factors'!$D$6</f>
        <v>1.1609522219827753</v>
      </c>
      <c r="J80" s="7" t="s">
        <v>59</v>
      </c>
      <c r="K80" s="7">
        <v>1</v>
      </c>
    </row>
    <row r="81" ht="14.7" customHeight="1" x14ac:dyDescent="0.25"/>
    <row r="82" ht="14.7" customHeight="1" x14ac:dyDescent="0.25"/>
    <row r="83" ht="14.7" customHeight="1" x14ac:dyDescent="0.25"/>
    <row r="84" ht="14.7" customHeight="1" x14ac:dyDescent="0.25"/>
    <row r="85" ht="14.7" customHeight="1" x14ac:dyDescent="0.25"/>
  </sheetData>
  <mergeCells count="14">
    <mergeCell ref="A75:A80"/>
    <mergeCell ref="A69:A74"/>
    <mergeCell ref="A63:A68"/>
    <mergeCell ref="A57:A62"/>
    <mergeCell ref="E1:H1"/>
    <mergeCell ref="A51:A56"/>
    <mergeCell ref="A45:A50"/>
    <mergeCell ref="A39:A44"/>
    <mergeCell ref="A33:A38"/>
    <mergeCell ref="A27:A32"/>
    <mergeCell ref="A21:A26"/>
    <mergeCell ref="A15:A20"/>
    <mergeCell ref="A9:A14"/>
    <mergeCell ref="A3:A8"/>
  </mergeCells>
  <pageMargins left="0.78749999999999998" right="0.78749999999999998" top="0.78749999999999998" bottom="0.78749999999999998" header="0.511811023622047" footer="0.511811023622047"/>
  <pageSetup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6"/>
  <sheetViews>
    <sheetView showGridLines="0" zoomScale="95" zoomScaleNormal="95" workbookViewId="0">
      <selection activeCell="C57" sqref="C57:C66"/>
    </sheetView>
  </sheetViews>
  <sheetFormatPr defaultColWidth="11.44140625" defaultRowHeight="13.2" x14ac:dyDescent="0.25"/>
  <cols>
    <col min="1" max="1" width="21.109375" customWidth="1"/>
    <col min="4" max="4" width="14.6640625" bestFit="1" customWidth="1"/>
  </cols>
  <sheetData>
    <row r="1" spans="1:11" ht="17.100000000000001" customHeight="1" x14ac:dyDescent="0.3">
      <c r="A1" s="9" t="s">
        <v>1</v>
      </c>
      <c r="B1" s="9" t="s">
        <v>50</v>
      </c>
      <c r="C1" s="9" t="s">
        <v>51</v>
      </c>
      <c r="D1" s="9" t="s">
        <v>52</v>
      </c>
      <c r="E1" s="9" t="s">
        <v>65</v>
      </c>
      <c r="F1" s="9">
        <v>2000</v>
      </c>
      <c r="G1" s="9">
        <v>2005</v>
      </c>
      <c r="H1" s="9">
        <v>2010</v>
      </c>
      <c r="I1" s="9">
        <v>2015</v>
      </c>
      <c r="J1" s="9" t="s">
        <v>54</v>
      </c>
      <c r="K1" s="9" t="s">
        <v>55</v>
      </c>
    </row>
    <row r="2" spans="1:11" ht="14.7" customHeight="1" x14ac:dyDescent="0.25">
      <c r="A2" s="27" t="s">
        <v>3</v>
      </c>
      <c r="B2" s="8" t="s">
        <v>56</v>
      </c>
      <c r="C2" s="7" t="s">
        <v>66</v>
      </c>
      <c r="D2" s="7" t="s">
        <v>67</v>
      </c>
      <c r="E2" s="8" t="s">
        <v>68</v>
      </c>
      <c r="F2" s="7" t="s">
        <v>69</v>
      </c>
      <c r="G2" s="7">
        <v>0.05</v>
      </c>
      <c r="H2" s="7">
        <v>0.05</v>
      </c>
      <c r="I2" s="7">
        <v>0.05</v>
      </c>
      <c r="J2" s="8"/>
      <c r="K2" s="8">
        <v>1</v>
      </c>
    </row>
    <row r="3" spans="1:11" ht="14.7" customHeight="1" x14ac:dyDescent="0.25">
      <c r="A3" s="28"/>
      <c r="B3" s="8" t="s">
        <v>60</v>
      </c>
      <c r="C3" s="7" t="s">
        <v>66</v>
      </c>
      <c r="D3" s="7" t="s">
        <v>67</v>
      </c>
      <c r="E3" s="7" t="s">
        <v>68</v>
      </c>
      <c r="F3" s="7" t="s">
        <v>69</v>
      </c>
      <c r="G3" s="7">
        <v>0.05</v>
      </c>
      <c r="H3" s="7">
        <v>0.05</v>
      </c>
      <c r="I3" s="7">
        <v>0.05</v>
      </c>
      <c r="J3" s="8"/>
      <c r="K3" s="8">
        <v>1</v>
      </c>
    </row>
    <row r="4" spans="1:11" ht="14.7" customHeight="1" x14ac:dyDescent="0.25">
      <c r="A4" s="28"/>
      <c r="B4" s="8" t="s">
        <v>61</v>
      </c>
      <c r="C4" s="7" t="s">
        <v>66</v>
      </c>
      <c r="D4" s="7" t="s">
        <v>67</v>
      </c>
      <c r="E4" s="7" t="s">
        <v>68</v>
      </c>
      <c r="F4" s="7" t="s">
        <v>69</v>
      </c>
      <c r="G4" s="7">
        <v>0.05</v>
      </c>
      <c r="H4" s="7">
        <v>0.05</v>
      </c>
      <c r="I4" s="7">
        <v>0.05</v>
      </c>
      <c r="J4" s="8"/>
      <c r="K4" s="8">
        <v>1</v>
      </c>
    </row>
    <row r="5" spans="1:11" ht="14.7" customHeight="1" x14ac:dyDescent="0.25">
      <c r="A5" s="28"/>
      <c r="B5" s="8" t="s">
        <v>63</v>
      </c>
      <c r="C5" s="7" t="s">
        <v>66</v>
      </c>
      <c r="D5" s="7" t="s">
        <v>67</v>
      </c>
      <c r="E5" s="7" t="s">
        <v>68</v>
      </c>
      <c r="F5" s="7" t="s">
        <v>69</v>
      </c>
      <c r="G5" s="7">
        <v>0.05</v>
      </c>
      <c r="H5" s="7">
        <v>0.05</v>
      </c>
      <c r="I5" s="7">
        <v>0.05</v>
      </c>
      <c r="J5" s="8"/>
      <c r="K5" s="8">
        <v>1</v>
      </c>
    </row>
    <row r="6" spans="1:11" ht="14.7" customHeight="1" x14ac:dyDescent="0.25">
      <c r="A6" s="29"/>
      <c r="B6" s="8" t="s">
        <v>64</v>
      </c>
      <c r="C6" s="7" t="s">
        <v>66</v>
      </c>
      <c r="D6" s="7" t="s">
        <v>67</v>
      </c>
      <c r="E6" s="7" t="s">
        <v>68</v>
      </c>
      <c r="F6" s="7" t="s">
        <v>69</v>
      </c>
      <c r="G6" s="7">
        <v>0.05</v>
      </c>
      <c r="H6" s="7">
        <v>0.05</v>
      </c>
      <c r="I6" s="7">
        <v>0.05</v>
      </c>
      <c r="J6" s="8"/>
      <c r="K6" s="8">
        <v>1</v>
      </c>
    </row>
    <row r="7" spans="1:11" ht="14.7" customHeight="1" x14ac:dyDescent="0.25">
      <c r="A7" s="27" t="s">
        <v>5</v>
      </c>
      <c r="B7" s="8" t="s">
        <v>56</v>
      </c>
      <c r="C7" s="7" t="s">
        <v>66</v>
      </c>
      <c r="D7" s="7" t="s">
        <v>67</v>
      </c>
      <c r="E7" s="7" t="s">
        <v>68</v>
      </c>
      <c r="F7" s="7" t="s">
        <v>69</v>
      </c>
      <c r="G7" s="7">
        <v>0.05</v>
      </c>
      <c r="H7" s="7">
        <v>0.05</v>
      </c>
      <c r="I7" s="7">
        <v>0.05</v>
      </c>
      <c r="J7" s="8"/>
      <c r="K7" s="8">
        <v>1</v>
      </c>
    </row>
    <row r="8" spans="1:11" ht="14.7" customHeight="1" x14ac:dyDescent="0.25">
      <c r="A8" s="28"/>
      <c r="B8" s="8" t="s">
        <v>60</v>
      </c>
      <c r="C8" s="7" t="s">
        <v>66</v>
      </c>
      <c r="D8" s="7" t="s">
        <v>67</v>
      </c>
      <c r="E8" s="7" t="s">
        <v>68</v>
      </c>
      <c r="F8" s="7" t="s">
        <v>69</v>
      </c>
      <c r="G8" s="7">
        <v>0.05</v>
      </c>
      <c r="H8" s="7">
        <v>0.05</v>
      </c>
      <c r="I8" s="7">
        <v>0.05</v>
      </c>
      <c r="J8" s="8"/>
      <c r="K8" s="8">
        <v>1</v>
      </c>
    </row>
    <row r="9" spans="1:11" ht="14.7" customHeight="1" x14ac:dyDescent="0.25">
      <c r="A9" s="28"/>
      <c r="B9" s="8" t="s">
        <v>61</v>
      </c>
      <c r="C9" s="7" t="s">
        <v>66</v>
      </c>
      <c r="D9" s="7" t="s">
        <v>67</v>
      </c>
      <c r="E9" s="7" t="s">
        <v>68</v>
      </c>
      <c r="F9" s="7" t="s">
        <v>69</v>
      </c>
      <c r="G9" s="7">
        <v>0.05</v>
      </c>
      <c r="H9" s="7">
        <v>0.05</v>
      </c>
      <c r="I9" s="7">
        <v>0.05</v>
      </c>
      <c r="J9" s="8"/>
      <c r="K9" s="8">
        <v>1</v>
      </c>
    </row>
    <row r="10" spans="1:11" ht="14.7" customHeight="1" x14ac:dyDescent="0.25">
      <c r="A10" s="28"/>
      <c r="B10" s="8" t="s">
        <v>63</v>
      </c>
      <c r="C10" s="7" t="s">
        <v>66</v>
      </c>
      <c r="D10" s="7" t="s">
        <v>67</v>
      </c>
      <c r="E10" s="7" t="s">
        <v>68</v>
      </c>
      <c r="F10" s="7" t="s">
        <v>69</v>
      </c>
      <c r="G10" s="7">
        <v>0.05</v>
      </c>
      <c r="H10" s="7">
        <v>0.05</v>
      </c>
      <c r="I10" s="7">
        <v>0.05</v>
      </c>
      <c r="J10" s="8"/>
      <c r="K10" s="8">
        <v>1</v>
      </c>
    </row>
    <row r="11" spans="1:11" ht="14.7" customHeight="1" x14ac:dyDescent="0.25">
      <c r="A11" s="29"/>
      <c r="B11" s="8" t="s">
        <v>64</v>
      </c>
      <c r="C11" s="7" t="s">
        <v>66</v>
      </c>
      <c r="D11" s="7" t="s">
        <v>67</v>
      </c>
      <c r="E11" s="7" t="s">
        <v>68</v>
      </c>
      <c r="F11" s="7" t="s">
        <v>69</v>
      </c>
      <c r="G11" s="7">
        <v>0.05</v>
      </c>
      <c r="H11" s="7">
        <v>0.05</v>
      </c>
      <c r="I11" s="7">
        <v>0.05</v>
      </c>
      <c r="J11" s="8"/>
      <c r="K11" s="8">
        <v>1</v>
      </c>
    </row>
    <row r="12" spans="1:11" ht="14.7" customHeight="1" x14ac:dyDescent="0.25">
      <c r="A12" s="27" t="s">
        <v>7</v>
      </c>
      <c r="B12" s="8" t="s">
        <v>56</v>
      </c>
      <c r="C12" s="7" t="s">
        <v>66</v>
      </c>
      <c r="D12" s="7" t="s">
        <v>67</v>
      </c>
      <c r="E12" s="7" t="s">
        <v>68</v>
      </c>
      <c r="F12" s="7" t="s">
        <v>69</v>
      </c>
      <c r="G12" s="8">
        <v>9.5625000000000002E-2</v>
      </c>
      <c r="H12" s="8">
        <v>9.5625000000000002E-2</v>
      </c>
      <c r="I12" s="8">
        <v>9.5625000000000002E-2</v>
      </c>
      <c r="J12" s="8"/>
      <c r="K12" s="8">
        <v>1</v>
      </c>
    </row>
    <row r="13" spans="1:11" ht="14.7" customHeight="1" x14ac:dyDescent="0.25">
      <c r="A13" s="28"/>
      <c r="B13" s="8" t="s">
        <v>60</v>
      </c>
      <c r="C13" s="7" t="s">
        <v>66</v>
      </c>
      <c r="D13" s="7" t="s">
        <v>67</v>
      </c>
      <c r="E13" s="7" t="s">
        <v>68</v>
      </c>
      <c r="F13" s="7" t="s">
        <v>69</v>
      </c>
      <c r="G13" s="8">
        <v>0.104375</v>
      </c>
      <c r="H13" s="8">
        <v>0.104375</v>
      </c>
      <c r="I13" s="8">
        <v>0.104375</v>
      </c>
      <c r="J13" s="8"/>
      <c r="K13" s="8">
        <v>1</v>
      </c>
    </row>
    <row r="14" spans="1:11" ht="14.7" customHeight="1" x14ac:dyDescent="0.25">
      <c r="A14" s="28"/>
      <c r="B14" s="8" t="s">
        <v>61</v>
      </c>
      <c r="C14" s="7" t="s">
        <v>66</v>
      </c>
      <c r="D14" s="7" t="s">
        <v>67</v>
      </c>
      <c r="E14" s="7" t="s">
        <v>68</v>
      </c>
      <c r="F14" s="7" t="s">
        <v>69</v>
      </c>
      <c r="G14" s="8">
        <v>8.9374999999999996E-2</v>
      </c>
      <c r="H14" s="8">
        <v>8.9374999999999996E-2</v>
      </c>
      <c r="I14" s="8">
        <v>8.9374999999999996E-2</v>
      </c>
      <c r="J14" s="8"/>
      <c r="K14" s="8">
        <v>1</v>
      </c>
    </row>
    <row r="15" spans="1:11" ht="14.7" customHeight="1" x14ac:dyDescent="0.25">
      <c r="A15" s="28"/>
      <c r="B15" s="8" t="s">
        <v>63</v>
      </c>
      <c r="C15" s="7" t="s">
        <v>66</v>
      </c>
      <c r="D15" s="7" t="s">
        <v>67</v>
      </c>
      <c r="E15" s="7" t="s">
        <v>68</v>
      </c>
      <c r="F15" s="7" t="s">
        <v>69</v>
      </c>
      <c r="G15" s="8">
        <v>0.10625</v>
      </c>
      <c r="H15" s="8">
        <v>0.10625</v>
      </c>
      <c r="I15" s="8">
        <v>0.10625</v>
      </c>
      <c r="J15" s="8"/>
      <c r="K15" s="8">
        <v>1</v>
      </c>
    </row>
    <row r="16" spans="1:11" ht="14.7" customHeight="1" x14ac:dyDescent="0.25">
      <c r="A16" s="29"/>
      <c r="B16" s="8" t="s">
        <v>64</v>
      </c>
      <c r="C16" s="7" t="s">
        <v>66</v>
      </c>
      <c r="D16" s="7" t="s">
        <v>67</v>
      </c>
      <c r="E16" s="7" t="s">
        <v>68</v>
      </c>
      <c r="F16" s="7" t="s">
        <v>69</v>
      </c>
      <c r="G16" s="8">
        <v>0.10625</v>
      </c>
      <c r="H16" s="8">
        <v>0.10625</v>
      </c>
      <c r="I16" s="8">
        <v>0.10625</v>
      </c>
      <c r="J16" s="8"/>
      <c r="K16" s="8">
        <v>1</v>
      </c>
    </row>
    <row r="17" spans="1:11" ht="14.7" customHeight="1" x14ac:dyDescent="0.25">
      <c r="A17" s="27" t="s">
        <v>9</v>
      </c>
      <c r="B17" s="8" t="s">
        <v>56</v>
      </c>
      <c r="C17" s="7" t="s">
        <v>66</v>
      </c>
      <c r="D17" s="7" t="s">
        <v>67</v>
      </c>
      <c r="E17" s="7" t="s">
        <v>68</v>
      </c>
      <c r="F17" s="7" t="s">
        <v>69</v>
      </c>
      <c r="G17" s="7" t="s">
        <v>69</v>
      </c>
      <c r="H17" s="8">
        <v>5.1642500000000001E-2</v>
      </c>
      <c r="I17" s="8">
        <v>5.1642500000000001E-2</v>
      </c>
      <c r="J17" s="8"/>
      <c r="K17" s="8">
        <v>1</v>
      </c>
    </row>
    <row r="18" spans="1:11" ht="14.7" customHeight="1" x14ac:dyDescent="0.25">
      <c r="A18" s="28"/>
      <c r="B18" s="8" t="s">
        <v>60</v>
      </c>
      <c r="C18" s="7" t="s">
        <v>66</v>
      </c>
      <c r="D18" s="7" t="s">
        <v>67</v>
      </c>
      <c r="E18" s="7" t="s">
        <v>68</v>
      </c>
      <c r="F18" s="7" t="s">
        <v>69</v>
      </c>
      <c r="G18" s="7" t="s">
        <v>69</v>
      </c>
      <c r="H18" s="8">
        <v>5.1957499999999997E-2</v>
      </c>
      <c r="I18" s="8">
        <v>5.1957499999999997E-2</v>
      </c>
      <c r="J18" s="8"/>
      <c r="K18" s="8">
        <v>1</v>
      </c>
    </row>
    <row r="19" spans="1:11" ht="14.7" customHeight="1" x14ac:dyDescent="0.25">
      <c r="A19" s="28"/>
      <c r="B19" s="8" t="s">
        <v>61</v>
      </c>
      <c r="C19" s="7" t="s">
        <v>66</v>
      </c>
      <c r="D19" s="7" t="s">
        <v>67</v>
      </c>
      <c r="E19" s="7" t="s">
        <v>68</v>
      </c>
      <c r="F19" s="7" t="s">
        <v>69</v>
      </c>
      <c r="G19" s="7" t="s">
        <v>69</v>
      </c>
      <c r="H19" s="8">
        <v>5.1417499999999998E-2</v>
      </c>
      <c r="I19" s="8">
        <v>5.1417499999999998E-2</v>
      </c>
      <c r="J19" s="8"/>
      <c r="K19" s="8">
        <v>1</v>
      </c>
    </row>
    <row r="20" spans="1:11" ht="14.7" customHeight="1" x14ac:dyDescent="0.25">
      <c r="A20" s="28"/>
      <c r="B20" s="8" t="s">
        <v>63</v>
      </c>
      <c r="C20" s="7" t="s">
        <v>66</v>
      </c>
      <c r="D20" s="7" t="s">
        <v>67</v>
      </c>
      <c r="E20" s="7" t="s">
        <v>68</v>
      </c>
      <c r="F20" s="7" t="s">
        <v>69</v>
      </c>
      <c r="G20" s="7" t="s">
        <v>69</v>
      </c>
      <c r="H20" s="8">
        <v>5.2025000000000002E-2</v>
      </c>
      <c r="I20" s="8">
        <v>5.2025000000000002E-2</v>
      </c>
      <c r="J20" s="8"/>
      <c r="K20" s="8">
        <v>1</v>
      </c>
    </row>
    <row r="21" spans="1:11" ht="14.7" customHeight="1" x14ac:dyDescent="0.25">
      <c r="A21" s="29"/>
      <c r="B21" s="8" t="s">
        <v>64</v>
      </c>
      <c r="C21" s="7" t="s">
        <v>66</v>
      </c>
      <c r="D21" s="7" t="s">
        <v>67</v>
      </c>
      <c r="E21" s="7" t="s">
        <v>68</v>
      </c>
      <c r="F21" s="7" t="s">
        <v>69</v>
      </c>
      <c r="G21" s="7" t="s">
        <v>69</v>
      </c>
      <c r="H21" s="8">
        <v>5.2025000000000002E-2</v>
      </c>
      <c r="I21" s="8">
        <v>5.2025000000000002E-2</v>
      </c>
      <c r="J21" s="8"/>
      <c r="K21" s="8">
        <v>1</v>
      </c>
    </row>
    <row r="22" spans="1:11" ht="14.7" customHeight="1" x14ac:dyDescent="0.25">
      <c r="A22" s="27" t="s">
        <v>11</v>
      </c>
      <c r="B22" s="8" t="s">
        <v>56</v>
      </c>
      <c r="C22" s="8" t="s">
        <v>48</v>
      </c>
      <c r="D22" s="7" t="s">
        <v>67</v>
      </c>
      <c r="E22" s="7" t="s">
        <v>68</v>
      </c>
      <c r="F22" s="7" t="s">
        <v>69</v>
      </c>
      <c r="G22" s="8">
        <v>0</v>
      </c>
      <c r="H22" s="8">
        <v>0</v>
      </c>
      <c r="I22" s="8">
        <v>0</v>
      </c>
      <c r="J22" s="7" t="s">
        <v>70</v>
      </c>
      <c r="K22" s="8">
        <v>1</v>
      </c>
    </row>
    <row r="23" spans="1:11" ht="14.7" customHeight="1" x14ac:dyDescent="0.25">
      <c r="A23" s="28"/>
      <c r="B23" s="8" t="s">
        <v>60</v>
      </c>
      <c r="C23" s="8"/>
      <c r="D23" s="7" t="s">
        <v>67</v>
      </c>
      <c r="E23" s="7" t="s">
        <v>68</v>
      </c>
      <c r="F23" s="7" t="s">
        <v>69</v>
      </c>
      <c r="G23" s="8">
        <v>0</v>
      </c>
      <c r="H23" s="8">
        <v>0</v>
      </c>
      <c r="I23" s="8">
        <v>0</v>
      </c>
      <c r="J23" s="7" t="s">
        <v>70</v>
      </c>
      <c r="K23" s="8">
        <v>1</v>
      </c>
    </row>
    <row r="24" spans="1:11" ht="14.7" customHeight="1" x14ac:dyDescent="0.25">
      <c r="A24" s="28"/>
      <c r="B24" s="8" t="s">
        <v>61</v>
      </c>
      <c r="C24" s="8"/>
      <c r="D24" s="7" t="s">
        <v>67</v>
      </c>
      <c r="E24" s="7" t="s">
        <v>68</v>
      </c>
      <c r="F24" s="7" t="s">
        <v>69</v>
      </c>
      <c r="G24" s="8">
        <v>0</v>
      </c>
      <c r="H24" s="8">
        <v>0</v>
      </c>
      <c r="I24" s="8">
        <v>0</v>
      </c>
      <c r="J24" s="7" t="s">
        <v>70</v>
      </c>
      <c r="K24" s="8">
        <v>1</v>
      </c>
    </row>
    <row r="25" spans="1:11" ht="14.7" customHeight="1" x14ac:dyDescent="0.25">
      <c r="A25" s="28"/>
      <c r="B25" s="8" t="s">
        <v>63</v>
      </c>
      <c r="C25" s="8"/>
      <c r="D25" s="7" t="s">
        <v>67</v>
      </c>
      <c r="E25" s="7" t="s">
        <v>68</v>
      </c>
      <c r="F25" s="7" t="s">
        <v>69</v>
      </c>
      <c r="G25" s="8">
        <v>0</v>
      </c>
      <c r="H25" s="8">
        <v>0</v>
      </c>
      <c r="I25" s="8">
        <v>0</v>
      </c>
      <c r="J25" s="7" t="s">
        <v>70</v>
      </c>
      <c r="K25" s="8">
        <v>1</v>
      </c>
    </row>
    <row r="26" spans="1:11" ht="14.7" customHeight="1" x14ac:dyDescent="0.25">
      <c r="A26" s="29"/>
      <c r="B26" s="8" t="s">
        <v>64</v>
      </c>
      <c r="C26" s="8"/>
      <c r="D26" s="7" t="s">
        <v>67</v>
      </c>
      <c r="E26" s="7" t="s">
        <v>68</v>
      </c>
      <c r="F26" s="7" t="s">
        <v>69</v>
      </c>
      <c r="G26" s="8">
        <v>0</v>
      </c>
      <c r="H26" s="8">
        <v>0</v>
      </c>
      <c r="I26" s="8">
        <v>0</v>
      </c>
      <c r="J26" s="7" t="s">
        <v>70</v>
      </c>
      <c r="K26" s="8">
        <v>1</v>
      </c>
    </row>
    <row r="27" spans="1:11" ht="14.7" customHeight="1" x14ac:dyDescent="0.25">
      <c r="A27" s="27" t="s">
        <v>13</v>
      </c>
      <c r="B27" s="8" t="s">
        <v>56</v>
      </c>
      <c r="C27" s="7" t="s">
        <v>66</v>
      </c>
      <c r="D27" s="7" t="s">
        <v>67</v>
      </c>
      <c r="E27" s="7" t="s">
        <v>68</v>
      </c>
      <c r="F27" s="7" t="s">
        <v>69</v>
      </c>
      <c r="G27" s="8">
        <v>9.5625000000000002E-2</v>
      </c>
      <c r="H27" s="8">
        <v>9.5625000000000002E-2</v>
      </c>
      <c r="I27" s="8">
        <v>9.5625000000000002E-2</v>
      </c>
      <c r="J27" s="8" t="s">
        <v>71</v>
      </c>
      <c r="K27" s="8">
        <v>1</v>
      </c>
    </row>
    <row r="28" spans="1:11" ht="14.7" customHeight="1" x14ac:dyDescent="0.25">
      <c r="A28" s="28"/>
      <c r="B28" s="8" t="s">
        <v>60</v>
      </c>
      <c r="C28" s="7" t="s">
        <v>66</v>
      </c>
      <c r="D28" s="7" t="s">
        <v>67</v>
      </c>
      <c r="E28" s="7" t="s">
        <v>68</v>
      </c>
      <c r="F28" s="7" t="s">
        <v>69</v>
      </c>
      <c r="G28" s="8">
        <v>0.104375</v>
      </c>
      <c r="H28" s="8">
        <v>0.104375</v>
      </c>
      <c r="I28" s="8">
        <v>0.104375</v>
      </c>
      <c r="J28" s="7" t="s">
        <v>71</v>
      </c>
      <c r="K28" s="8">
        <v>1</v>
      </c>
    </row>
    <row r="29" spans="1:11" ht="14.7" customHeight="1" x14ac:dyDescent="0.25">
      <c r="A29" s="28"/>
      <c r="B29" s="8" t="s">
        <v>61</v>
      </c>
      <c r="C29" s="7" t="s">
        <v>66</v>
      </c>
      <c r="D29" s="7" t="s">
        <v>67</v>
      </c>
      <c r="E29" s="7" t="s">
        <v>68</v>
      </c>
      <c r="F29" s="7" t="s">
        <v>69</v>
      </c>
      <c r="G29" s="8">
        <v>8.9374999999999996E-2</v>
      </c>
      <c r="H29" s="8">
        <v>8.9374999999999996E-2</v>
      </c>
      <c r="I29" s="8">
        <v>8.9374999999999996E-2</v>
      </c>
      <c r="J29" s="7" t="s">
        <v>71</v>
      </c>
      <c r="K29" s="8">
        <v>1</v>
      </c>
    </row>
    <row r="30" spans="1:11" ht="14.7" customHeight="1" x14ac:dyDescent="0.25">
      <c r="A30" s="28"/>
      <c r="B30" s="8" t="s">
        <v>63</v>
      </c>
      <c r="C30" s="7" t="s">
        <v>66</v>
      </c>
      <c r="D30" s="7" t="s">
        <v>67</v>
      </c>
      <c r="E30" s="7" t="s">
        <v>68</v>
      </c>
      <c r="F30" s="7" t="s">
        <v>69</v>
      </c>
      <c r="G30" s="8">
        <v>0.10625</v>
      </c>
      <c r="H30" s="8">
        <v>0.10625</v>
      </c>
      <c r="I30" s="8">
        <v>0.10625</v>
      </c>
      <c r="J30" s="7" t="s">
        <v>71</v>
      </c>
      <c r="K30" s="8">
        <v>1</v>
      </c>
    </row>
    <row r="31" spans="1:11" ht="14.7" customHeight="1" x14ac:dyDescent="0.25">
      <c r="A31" s="29"/>
      <c r="B31" s="8" t="s">
        <v>64</v>
      </c>
      <c r="C31" s="7" t="s">
        <v>66</v>
      </c>
      <c r="D31" s="7" t="s">
        <v>67</v>
      </c>
      <c r="E31" s="7" t="s">
        <v>68</v>
      </c>
      <c r="F31" s="7" t="s">
        <v>69</v>
      </c>
      <c r="G31" s="8">
        <v>0.10625</v>
      </c>
      <c r="H31" s="8">
        <v>0.10625</v>
      </c>
      <c r="I31" s="8">
        <v>0.10625</v>
      </c>
      <c r="J31" s="7" t="s">
        <v>71</v>
      </c>
      <c r="K31" s="8">
        <v>1</v>
      </c>
    </row>
    <row r="32" spans="1:11" ht="14.7" customHeight="1" x14ac:dyDescent="0.25">
      <c r="A32" s="27" t="s">
        <v>15</v>
      </c>
      <c r="B32" s="8" t="s">
        <v>56</v>
      </c>
      <c r="C32" s="7" t="s">
        <v>66</v>
      </c>
      <c r="D32" s="7" t="s">
        <v>67</v>
      </c>
      <c r="E32" s="7" t="s">
        <v>68</v>
      </c>
      <c r="F32" s="7" t="s">
        <v>69</v>
      </c>
      <c r="G32" s="8">
        <v>0.05</v>
      </c>
      <c r="H32" s="8">
        <v>0.05</v>
      </c>
      <c r="I32" s="8">
        <v>0.05</v>
      </c>
      <c r="J32" s="8" t="s">
        <v>72</v>
      </c>
      <c r="K32" s="8">
        <v>1</v>
      </c>
    </row>
    <row r="33" spans="1:11" ht="14.7" customHeight="1" x14ac:dyDescent="0.25">
      <c r="A33" s="28"/>
      <c r="B33" s="8" t="s">
        <v>60</v>
      </c>
      <c r="C33" s="7" t="s">
        <v>66</v>
      </c>
      <c r="D33" s="7" t="s">
        <v>67</v>
      </c>
      <c r="E33" s="7" t="s">
        <v>68</v>
      </c>
      <c r="F33" s="7" t="s">
        <v>69</v>
      </c>
      <c r="G33" s="8">
        <v>0.05</v>
      </c>
      <c r="H33" s="8">
        <v>0.05</v>
      </c>
      <c r="I33" s="8">
        <v>0.05</v>
      </c>
      <c r="J33" s="8" t="s">
        <v>72</v>
      </c>
      <c r="K33" s="8">
        <v>1</v>
      </c>
    </row>
    <row r="34" spans="1:11" ht="14.7" customHeight="1" x14ac:dyDescent="0.25">
      <c r="A34" s="28"/>
      <c r="B34" s="8" t="s">
        <v>61</v>
      </c>
      <c r="C34" s="7" t="s">
        <v>66</v>
      </c>
      <c r="D34" s="7" t="s">
        <v>67</v>
      </c>
      <c r="E34" s="7" t="s">
        <v>68</v>
      </c>
      <c r="F34" s="7" t="s">
        <v>69</v>
      </c>
      <c r="G34" s="8">
        <v>0.05</v>
      </c>
      <c r="H34" s="8">
        <v>0.05</v>
      </c>
      <c r="I34" s="8">
        <v>0.05</v>
      </c>
      <c r="J34" s="8" t="s">
        <v>72</v>
      </c>
      <c r="K34" s="8">
        <v>1</v>
      </c>
    </row>
    <row r="35" spans="1:11" ht="14.7" customHeight="1" x14ac:dyDescent="0.25">
      <c r="A35" s="28"/>
      <c r="B35" s="8" t="s">
        <v>63</v>
      </c>
      <c r="C35" s="7" t="s">
        <v>66</v>
      </c>
      <c r="D35" s="7" t="s">
        <v>67</v>
      </c>
      <c r="E35" s="7" t="s">
        <v>68</v>
      </c>
      <c r="F35" s="7" t="s">
        <v>69</v>
      </c>
      <c r="G35" s="8">
        <v>0.05</v>
      </c>
      <c r="H35" s="8">
        <v>0.05</v>
      </c>
      <c r="I35" s="8">
        <v>0.05</v>
      </c>
      <c r="J35" s="8" t="s">
        <v>72</v>
      </c>
      <c r="K35" s="8">
        <v>1</v>
      </c>
    </row>
    <row r="36" spans="1:11" ht="14.7" customHeight="1" x14ac:dyDescent="0.25">
      <c r="A36" s="29"/>
      <c r="B36" s="8" t="s">
        <v>64</v>
      </c>
      <c r="C36" s="7" t="s">
        <v>66</v>
      </c>
      <c r="D36" s="7" t="s">
        <v>67</v>
      </c>
      <c r="E36" s="7" t="s">
        <v>68</v>
      </c>
      <c r="F36" s="7" t="s">
        <v>69</v>
      </c>
      <c r="G36" s="8">
        <v>0.05</v>
      </c>
      <c r="H36" s="8">
        <v>0.05</v>
      </c>
      <c r="I36" s="8">
        <v>0.05</v>
      </c>
      <c r="J36" s="8" t="s">
        <v>72</v>
      </c>
      <c r="K36" s="8">
        <v>1</v>
      </c>
    </row>
    <row r="37" spans="1:11" ht="14.7" customHeight="1" x14ac:dyDescent="0.25">
      <c r="A37" s="27" t="s">
        <v>17</v>
      </c>
      <c r="B37" s="8" t="s">
        <v>56</v>
      </c>
      <c r="C37" s="7" t="s">
        <v>66</v>
      </c>
      <c r="D37" s="7" t="s">
        <v>67</v>
      </c>
      <c r="E37" s="7" t="s">
        <v>68</v>
      </c>
      <c r="F37" s="7" t="s">
        <v>69</v>
      </c>
      <c r="G37" s="8">
        <f t="shared" ref="G37:I41" si="0">SUM(G32,G12)</f>
        <v>0.145625</v>
      </c>
      <c r="H37" s="8">
        <f t="shared" si="0"/>
        <v>0.145625</v>
      </c>
      <c r="I37" s="8">
        <f t="shared" si="0"/>
        <v>0.145625</v>
      </c>
      <c r="J37" s="8" t="s">
        <v>73</v>
      </c>
      <c r="K37" s="8">
        <v>1</v>
      </c>
    </row>
    <row r="38" spans="1:11" ht="14.7" customHeight="1" x14ac:dyDescent="0.25">
      <c r="A38" s="28"/>
      <c r="B38" s="8" t="s">
        <v>60</v>
      </c>
      <c r="C38" s="7" t="s">
        <v>66</v>
      </c>
      <c r="D38" s="7" t="s">
        <v>67</v>
      </c>
      <c r="E38" s="7" t="s">
        <v>68</v>
      </c>
      <c r="F38" s="7" t="s">
        <v>69</v>
      </c>
      <c r="G38" s="8">
        <f t="shared" si="0"/>
        <v>0.15437499999999998</v>
      </c>
      <c r="H38" s="8">
        <f t="shared" si="0"/>
        <v>0.15437499999999998</v>
      </c>
      <c r="I38" s="8">
        <f t="shared" si="0"/>
        <v>0.15437499999999998</v>
      </c>
      <c r="J38" s="7" t="s">
        <v>73</v>
      </c>
      <c r="K38" s="8">
        <v>1</v>
      </c>
    </row>
    <row r="39" spans="1:11" ht="14.7" customHeight="1" x14ac:dyDescent="0.25">
      <c r="A39" s="28"/>
      <c r="B39" s="8" t="s">
        <v>61</v>
      </c>
      <c r="C39" s="7" t="s">
        <v>66</v>
      </c>
      <c r="D39" s="7" t="s">
        <v>67</v>
      </c>
      <c r="E39" s="7" t="s">
        <v>68</v>
      </c>
      <c r="F39" s="7" t="s">
        <v>69</v>
      </c>
      <c r="G39" s="8">
        <f t="shared" si="0"/>
        <v>0.139375</v>
      </c>
      <c r="H39" s="8">
        <f t="shared" si="0"/>
        <v>0.139375</v>
      </c>
      <c r="I39" s="8">
        <f t="shared" si="0"/>
        <v>0.139375</v>
      </c>
      <c r="J39" s="7" t="s">
        <v>73</v>
      </c>
      <c r="K39" s="8">
        <v>1</v>
      </c>
    </row>
    <row r="40" spans="1:11" ht="14.7" customHeight="1" x14ac:dyDescent="0.25">
      <c r="A40" s="28"/>
      <c r="B40" s="8" t="s">
        <v>63</v>
      </c>
      <c r="C40" s="7" t="s">
        <v>66</v>
      </c>
      <c r="D40" s="7" t="s">
        <v>67</v>
      </c>
      <c r="E40" s="7" t="s">
        <v>68</v>
      </c>
      <c r="F40" s="7" t="s">
        <v>69</v>
      </c>
      <c r="G40" s="8">
        <f t="shared" si="0"/>
        <v>0.15625</v>
      </c>
      <c r="H40" s="8">
        <f t="shared" si="0"/>
        <v>0.15625</v>
      </c>
      <c r="I40" s="8">
        <f t="shared" si="0"/>
        <v>0.15625</v>
      </c>
      <c r="J40" s="7" t="s">
        <v>73</v>
      </c>
      <c r="K40" s="8">
        <v>1</v>
      </c>
    </row>
    <row r="41" spans="1:11" ht="14.7" customHeight="1" x14ac:dyDescent="0.25">
      <c r="A41" s="29"/>
      <c r="B41" s="8" t="s">
        <v>64</v>
      </c>
      <c r="C41" s="7" t="s">
        <v>66</v>
      </c>
      <c r="D41" s="7" t="s">
        <v>67</v>
      </c>
      <c r="E41" s="7" t="s">
        <v>68</v>
      </c>
      <c r="F41" s="7" t="s">
        <v>69</v>
      </c>
      <c r="G41" s="8">
        <f t="shared" si="0"/>
        <v>0.15625</v>
      </c>
      <c r="H41" s="8">
        <f t="shared" si="0"/>
        <v>0.15625</v>
      </c>
      <c r="I41" s="8">
        <f t="shared" si="0"/>
        <v>0.15625</v>
      </c>
      <c r="J41" s="7" t="s">
        <v>73</v>
      </c>
      <c r="K41" s="8">
        <v>1</v>
      </c>
    </row>
    <row r="42" spans="1:11" ht="14.7" customHeight="1" x14ac:dyDescent="0.25">
      <c r="A42" s="31" t="s">
        <v>21</v>
      </c>
      <c r="B42" s="8" t="s">
        <v>56</v>
      </c>
      <c r="C42" s="8" t="s">
        <v>74</v>
      </c>
      <c r="D42" s="7" t="s">
        <v>67</v>
      </c>
      <c r="E42" s="7" t="s">
        <v>68</v>
      </c>
      <c r="F42" s="8">
        <f t="shared" ref="F42:H56" si="1">G42</f>
        <v>0.35060999999999998</v>
      </c>
      <c r="G42" s="8">
        <f t="shared" si="1"/>
        <v>0.35060999999999998</v>
      </c>
      <c r="H42" s="8">
        <f t="shared" si="1"/>
        <v>0.35060999999999998</v>
      </c>
      <c r="I42" s="8">
        <v>0.35060999999999998</v>
      </c>
      <c r="J42" s="8"/>
      <c r="K42" s="8">
        <v>1</v>
      </c>
    </row>
    <row r="43" spans="1:11" ht="14.7" customHeight="1" x14ac:dyDescent="0.25">
      <c r="A43" s="32"/>
      <c r="B43" s="8" t="s">
        <v>60</v>
      </c>
      <c r="C43" s="8" t="s">
        <v>74</v>
      </c>
      <c r="D43" s="7" t="s">
        <v>67</v>
      </c>
      <c r="E43" s="7" t="s">
        <v>68</v>
      </c>
      <c r="F43" s="8">
        <f t="shared" si="1"/>
        <v>0.29419000000000001</v>
      </c>
      <c r="G43" s="8">
        <f t="shared" si="1"/>
        <v>0.29419000000000001</v>
      </c>
      <c r="H43" s="8">
        <f t="shared" si="1"/>
        <v>0.29419000000000001</v>
      </c>
      <c r="I43" s="8">
        <v>0.29419000000000001</v>
      </c>
      <c r="J43" s="8"/>
      <c r="K43" s="8">
        <v>1</v>
      </c>
    </row>
    <row r="44" spans="1:11" ht="14.7" customHeight="1" x14ac:dyDescent="0.25">
      <c r="A44" s="32"/>
      <c r="B44" s="8" t="s">
        <v>61</v>
      </c>
      <c r="C44" s="8" t="s">
        <v>74</v>
      </c>
      <c r="D44" s="7" t="s">
        <v>67</v>
      </c>
      <c r="E44" s="7" t="s">
        <v>68</v>
      </c>
      <c r="F44" s="8">
        <f t="shared" si="1"/>
        <v>0.25389</v>
      </c>
      <c r="G44" s="8">
        <f t="shared" si="1"/>
        <v>0.25389</v>
      </c>
      <c r="H44" s="8">
        <f t="shared" si="1"/>
        <v>0.25389</v>
      </c>
      <c r="I44" s="8">
        <v>0.25389</v>
      </c>
      <c r="J44" s="8"/>
      <c r="K44" s="8">
        <v>1</v>
      </c>
    </row>
    <row r="45" spans="1:11" ht="14.7" customHeight="1" x14ac:dyDescent="0.25">
      <c r="A45" s="32"/>
      <c r="B45" s="8" t="s">
        <v>63</v>
      </c>
      <c r="C45" s="8" t="s">
        <v>74</v>
      </c>
      <c r="D45" s="7" t="s">
        <v>67</v>
      </c>
      <c r="E45" s="7" t="s">
        <v>68</v>
      </c>
      <c r="F45" s="8">
        <f t="shared" si="1"/>
        <v>0.36270000000000002</v>
      </c>
      <c r="G45" s="8">
        <f t="shared" si="1"/>
        <v>0.36270000000000002</v>
      </c>
      <c r="H45" s="8">
        <f t="shared" si="1"/>
        <v>0.36270000000000002</v>
      </c>
      <c r="I45" s="8">
        <v>0.36270000000000002</v>
      </c>
      <c r="J45" s="8"/>
      <c r="K45" s="8">
        <v>1</v>
      </c>
    </row>
    <row r="46" spans="1:11" ht="14.7" customHeight="1" x14ac:dyDescent="0.25">
      <c r="A46" s="33"/>
      <c r="B46" s="8" t="s">
        <v>64</v>
      </c>
      <c r="C46" s="8" t="s">
        <v>74</v>
      </c>
      <c r="D46" s="7" t="s">
        <v>67</v>
      </c>
      <c r="E46" s="7" t="s">
        <v>68</v>
      </c>
      <c r="F46" s="8">
        <f t="shared" si="1"/>
        <v>0.36270000000000002</v>
      </c>
      <c r="G46" s="8">
        <f t="shared" si="1"/>
        <v>0.36270000000000002</v>
      </c>
      <c r="H46" s="8">
        <f t="shared" si="1"/>
        <v>0.36270000000000002</v>
      </c>
      <c r="I46" s="8">
        <v>0.36270000000000002</v>
      </c>
      <c r="J46" s="8"/>
      <c r="K46" s="8">
        <v>1</v>
      </c>
    </row>
    <row r="47" spans="1:11" ht="14.7" customHeight="1" x14ac:dyDescent="0.25">
      <c r="A47" s="27" t="s">
        <v>23</v>
      </c>
      <c r="B47" s="8" t="s">
        <v>56</v>
      </c>
      <c r="C47" s="8" t="s">
        <v>74</v>
      </c>
      <c r="D47" s="7" t="s">
        <v>67</v>
      </c>
      <c r="E47" s="7" t="s">
        <v>68</v>
      </c>
      <c r="F47" s="8">
        <f t="shared" si="1"/>
        <v>0.05</v>
      </c>
      <c r="G47" s="8">
        <f t="shared" si="1"/>
        <v>0.05</v>
      </c>
      <c r="H47" s="8">
        <f t="shared" si="1"/>
        <v>0.05</v>
      </c>
      <c r="I47" s="8">
        <v>0.05</v>
      </c>
      <c r="J47" s="8"/>
      <c r="K47" s="8">
        <v>1</v>
      </c>
    </row>
    <row r="48" spans="1:11" ht="14.7" customHeight="1" x14ac:dyDescent="0.25">
      <c r="A48" s="28"/>
      <c r="B48" s="8" t="s">
        <v>60</v>
      </c>
      <c r="C48" s="8" t="s">
        <v>74</v>
      </c>
      <c r="D48" s="7" t="s">
        <v>67</v>
      </c>
      <c r="E48" s="7" t="s">
        <v>68</v>
      </c>
      <c r="F48" s="8">
        <f t="shared" si="1"/>
        <v>0.05</v>
      </c>
      <c r="G48" s="8">
        <f t="shared" si="1"/>
        <v>0.05</v>
      </c>
      <c r="H48" s="8">
        <f t="shared" si="1"/>
        <v>0.05</v>
      </c>
      <c r="I48" s="8">
        <v>0.05</v>
      </c>
      <c r="J48" s="8"/>
      <c r="K48" s="8">
        <v>1</v>
      </c>
    </row>
    <row r="49" spans="1:11" ht="14.7" customHeight="1" x14ac:dyDescent="0.25">
      <c r="A49" s="28"/>
      <c r="B49" s="8" t="s">
        <v>61</v>
      </c>
      <c r="C49" s="8" t="s">
        <v>74</v>
      </c>
      <c r="D49" s="7" t="s">
        <v>67</v>
      </c>
      <c r="E49" s="7" t="s">
        <v>68</v>
      </c>
      <c r="F49" s="8">
        <f t="shared" si="1"/>
        <v>0.05</v>
      </c>
      <c r="G49" s="8">
        <f t="shared" si="1"/>
        <v>0.05</v>
      </c>
      <c r="H49" s="8">
        <f t="shared" si="1"/>
        <v>0.05</v>
      </c>
      <c r="I49" s="8">
        <v>0.05</v>
      </c>
      <c r="J49" s="8"/>
      <c r="K49" s="8">
        <v>1</v>
      </c>
    </row>
    <row r="50" spans="1:11" ht="14.7" customHeight="1" x14ac:dyDescent="0.25">
      <c r="A50" s="28"/>
      <c r="B50" s="8" t="s">
        <v>63</v>
      </c>
      <c r="C50" s="8" t="s">
        <v>74</v>
      </c>
      <c r="D50" s="7" t="s">
        <v>67</v>
      </c>
      <c r="E50" s="7" t="s">
        <v>68</v>
      </c>
      <c r="F50" s="8">
        <f t="shared" si="1"/>
        <v>0.05</v>
      </c>
      <c r="G50" s="8">
        <f t="shared" si="1"/>
        <v>0.05</v>
      </c>
      <c r="H50" s="8">
        <f t="shared" si="1"/>
        <v>0.05</v>
      </c>
      <c r="I50" s="8">
        <v>0.05</v>
      </c>
      <c r="J50" s="8"/>
      <c r="K50" s="8">
        <v>1</v>
      </c>
    </row>
    <row r="51" spans="1:11" ht="14.7" customHeight="1" x14ac:dyDescent="0.25">
      <c r="A51" s="29"/>
      <c r="B51" s="8" t="s">
        <v>64</v>
      </c>
      <c r="C51" s="8" t="s">
        <v>74</v>
      </c>
      <c r="D51" s="7" t="s">
        <v>67</v>
      </c>
      <c r="E51" s="7" t="s">
        <v>68</v>
      </c>
      <c r="F51" s="8">
        <f t="shared" si="1"/>
        <v>0.05</v>
      </c>
      <c r="G51" s="8">
        <f t="shared" si="1"/>
        <v>0.05</v>
      </c>
      <c r="H51" s="8">
        <f t="shared" si="1"/>
        <v>0.05</v>
      </c>
      <c r="I51" s="8">
        <v>0.05</v>
      </c>
      <c r="J51" s="8"/>
      <c r="K51" s="8">
        <v>1</v>
      </c>
    </row>
    <row r="52" spans="1:11" ht="14.7" customHeight="1" x14ac:dyDescent="0.25">
      <c r="A52" s="27" t="s">
        <v>19</v>
      </c>
      <c r="B52" s="8" t="s">
        <v>56</v>
      </c>
      <c r="C52" s="8" t="s">
        <v>74</v>
      </c>
      <c r="D52" s="7" t="s">
        <v>67</v>
      </c>
      <c r="E52" s="7" t="s">
        <v>68</v>
      </c>
      <c r="F52" s="8">
        <f t="shared" si="1"/>
        <v>0.35060999999999998</v>
      </c>
      <c r="G52" s="8">
        <f t="shared" si="1"/>
        <v>0.35060999999999998</v>
      </c>
      <c r="H52" s="8">
        <f t="shared" si="1"/>
        <v>0.35060999999999998</v>
      </c>
      <c r="I52" s="8">
        <v>0.35060999999999998</v>
      </c>
      <c r="J52" s="8"/>
      <c r="K52" s="8">
        <v>1</v>
      </c>
    </row>
    <row r="53" spans="1:11" ht="14.7" customHeight="1" x14ac:dyDescent="0.25">
      <c r="A53" s="28"/>
      <c r="B53" s="8" t="s">
        <v>60</v>
      </c>
      <c r="C53" s="8" t="s">
        <v>74</v>
      </c>
      <c r="D53" s="7" t="s">
        <v>67</v>
      </c>
      <c r="E53" s="7" t="s">
        <v>68</v>
      </c>
      <c r="F53" s="8">
        <f t="shared" si="1"/>
        <v>0.29419000000000001</v>
      </c>
      <c r="G53" s="8">
        <f t="shared" si="1"/>
        <v>0.29419000000000001</v>
      </c>
      <c r="H53" s="8">
        <f t="shared" si="1"/>
        <v>0.29419000000000001</v>
      </c>
      <c r="I53" s="8">
        <v>0.29419000000000001</v>
      </c>
      <c r="J53" s="8"/>
      <c r="K53" s="8">
        <v>1</v>
      </c>
    </row>
    <row r="54" spans="1:11" ht="14.7" customHeight="1" x14ac:dyDescent="0.25">
      <c r="A54" s="28"/>
      <c r="B54" s="8" t="s">
        <v>61</v>
      </c>
      <c r="C54" s="8" t="s">
        <v>74</v>
      </c>
      <c r="D54" s="7" t="s">
        <v>67</v>
      </c>
      <c r="E54" s="7" t="s">
        <v>68</v>
      </c>
      <c r="F54" s="8">
        <f t="shared" si="1"/>
        <v>0.25389</v>
      </c>
      <c r="G54" s="8">
        <f t="shared" si="1"/>
        <v>0.25389</v>
      </c>
      <c r="H54" s="8">
        <f t="shared" si="1"/>
        <v>0.25389</v>
      </c>
      <c r="I54" s="8">
        <v>0.25389</v>
      </c>
      <c r="J54" s="8"/>
      <c r="K54" s="8">
        <v>1</v>
      </c>
    </row>
    <row r="55" spans="1:11" ht="14.7" customHeight="1" x14ac:dyDescent="0.25">
      <c r="A55" s="28"/>
      <c r="B55" s="8" t="s">
        <v>63</v>
      </c>
      <c r="C55" s="8" t="s">
        <v>74</v>
      </c>
      <c r="D55" s="7" t="s">
        <v>67</v>
      </c>
      <c r="E55" s="7" t="s">
        <v>68</v>
      </c>
      <c r="F55" s="8">
        <f t="shared" si="1"/>
        <v>0.36270000000000002</v>
      </c>
      <c r="G55" s="8">
        <f t="shared" si="1"/>
        <v>0.36270000000000002</v>
      </c>
      <c r="H55" s="8">
        <f t="shared" si="1"/>
        <v>0.36270000000000002</v>
      </c>
      <c r="I55" s="8">
        <v>0.36270000000000002</v>
      </c>
      <c r="J55" s="8"/>
      <c r="K55" s="8">
        <v>1</v>
      </c>
    </row>
    <row r="56" spans="1:11" ht="14.7" customHeight="1" x14ac:dyDescent="0.25">
      <c r="A56" s="29"/>
      <c r="B56" s="8" t="s">
        <v>64</v>
      </c>
      <c r="C56" s="8" t="s">
        <v>74</v>
      </c>
      <c r="D56" s="7" t="s">
        <v>67</v>
      </c>
      <c r="E56" s="7" t="s">
        <v>68</v>
      </c>
      <c r="F56" s="8">
        <f t="shared" si="1"/>
        <v>0.36270000000000002</v>
      </c>
      <c r="G56" s="8">
        <f t="shared" si="1"/>
        <v>0.36270000000000002</v>
      </c>
      <c r="H56" s="8">
        <f t="shared" si="1"/>
        <v>0.36270000000000002</v>
      </c>
      <c r="I56" s="8">
        <v>0.36270000000000002</v>
      </c>
      <c r="J56" s="8"/>
      <c r="K56" s="8">
        <v>1</v>
      </c>
    </row>
    <row r="57" spans="1:11" ht="14.7" customHeight="1" x14ac:dyDescent="0.25">
      <c r="A57" s="27" t="s">
        <v>25</v>
      </c>
      <c r="B57" s="8" t="s">
        <v>56</v>
      </c>
      <c r="C57" s="8"/>
      <c r="D57" s="7" t="s">
        <v>67</v>
      </c>
      <c r="E57" s="7" t="s">
        <v>68</v>
      </c>
      <c r="F57" s="7" t="s">
        <v>69</v>
      </c>
      <c r="G57" s="7" t="s">
        <v>69</v>
      </c>
      <c r="H57" s="8">
        <v>0</v>
      </c>
      <c r="I57" s="8">
        <v>0</v>
      </c>
      <c r="J57" s="8" t="s">
        <v>75</v>
      </c>
      <c r="K57" s="8">
        <v>1</v>
      </c>
    </row>
    <row r="58" spans="1:11" ht="14.7" customHeight="1" x14ac:dyDescent="0.25">
      <c r="A58" s="28"/>
      <c r="B58" s="8" t="s">
        <v>60</v>
      </c>
      <c r="C58" s="8"/>
      <c r="D58" s="7" t="s">
        <v>67</v>
      </c>
      <c r="E58" s="7" t="s">
        <v>68</v>
      </c>
      <c r="F58" s="7" t="s">
        <v>69</v>
      </c>
      <c r="G58" s="7" t="s">
        <v>69</v>
      </c>
      <c r="H58" s="8">
        <f t="shared" ref="H58:H66" si="2">I58</f>
        <v>0</v>
      </c>
      <c r="I58" s="8">
        <v>0</v>
      </c>
      <c r="J58" s="7" t="s">
        <v>75</v>
      </c>
      <c r="K58" s="8">
        <v>1</v>
      </c>
    </row>
    <row r="59" spans="1:11" ht="14.7" customHeight="1" x14ac:dyDescent="0.25">
      <c r="A59" s="28"/>
      <c r="B59" s="8" t="s">
        <v>61</v>
      </c>
      <c r="C59" s="8"/>
      <c r="D59" s="7" t="s">
        <v>67</v>
      </c>
      <c r="E59" s="7" t="s">
        <v>68</v>
      </c>
      <c r="F59" s="7" t="s">
        <v>69</v>
      </c>
      <c r="G59" s="7" t="s">
        <v>69</v>
      </c>
      <c r="H59" s="8">
        <f t="shared" si="2"/>
        <v>0</v>
      </c>
      <c r="I59" s="8">
        <v>0</v>
      </c>
      <c r="J59" s="7" t="s">
        <v>75</v>
      </c>
      <c r="K59" s="8">
        <v>1</v>
      </c>
    </row>
    <row r="60" spans="1:11" ht="14.7" customHeight="1" x14ac:dyDescent="0.25">
      <c r="A60" s="28"/>
      <c r="B60" s="8" t="s">
        <v>63</v>
      </c>
      <c r="C60" s="8"/>
      <c r="D60" s="7" t="s">
        <v>67</v>
      </c>
      <c r="E60" s="7" t="s">
        <v>68</v>
      </c>
      <c r="F60" s="7" t="s">
        <v>69</v>
      </c>
      <c r="G60" s="7" t="s">
        <v>69</v>
      </c>
      <c r="H60" s="8">
        <f t="shared" si="2"/>
        <v>0</v>
      </c>
      <c r="I60" s="8">
        <v>0</v>
      </c>
      <c r="J60" s="7" t="s">
        <v>75</v>
      </c>
      <c r="K60" s="8">
        <v>1</v>
      </c>
    </row>
    <row r="61" spans="1:11" ht="14.7" customHeight="1" x14ac:dyDescent="0.25">
      <c r="A61" s="29"/>
      <c r="B61" s="8" t="s">
        <v>64</v>
      </c>
      <c r="C61" s="8"/>
      <c r="D61" s="7" t="s">
        <v>67</v>
      </c>
      <c r="E61" s="7" t="s">
        <v>68</v>
      </c>
      <c r="F61" s="7" t="s">
        <v>69</v>
      </c>
      <c r="G61" s="7" t="s">
        <v>69</v>
      </c>
      <c r="H61" s="8">
        <f t="shared" si="2"/>
        <v>0</v>
      </c>
      <c r="I61" s="8">
        <v>0</v>
      </c>
      <c r="J61" s="7" t="s">
        <v>75</v>
      </c>
      <c r="K61" s="8">
        <v>1</v>
      </c>
    </row>
    <row r="62" spans="1:11" ht="14.7" customHeight="1" x14ac:dyDescent="0.25">
      <c r="A62" s="31" t="s">
        <v>27</v>
      </c>
      <c r="B62" s="8" t="s">
        <v>56</v>
      </c>
      <c r="C62" s="8"/>
      <c r="D62" s="7" t="s">
        <v>67</v>
      </c>
      <c r="E62" s="7" t="s">
        <v>68</v>
      </c>
      <c r="F62" s="7" t="s">
        <v>69</v>
      </c>
      <c r="G62" s="7" t="s">
        <v>69</v>
      </c>
      <c r="H62" s="8">
        <f t="shared" si="2"/>
        <v>0</v>
      </c>
      <c r="I62" s="8">
        <v>0</v>
      </c>
      <c r="J62" s="7" t="s">
        <v>75</v>
      </c>
      <c r="K62" s="8">
        <v>1</v>
      </c>
    </row>
    <row r="63" spans="1:11" ht="14.7" customHeight="1" x14ac:dyDescent="0.25">
      <c r="A63" s="32"/>
      <c r="B63" s="8" t="s">
        <v>60</v>
      </c>
      <c r="C63" s="8"/>
      <c r="D63" s="7" t="s">
        <v>67</v>
      </c>
      <c r="E63" s="7" t="s">
        <v>68</v>
      </c>
      <c r="F63" s="7" t="s">
        <v>69</v>
      </c>
      <c r="G63" s="7" t="s">
        <v>69</v>
      </c>
      <c r="H63" s="8">
        <f t="shared" si="2"/>
        <v>0</v>
      </c>
      <c r="I63" s="8">
        <v>0</v>
      </c>
      <c r="J63" s="7" t="s">
        <v>75</v>
      </c>
      <c r="K63" s="8">
        <v>1</v>
      </c>
    </row>
    <row r="64" spans="1:11" ht="14.7" customHeight="1" x14ac:dyDescent="0.25">
      <c r="A64" s="32"/>
      <c r="B64" s="8" t="s">
        <v>61</v>
      </c>
      <c r="C64" s="8"/>
      <c r="D64" s="7" t="s">
        <v>67</v>
      </c>
      <c r="E64" s="7" t="s">
        <v>68</v>
      </c>
      <c r="F64" s="7" t="s">
        <v>69</v>
      </c>
      <c r="G64" s="7" t="s">
        <v>69</v>
      </c>
      <c r="H64" s="8">
        <f t="shared" si="2"/>
        <v>0</v>
      </c>
      <c r="I64" s="8">
        <v>0</v>
      </c>
      <c r="J64" s="7" t="s">
        <v>75</v>
      </c>
      <c r="K64" s="8">
        <v>1</v>
      </c>
    </row>
    <row r="65" spans="1:11" ht="14.7" customHeight="1" x14ac:dyDescent="0.25">
      <c r="A65" s="32"/>
      <c r="B65" s="8" t="s">
        <v>63</v>
      </c>
      <c r="C65" s="8"/>
      <c r="D65" s="7" t="s">
        <v>67</v>
      </c>
      <c r="E65" s="7" t="s">
        <v>68</v>
      </c>
      <c r="F65" s="7" t="s">
        <v>69</v>
      </c>
      <c r="G65" s="7" t="s">
        <v>69</v>
      </c>
      <c r="H65" s="8">
        <f t="shared" si="2"/>
        <v>0</v>
      </c>
      <c r="I65" s="8">
        <v>0</v>
      </c>
      <c r="J65" s="7" t="s">
        <v>75</v>
      </c>
      <c r="K65" s="8">
        <v>1</v>
      </c>
    </row>
    <row r="66" spans="1:11" ht="14.7" customHeight="1" x14ac:dyDescent="0.25">
      <c r="A66" s="33"/>
      <c r="B66" s="8" t="s">
        <v>64</v>
      </c>
      <c r="C66" s="8"/>
      <c r="D66" s="7" t="s">
        <v>67</v>
      </c>
      <c r="E66" s="7" t="s">
        <v>68</v>
      </c>
      <c r="F66" s="7" t="s">
        <v>69</v>
      </c>
      <c r="G66" s="7" t="s">
        <v>69</v>
      </c>
      <c r="H66" s="8">
        <f t="shared" si="2"/>
        <v>0</v>
      </c>
      <c r="I66" s="8">
        <v>0</v>
      </c>
      <c r="J66" s="7" t="s">
        <v>75</v>
      </c>
      <c r="K66" s="8">
        <v>1</v>
      </c>
    </row>
  </sheetData>
  <mergeCells count="13">
    <mergeCell ref="A17:A21"/>
    <mergeCell ref="A12:A16"/>
    <mergeCell ref="A7:A11"/>
    <mergeCell ref="A2:A6"/>
    <mergeCell ref="A62:A66"/>
    <mergeCell ref="A57:A61"/>
    <mergeCell ref="A52:A56"/>
    <mergeCell ref="A47:A51"/>
    <mergeCell ref="A42:A46"/>
    <mergeCell ref="A37:A41"/>
    <mergeCell ref="A32:A36"/>
    <mergeCell ref="A27:A31"/>
    <mergeCell ref="A22:A26"/>
  </mergeCells>
  <pageMargins left="0.78749999999999998" right="0.78749999999999998" top="0.78749999999999998" bottom="0.78749999999999998" header="0.511811023622047" footer="0.511811023622047"/>
  <pageSetup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X67"/>
  <sheetViews>
    <sheetView showGridLines="0" topLeftCell="A28" zoomScale="95" zoomScaleNormal="95" workbookViewId="0">
      <selection activeCell="M6" sqref="M6"/>
    </sheetView>
  </sheetViews>
  <sheetFormatPr defaultColWidth="11.44140625" defaultRowHeight="13.2" x14ac:dyDescent="0.25"/>
  <cols>
    <col min="1" max="1" width="19.33203125" style="1" customWidth="1"/>
    <col min="2" max="4" width="11.44140625" style="1"/>
    <col min="5" max="6" width="23.109375" style="1" customWidth="1"/>
    <col min="7" max="7" width="14.6640625" style="1" customWidth="1"/>
    <col min="8" max="258" width="11.44140625" style="1"/>
  </cols>
  <sheetData>
    <row r="1" spans="1:9" ht="31.2" x14ac:dyDescent="0.3">
      <c r="A1" s="9" t="s">
        <v>1</v>
      </c>
      <c r="B1" s="9" t="s">
        <v>76</v>
      </c>
      <c r="C1" s="9" t="s">
        <v>77</v>
      </c>
      <c r="D1" s="9" t="s">
        <v>50</v>
      </c>
      <c r="E1" s="14" t="s">
        <v>78</v>
      </c>
      <c r="F1" s="14" t="s">
        <v>78</v>
      </c>
      <c r="G1" s="9" t="s">
        <v>51</v>
      </c>
      <c r="H1" s="9" t="s">
        <v>54</v>
      </c>
      <c r="I1" s="9" t="s">
        <v>55</v>
      </c>
    </row>
    <row r="2" spans="1:9" ht="14.7" customHeight="1" x14ac:dyDescent="0.25">
      <c r="A2" s="27" t="s">
        <v>3</v>
      </c>
      <c r="B2" s="10" t="s">
        <v>58</v>
      </c>
      <c r="C2" s="15" t="s">
        <v>79</v>
      </c>
      <c r="D2" s="7" t="s">
        <v>56</v>
      </c>
      <c r="E2" s="16">
        <v>188.85772696123999</v>
      </c>
      <c r="F2" s="16">
        <v>239.93</v>
      </c>
      <c r="G2" s="11"/>
      <c r="H2" s="17" t="s">
        <v>80</v>
      </c>
      <c r="I2" s="7">
        <v>1</v>
      </c>
    </row>
    <row r="3" spans="1:9" ht="14.7" customHeight="1" x14ac:dyDescent="0.25">
      <c r="A3" s="28"/>
      <c r="B3" s="10" t="s">
        <v>58</v>
      </c>
      <c r="C3" s="15" t="s">
        <v>79</v>
      </c>
      <c r="D3" s="7" t="s">
        <v>60</v>
      </c>
      <c r="E3" s="16">
        <v>201.42213333760401</v>
      </c>
      <c r="F3" s="16">
        <v>255.9</v>
      </c>
      <c r="G3" s="11"/>
      <c r="H3" s="17" t="s">
        <v>80</v>
      </c>
      <c r="I3" s="7">
        <v>1</v>
      </c>
    </row>
    <row r="4" spans="1:9" ht="14.7" customHeight="1" x14ac:dyDescent="0.25">
      <c r="A4" s="28"/>
      <c r="B4" s="10" t="s">
        <v>58</v>
      </c>
      <c r="C4" s="15" t="s">
        <v>79</v>
      </c>
      <c r="D4" s="7" t="s">
        <v>61</v>
      </c>
      <c r="E4" s="16">
        <v>154.11953627263799</v>
      </c>
      <c r="F4" s="16">
        <v>195.79580000000001</v>
      </c>
      <c r="G4" s="11"/>
      <c r="H4" s="17" t="s">
        <v>80</v>
      </c>
      <c r="I4" s="7">
        <v>1</v>
      </c>
    </row>
    <row r="5" spans="1:9" ht="14.7" customHeight="1" x14ac:dyDescent="0.25">
      <c r="A5" s="28"/>
      <c r="B5" s="10" t="s">
        <v>58</v>
      </c>
      <c r="C5" s="15" t="s">
        <v>79</v>
      </c>
      <c r="D5" s="7" t="s">
        <v>63</v>
      </c>
      <c r="E5" s="16">
        <v>227.98578474725599</v>
      </c>
      <c r="F5" s="16">
        <v>289.637</v>
      </c>
      <c r="G5" s="11"/>
      <c r="H5" s="17" t="s">
        <v>80</v>
      </c>
      <c r="I5" s="7">
        <v>1</v>
      </c>
    </row>
    <row r="6" spans="1:9" ht="14.7" customHeight="1" x14ac:dyDescent="0.25">
      <c r="A6" s="29"/>
      <c r="B6" s="10" t="s">
        <v>58</v>
      </c>
      <c r="C6" s="15" t="s">
        <v>79</v>
      </c>
      <c r="D6" s="7" t="s">
        <v>64</v>
      </c>
      <c r="E6" s="16">
        <v>227.98578474725599</v>
      </c>
      <c r="F6" s="16">
        <v>289.637</v>
      </c>
      <c r="G6" s="11"/>
      <c r="H6" s="17" t="s">
        <v>80</v>
      </c>
      <c r="I6" s="7">
        <v>1</v>
      </c>
    </row>
    <row r="7" spans="1:9" ht="14.7" customHeight="1" x14ac:dyDescent="0.25">
      <c r="A7" s="27" t="s">
        <v>5</v>
      </c>
      <c r="B7" s="10" t="s">
        <v>58</v>
      </c>
      <c r="C7" s="15" t="s">
        <v>79</v>
      </c>
      <c r="D7" s="7" t="s">
        <v>56</v>
      </c>
      <c r="E7" s="16">
        <v>188.85772696123999</v>
      </c>
      <c r="F7" s="16">
        <v>239.93</v>
      </c>
      <c r="G7" s="11"/>
      <c r="H7" s="17" t="s">
        <v>80</v>
      </c>
      <c r="I7" s="7">
        <v>1</v>
      </c>
    </row>
    <row r="8" spans="1:9" ht="14.7" customHeight="1" x14ac:dyDescent="0.25">
      <c r="A8" s="28"/>
      <c r="B8" s="10" t="s">
        <v>58</v>
      </c>
      <c r="C8" s="15" t="s">
        <v>79</v>
      </c>
      <c r="D8" s="7" t="s">
        <v>60</v>
      </c>
      <c r="E8" s="16">
        <v>201.42213333760401</v>
      </c>
      <c r="F8" s="16">
        <v>255.9</v>
      </c>
      <c r="G8" s="11"/>
      <c r="H8" s="17" t="s">
        <v>80</v>
      </c>
      <c r="I8" s="7">
        <v>1</v>
      </c>
    </row>
    <row r="9" spans="1:9" ht="14.7" customHeight="1" x14ac:dyDescent="0.25">
      <c r="A9" s="28"/>
      <c r="B9" s="10" t="s">
        <v>58</v>
      </c>
      <c r="C9" s="15" t="s">
        <v>79</v>
      </c>
      <c r="D9" s="7" t="s">
        <v>61</v>
      </c>
      <c r="E9" s="16">
        <v>154.11953627263799</v>
      </c>
      <c r="F9" s="16">
        <v>195.79580000000001</v>
      </c>
      <c r="G9" s="11"/>
      <c r="H9" s="17" t="s">
        <v>80</v>
      </c>
      <c r="I9" s="7">
        <v>1</v>
      </c>
    </row>
    <row r="10" spans="1:9" ht="14.7" customHeight="1" x14ac:dyDescent="0.25">
      <c r="A10" s="28"/>
      <c r="B10" s="10" t="s">
        <v>58</v>
      </c>
      <c r="C10" s="15" t="s">
        <v>79</v>
      </c>
      <c r="D10" s="7" t="s">
        <v>63</v>
      </c>
      <c r="E10" s="16">
        <v>227.98578474725599</v>
      </c>
      <c r="F10" s="16">
        <v>289.637</v>
      </c>
      <c r="G10" s="11"/>
      <c r="H10" s="17" t="s">
        <v>80</v>
      </c>
      <c r="I10" s="7">
        <v>1</v>
      </c>
    </row>
    <row r="11" spans="1:9" ht="14.7" customHeight="1" x14ac:dyDescent="0.25">
      <c r="A11" s="29"/>
      <c r="B11" s="10" t="s">
        <v>58</v>
      </c>
      <c r="C11" s="15" t="s">
        <v>79</v>
      </c>
      <c r="D11" s="7" t="s">
        <v>64</v>
      </c>
      <c r="E11" s="16">
        <v>227.98578474725599</v>
      </c>
      <c r="F11" s="16">
        <v>289.637</v>
      </c>
      <c r="G11" s="11"/>
      <c r="H11" s="17" t="s">
        <v>80</v>
      </c>
      <c r="I11" s="7">
        <v>1</v>
      </c>
    </row>
    <row r="12" spans="1:9" ht="14.7" customHeight="1" x14ac:dyDescent="0.25">
      <c r="A12" s="27" t="s">
        <v>7</v>
      </c>
      <c r="B12" s="10" t="s">
        <v>58</v>
      </c>
      <c r="C12" s="15" t="s">
        <v>79</v>
      </c>
      <c r="D12" s="7" t="s">
        <v>56</v>
      </c>
      <c r="E12" s="16">
        <v>188.85772696123999</v>
      </c>
      <c r="F12" s="16">
        <v>239.93</v>
      </c>
      <c r="G12" s="11"/>
      <c r="H12" s="17" t="s">
        <v>80</v>
      </c>
      <c r="I12" s="7">
        <v>1</v>
      </c>
    </row>
    <row r="13" spans="1:9" ht="14.7" customHeight="1" x14ac:dyDescent="0.25">
      <c r="A13" s="28"/>
      <c r="B13" s="10" t="s">
        <v>58</v>
      </c>
      <c r="C13" s="15" t="s">
        <v>79</v>
      </c>
      <c r="D13" s="7" t="s">
        <v>60</v>
      </c>
      <c r="E13" s="16">
        <v>201.42213333760401</v>
      </c>
      <c r="F13" s="16">
        <v>255.9</v>
      </c>
      <c r="G13" s="11"/>
      <c r="H13" s="17" t="s">
        <v>80</v>
      </c>
      <c r="I13" s="7">
        <v>1</v>
      </c>
    </row>
    <row r="14" spans="1:9" ht="14.7" customHeight="1" x14ac:dyDescent="0.25">
      <c r="A14" s="28"/>
      <c r="B14" s="10" t="s">
        <v>58</v>
      </c>
      <c r="C14" s="15" t="s">
        <v>79</v>
      </c>
      <c r="D14" s="7" t="s">
        <v>61</v>
      </c>
      <c r="E14" s="16">
        <v>154.11953627263799</v>
      </c>
      <c r="F14" s="16">
        <v>195.79580000000001</v>
      </c>
      <c r="G14" s="11"/>
      <c r="H14" s="17" t="s">
        <v>80</v>
      </c>
      <c r="I14" s="7">
        <v>1</v>
      </c>
    </row>
    <row r="15" spans="1:9" ht="14.7" customHeight="1" x14ac:dyDescent="0.25">
      <c r="A15" s="28"/>
      <c r="B15" s="10" t="s">
        <v>58</v>
      </c>
      <c r="C15" s="15" t="s">
        <v>79</v>
      </c>
      <c r="D15" s="7" t="s">
        <v>63</v>
      </c>
      <c r="E15" s="16">
        <v>227.98578474725599</v>
      </c>
      <c r="F15" s="16">
        <v>289.637</v>
      </c>
      <c r="G15" s="11"/>
      <c r="H15" s="17" t="s">
        <v>80</v>
      </c>
      <c r="I15" s="7">
        <v>1</v>
      </c>
    </row>
    <row r="16" spans="1:9" ht="14.7" customHeight="1" x14ac:dyDescent="0.25">
      <c r="A16" s="29"/>
      <c r="B16" s="10" t="s">
        <v>58</v>
      </c>
      <c r="C16" s="15" t="s">
        <v>79</v>
      </c>
      <c r="D16" s="7" t="s">
        <v>64</v>
      </c>
      <c r="E16" s="16">
        <v>227.98578474725599</v>
      </c>
      <c r="F16" s="16">
        <v>289.637</v>
      </c>
      <c r="G16" s="11"/>
      <c r="H16" s="17" t="s">
        <v>80</v>
      </c>
      <c r="I16" s="7">
        <v>1</v>
      </c>
    </row>
    <row r="17" spans="1:9" ht="14.7" customHeight="1" x14ac:dyDescent="0.25">
      <c r="A17" s="27" t="s">
        <v>9</v>
      </c>
      <c r="B17" s="10" t="s">
        <v>58</v>
      </c>
      <c r="C17" s="15" t="s">
        <v>79</v>
      </c>
      <c r="D17" s="7" t="s">
        <v>56</v>
      </c>
      <c r="E17" s="16">
        <v>188.85772696123999</v>
      </c>
      <c r="F17" s="16">
        <v>239.93</v>
      </c>
      <c r="G17" s="11"/>
      <c r="H17" s="17" t="s">
        <v>80</v>
      </c>
      <c r="I17" s="7">
        <v>1</v>
      </c>
    </row>
    <row r="18" spans="1:9" ht="14.7" customHeight="1" x14ac:dyDescent="0.25">
      <c r="A18" s="28"/>
      <c r="B18" s="10" t="s">
        <v>58</v>
      </c>
      <c r="C18" s="15" t="s">
        <v>79</v>
      </c>
      <c r="D18" s="7" t="s">
        <v>60</v>
      </c>
      <c r="E18" s="16">
        <v>201.42213333760401</v>
      </c>
      <c r="F18" s="16">
        <v>255.9</v>
      </c>
      <c r="G18" s="11"/>
      <c r="H18" s="17" t="s">
        <v>80</v>
      </c>
      <c r="I18" s="7">
        <v>1</v>
      </c>
    </row>
    <row r="19" spans="1:9" ht="14.7" customHeight="1" x14ac:dyDescent="0.25">
      <c r="A19" s="28"/>
      <c r="B19" s="10" t="s">
        <v>58</v>
      </c>
      <c r="C19" s="15" t="s">
        <v>79</v>
      </c>
      <c r="D19" s="7" t="s">
        <v>61</v>
      </c>
      <c r="E19" s="16">
        <v>154.11953627263799</v>
      </c>
      <c r="F19" s="16">
        <v>195.79580000000001</v>
      </c>
      <c r="G19" s="11"/>
      <c r="H19" s="17" t="s">
        <v>80</v>
      </c>
      <c r="I19" s="7">
        <v>1</v>
      </c>
    </row>
    <row r="20" spans="1:9" ht="14.7" customHeight="1" x14ac:dyDescent="0.25">
      <c r="A20" s="28"/>
      <c r="B20" s="10" t="s">
        <v>58</v>
      </c>
      <c r="C20" s="15" t="s">
        <v>79</v>
      </c>
      <c r="D20" s="7" t="s">
        <v>63</v>
      </c>
      <c r="E20" s="16">
        <v>227.98578474725599</v>
      </c>
      <c r="F20" s="16">
        <v>289.637</v>
      </c>
      <c r="G20" s="11"/>
      <c r="H20" s="17" t="s">
        <v>80</v>
      </c>
      <c r="I20" s="7">
        <v>1</v>
      </c>
    </row>
    <row r="21" spans="1:9" ht="14.7" customHeight="1" x14ac:dyDescent="0.25">
      <c r="A21" s="29"/>
      <c r="B21" s="10" t="s">
        <v>58</v>
      </c>
      <c r="C21" s="15" t="s">
        <v>79</v>
      </c>
      <c r="D21" s="7" t="s">
        <v>64</v>
      </c>
      <c r="E21" s="16">
        <v>227.98578474725599</v>
      </c>
      <c r="F21" s="16">
        <v>289.637</v>
      </c>
      <c r="G21" s="11"/>
      <c r="H21" s="17" t="s">
        <v>80</v>
      </c>
      <c r="I21" s="7">
        <v>1</v>
      </c>
    </row>
    <row r="22" spans="1:9" ht="14.7" customHeight="1" x14ac:dyDescent="0.25">
      <c r="A22" s="27" t="s">
        <v>11</v>
      </c>
      <c r="B22" s="10" t="s">
        <v>58</v>
      </c>
      <c r="C22" s="15" t="s">
        <v>79</v>
      </c>
      <c r="D22" s="7" t="s">
        <v>56</v>
      </c>
      <c r="E22" s="16">
        <v>188.85772696123999</v>
      </c>
      <c r="F22" s="16">
        <v>239.93</v>
      </c>
      <c r="G22" s="11"/>
      <c r="H22" s="17" t="s">
        <v>80</v>
      </c>
      <c r="I22" s="7">
        <v>1</v>
      </c>
    </row>
    <row r="23" spans="1:9" ht="14.7" customHeight="1" x14ac:dyDescent="0.25">
      <c r="A23" s="28"/>
      <c r="B23" s="10" t="s">
        <v>58</v>
      </c>
      <c r="C23" s="15" t="s">
        <v>79</v>
      </c>
      <c r="D23" s="7" t="s">
        <v>60</v>
      </c>
      <c r="E23" s="16">
        <v>201.42213333760401</v>
      </c>
      <c r="F23" s="16">
        <v>255.9</v>
      </c>
      <c r="G23" s="11"/>
      <c r="H23" s="17" t="s">
        <v>80</v>
      </c>
      <c r="I23" s="7">
        <v>1</v>
      </c>
    </row>
    <row r="24" spans="1:9" ht="14.7" customHeight="1" x14ac:dyDescent="0.25">
      <c r="A24" s="28"/>
      <c r="B24" s="10" t="s">
        <v>58</v>
      </c>
      <c r="C24" s="15" t="s">
        <v>79</v>
      </c>
      <c r="D24" s="7" t="s">
        <v>61</v>
      </c>
      <c r="E24" s="16">
        <v>154.11953627263799</v>
      </c>
      <c r="F24" s="16">
        <v>195.79580000000001</v>
      </c>
      <c r="G24" s="11"/>
      <c r="H24" s="17" t="s">
        <v>80</v>
      </c>
      <c r="I24" s="7">
        <v>1</v>
      </c>
    </row>
    <row r="25" spans="1:9" ht="14.7" customHeight="1" x14ac:dyDescent="0.25">
      <c r="A25" s="28"/>
      <c r="B25" s="10" t="s">
        <v>58</v>
      </c>
      <c r="C25" s="15" t="s">
        <v>79</v>
      </c>
      <c r="D25" s="7" t="s">
        <v>63</v>
      </c>
      <c r="E25" s="16">
        <v>227.98578474725599</v>
      </c>
      <c r="F25" s="16">
        <v>289.637</v>
      </c>
      <c r="G25" s="11"/>
      <c r="H25" s="17" t="s">
        <v>80</v>
      </c>
      <c r="I25" s="7">
        <v>1</v>
      </c>
    </row>
    <row r="26" spans="1:9" ht="14.7" customHeight="1" x14ac:dyDescent="0.25">
      <c r="A26" s="29"/>
      <c r="B26" s="10" t="s">
        <v>58</v>
      </c>
      <c r="C26" s="15" t="s">
        <v>79</v>
      </c>
      <c r="D26" s="7" t="s">
        <v>64</v>
      </c>
      <c r="E26" s="16">
        <v>227.98578474725599</v>
      </c>
      <c r="F26" s="16">
        <v>289.637</v>
      </c>
      <c r="G26" s="11"/>
      <c r="H26" s="17" t="s">
        <v>80</v>
      </c>
      <c r="I26" s="7">
        <v>1</v>
      </c>
    </row>
    <row r="27" spans="1:9" ht="14.7" customHeight="1" x14ac:dyDescent="0.25">
      <c r="A27" s="27" t="s">
        <v>13</v>
      </c>
      <c r="B27" s="10" t="s">
        <v>58</v>
      </c>
      <c r="C27" s="15" t="s">
        <v>79</v>
      </c>
      <c r="D27" s="7" t="s">
        <v>56</v>
      </c>
      <c r="E27" s="16">
        <v>188.85772696123999</v>
      </c>
      <c r="F27" s="16">
        <v>239.93</v>
      </c>
      <c r="G27" s="11"/>
      <c r="H27" s="17" t="s">
        <v>80</v>
      </c>
      <c r="I27" s="7">
        <v>1</v>
      </c>
    </row>
    <row r="28" spans="1:9" ht="14.7" customHeight="1" x14ac:dyDescent="0.25">
      <c r="A28" s="28"/>
      <c r="B28" s="10" t="s">
        <v>58</v>
      </c>
      <c r="C28" s="15" t="s">
        <v>79</v>
      </c>
      <c r="D28" s="7" t="s">
        <v>60</v>
      </c>
      <c r="E28" s="16">
        <v>201.42213333760401</v>
      </c>
      <c r="F28" s="16">
        <v>255.9</v>
      </c>
      <c r="G28" s="11"/>
      <c r="H28" s="17" t="s">
        <v>80</v>
      </c>
      <c r="I28" s="7">
        <v>1</v>
      </c>
    </row>
    <row r="29" spans="1:9" ht="14.7" customHeight="1" x14ac:dyDescent="0.25">
      <c r="A29" s="28"/>
      <c r="B29" s="10" t="s">
        <v>58</v>
      </c>
      <c r="C29" s="15" t="s">
        <v>79</v>
      </c>
      <c r="D29" s="7" t="s">
        <v>61</v>
      </c>
      <c r="E29" s="16">
        <v>154.11953627263799</v>
      </c>
      <c r="F29" s="16">
        <v>195.79580000000001</v>
      </c>
      <c r="G29" s="11"/>
      <c r="H29" s="17" t="s">
        <v>80</v>
      </c>
      <c r="I29" s="7">
        <v>1</v>
      </c>
    </row>
    <row r="30" spans="1:9" ht="14.7" customHeight="1" x14ac:dyDescent="0.25">
      <c r="A30" s="28"/>
      <c r="B30" s="10" t="s">
        <v>58</v>
      </c>
      <c r="C30" s="15" t="s">
        <v>79</v>
      </c>
      <c r="D30" s="7" t="s">
        <v>63</v>
      </c>
      <c r="E30" s="16">
        <v>227.98578474725599</v>
      </c>
      <c r="F30" s="16">
        <v>289.637</v>
      </c>
      <c r="G30" s="11"/>
      <c r="H30" s="17" t="s">
        <v>80</v>
      </c>
      <c r="I30" s="7">
        <v>1</v>
      </c>
    </row>
    <row r="31" spans="1:9" ht="14.7" customHeight="1" x14ac:dyDescent="0.25">
      <c r="A31" s="29"/>
      <c r="B31" s="10" t="s">
        <v>58</v>
      </c>
      <c r="C31" s="15" t="s">
        <v>79</v>
      </c>
      <c r="D31" s="7" t="s">
        <v>64</v>
      </c>
      <c r="E31" s="16">
        <v>227.98578474725599</v>
      </c>
      <c r="F31" s="16">
        <v>289.637</v>
      </c>
      <c r="G31" s="11"/>
      <c r="H31" s="17" t="s">
        <v>80</v>
      </c>
      <c r="I31" s="7">
        <v>1</v>
      </c>
    </row>
    <row r="32" spans="1:9" ht="14.7" customHeight="1" x14ac:dyDescent="0.25">
      <c r="A32" s="27" t="s">
        <v>15</v>
      </c>
      <c r="B32" s="10" t="s">
        <v>58</v>
      </c>
      <c r="C32" s="15" t="s">
        <v>79</v>
      </c>
      <c r="D32" s="7" t="s">
        <v>56</v>
      </c>
      <c r="E32" s="16">
        <v>188.85772696123999</v>
      </c>
      <c r="F32" s="16">
        <v>239.93</v>
      </c>
      <c r="G32" s="11"/>
      <c r="H32" s="17" t="s">
        <v>80</v>
      </c>
      <c r="I32" s="7">
        <v>1</v>
      </c>
    </row>
    <row r="33" spans="1:9" ht="14.7" customHeight="1" x14ac:dyDescent="0.25">
      <c r="A33" s="28"/>
      <c r="B33" s="10" t="s">
        <v>58</v>
      </c>
      <c r="C33" s="15" t="s">
        <v>79</v>
      </c>
      <c r="D33" s="7" t="s">
        <v>60</v>
      </c>
      <c r="E33" s="16">
        <v>201.42213333760401</v>
      </c>
      <c r="F33" s="16">
        <v>255.9</v>
      </c>
      <c r="G33" s="11"/>
      <c r="H33" s="17" t="s">
        <v>80</v>
      </c>
      <c r="I33" s="7">
        <v>1</v>
      </c>
    </row>
    <row r="34" spans="1:9" ht="14.7" customHeight="1" x14ac:dyDescent="0.25">
      <c r="A34" s="28"/>
      <c r="B34" s="10" t="s">
        <v>58</v>
      </c>
      <c r="C34" s="15" t="s">
        <v>79</v>
      </c>
      <c r="D34" s="7" t="s">
        <v>61</v>
      </c>
      <c r="E34" s="16">
        <v>154.11953627263799</v>
      </c>
      <c r="F34" s="16">
        <v>195.79580000000001</v>
      </c>
      <c r="G34" s="11"/>
      <c r="H34" s="17" t="s">
        <v>80</v>
      </c>
      <c r="I34" s="7">
        <v>1</v>
      </c>
    </row>
    <row r="35" spans="1:9" ht="14.7" customHeight="1" x14ac:dyDescent="0.25">
      <c r="A35" s="28"/>
      <c r="B35" s="10" t="s">
        <v>58</v>
      </c>
      <c r="C35" s="15" t="s">
        <v>79</v>
      </c>
      <c r="D35" s="7" t="s">
        <v>63</v>
      </c>
      <c r="E35" s="16">
        <v>227.98578474725599</v>
      </c>
      <c r="F35" s="16">
        <v>289.637</v>
      </c>
      <c r="G35" s="11"/>
      <c r="H35" s="17" t="s">
        <v>80</v>
      </c>
      <c r="I35" s="7">
        <v>1</v>
      </c>
    </row>
    <row r="36" spans="1:9" ht="14.7" customHeight="1" x14ac:dyDescent="0.25">
      <c r="A36" s="29"/>
      <c r="B36" s="10" t="s">
        <v>58</v>
      </c>
      <c r="C36" s="15" t="s">
        <v>79</v>
      </c>
      <c r="D36" s="7" t="s">
        <v>64</v>
      </c>
      <c r="E36" s="16">
        <v>227.98578474725599</v>
      </c>
      <c r="F36" s="16">
        <v>289.637</v>
      </c>
      <c r="G36" s="11"/>
      <c r="H36" s="17" t="s">
        <v>80</v>
      </c>
      <c r="I36" s="7">
        <v>1</v>
      </c>
    </row>
    <row r="37" spans="1:9" ht="14.7" customHeight="1" x14ac:dyDescent="0.25">
      <c r="A37" s="27" t="s">
        <v>17</v>
      </c>
      <c r="B37" s="10" t="s">
        <v>58</v>
      </c>
      <c r="C37" s="15" t="s">
        <v>79</v>
      </c>
      <c r="D37" s="7" t="s">
        <v>56</v>
      </c>
      <c r="E37" s="16">
        <v>188.85772696123999</v>
      </c>
      <c r="F37" s="16">
        <v>239.93</v>
      </c>
      <c r="G37" s="11"/>
      <c r="H37" s="17" t="s">
        <v>80</v>
      </c>
      <c r="I37" s="7">
        <v>1</v>
      </c>
    </row>
    <row r="38" spans="1:9" ht="14.7" customHeight="1" x14ac:dyDescent="0.25">
      <c r="A38" s="28"/>
      <c r="B38" s="10" t="s">
        <v>58</v>
      </c>
      <c r="C38" s="15" t="s">
        <v>79</v>
      </c>
      <c r="D38" s="7" t="s">
        <v>60</v>
      </c>
      <c r="E38" s="16">
        <v>201.42213333760401</v>
      </c>
      <c r="F38" s="16">
        <v>255.9</v>
      </c>
      <c r="G38" s="11"/>
      <c r="H38" s="17" t="s">
        <v>80</v>
      </c>
      <c r="I38" s="7">
        <v>1</v>
      </c>
    </row>
    <row r="39" spans="1:9" ht="14.7" customHeight="1" x14ac:dyDescent="0.25">
      <c r="A39" s="28"/>
      <c r="B39" s="10" t="s">
        <v>58</v>
      </c>
      <c r="C39" s="15" t="s">
        <v>79</v>
      </c>
      <c r="D39" s="7" t="s">
        <v>61</v>
      </c>
      <c r="E39" s="16">
        <v>154.11953627263799</v>
      </c>
      <c r="F39" s="16">
        <v>195.79580000000001</v>
      </c>
      <c r="G39" s="11"/>
      <c r="H39" s="17" t="s">
        <v>80</v>
      </c>
      <c r="I39" s="7">
        <v>1</v>
      </c>
    </row>
    <row r="40" spans="1:9" ht="14.7" customHeight="1" x14ac:dyDescent="0.25">
      <c r="A40" s="28"/>
      <c r="B40" s="10" t="s">
        <v>58</v>
      </c>
      <c r="C40" s="15" t="s">
        <v>79</v>
      </c>
      <c r="D40" s="7" t="s">
        <v>63</v>
      </c>
      <c r="E40" s="16">
        <v>227.98578474725599</v>
      </c>
      <c r="F40" s="16">
        <v>289.637</v>
      </c>
      <c r="G40" s="11"/>
      <c r="H40" s="17" t="s">
        <v>80</v>
      </c>
      <c r="I40" s="7">
        <v>1</v>
      </c>
    </row>
    <row r="41" spans="1:9" ht="14.7" customHeight="1" x14ac:dyDescent="0.25">
      <c r="A41" s="29"/>
      <c r="B41" s="10" t="s">
        <v>58</v>
      </c>
      <c r="C41" s="15" t="s">
        <v>79</v>
      </c>
      <c r="D41" s="7" t="s">
        <v>64</v>
      </c>
      <c r="E41" s="16">
        <v>227.98578474725599</v>
      </c>
      <c r="F41" s="16">
        <v>289.637</v>
      </c>
      <c r="G41" s="11"/>
      <c r="H41" s="17" t="s">
        <v>80</v>
      </c>
      <c r="I41" s="7">
        <v>1</v>
      </c>
    </row>
    <row r="42" spans="1:9" ht="14.7" customHeight="1" x14ac:dyDescent="0.25">
      <c r="A42" s="27" t="s">
        <v>21</v>
      </c>
      <c r="B42" s="10" t="s">
        <v>58</v>
      </c>
      <c r="C42" s="15" t="s">
        <v>79</v>
      </c>
      <c r="D42" s="7" t="s">
        <v>56</v>
      </c>
      <c r="E42" s="16">
        <v>612.42311303105805</v>
      </c>
      <c r="F42" s="16">
        <v>816.03499999999997</v>
      </c>
      <c r="G42" s="11"/>
      <c r="H42" s="17" t="s">
        <v>80</v>
      </c>
      <c r="I42" s="7">
        <v>1</v>
      </c>
    </row>
    <row r="43" spans="1:9" ht="14.7" customHeight="1" x14ac:dyDescent="0.25">
      <c r="A43" s="28"/>
      <c r="B43" s="10" t="s">
        <v>58</v>
      </c>
      <c r="C43" s="15" t="s">
        <v>79</v>
      </c>
      <c r="D43" s="7" t="s">
        <v>60</v>
      </c>
      <c r="E43" s="16">
        <v>724.22990954174998</v>
      </c>
      <c r="F43" s="16">
        <v>965.01400000000001</v>
      </c>
      <c r="G43" s="11"/>
      <c r="H43" s="17" t="s">
        <v>80</v>
      </c>
      <c r="I43" s="7">
        <v>1</v>
      </c>
    </row>
    <row r="44" spans="1:9" ht="14.7" customHeight="1" x14ac:dyDescent="0.25">
      <c r="A44" s="28"/>
      <c r="B44" s="10" t="s">
        <v>58</v>
      </c>
      <c r="C44" s="15" t="s">
        <v>79</v>
      </c>
      <c r="D44" s="7" t="s">
        <v>61</v>
      </c>
      <c r="E44" s="16">
        <v>720.31126522702095</v>
      </c>
      <c r="F44" s="16">
        <v>959.79200000000003</v>
      </c>
      <c r="G44" s="11"/>
      <c r="H44" s="17" t="s">
        <v>80</v>
      </c>
      <c r="I44" s="7">
        <v>1</v>
      </c>
    </row>
    <row r="45" spans="1:9" ht="14.7" customHeight="1" x14ac:dyDescent="0.25">
      <c r="A45" s="28"/>
      <c r="B45" s="10" t="s">
        <v>58</v>
      </c>
      <c r="C45" s="15" t="s">
        <v>79</v>
      </c>
      <c r="D45" s="7" t="s">
        <v>63</v>
      </c>
      <c r="E45" s="16">
        <v>773.09995272877995</v>
      </c>
      <c r="F45" s="16">
        <v>1030.1320000000001</v>
      </c>
      <c r="G45" s="11"/>
      <c r="H45" s="17" t="s">
        <v>80</v>
      </c>
      <c r="I45" s="7">
        <v>1</v>
      </c>
    </row>
    <row r="46" spans="1:9" ht="14.7" customHeight="1" x14ac:dyDescent="0.25">
      <c r="A46" s="29"/>
      <c r="B46" s="10" t="s">
        <v>58</v>
      </c>
      <c r="C46" s="15" t="s">
        <v>79</v>
      </c>
      <c r="D46" s="7" t="s">
        <v>64</v>
      </c>
      <c r="E46" s="16">
        <v>773.09995272877995</v>
      </c>
      <c r="F46" s="16">
        <v>1030.1320000000001</v>
      </c>
      <c r="G46" s="11"/>
      <c r="H46" s="17" t="s">
        <v>80</v>
      </c>
      <c r="I46" s="7">
        <v>1</v>
      </c>
    </row>
    <row r="47" spans="1:9" ht="14.7" customHeight="1" x14ac:dyDescent="0.25">
      <c r="A47" s="27" t="s">
        <v>23</v>
      </c>
      <c r="B47" s="10" t="s">
        <v>58</v>
      </c>
      <c r="C47" s="15" t="s">
        <v>79</v>
      </c>
      <c r="D47" s="7" t="s">
        <v>56</v>
      </c>
      <c r="E47" s="16">
        <v>612.42311303105805</v>
      </c>
      <c r="F47" s="16">
        <v>816.03499999999997</v>
      </c>
      <c r="G47" s="11"/>
      <c r="H47" s="17" t="s">
        <v>80</v>
      </c>
      <c r="I47" s="7">
        <v>1</v>
      </c>
    </row>
    <row r="48" spans="1:9" ht="14.7" customHeight="1" x14ac:dyDescent="0.25">
      <c r="A48" s="28"/>
      <c r="B48" s="10" t="s">
        <v>58</v>
      </c>
      <c r="C48" s="15" t="s">
        <v>79</v>
      </c>
      <c r="D48" s="7" t="s">
        <v>60</v>
      </c>
      <c r="E48" s="16">
        <v>724.22990954174998</v>
      </c>
      <c r="F48" s="16">
        <v>965.01400000000001</v>
      </c>
      <c r="G48" s="11"/>
      <c r="H48" s="17" t="s">
        <v>80</v>
      </c>
      <c r="I48" s="7">
        <v>1</v>
      </c>
    </row>
    <row r="49" spans="1:9" ht="14.7" customHeight="1" x14ac:dyDescent="0.25">
      <c r="A49" s="28"/>
      <c r="B49" s="10" t="s">
        <v>58</v>
      </c>
      <c r="C49" s="15" t="s">
        <v>79</v>
      </c>
      <c r="D49" s="7" t="s">
        <v>61</v>
      </c>
      <c r="E49" s="16">
        <v>720.31126522702095</v>
      </c>
      <c r="F49" s="16">
        <v>959.79200000000003</v>
      </c>
      <c r="G49" s="11"/>
      <c r="H49" s="17" t="s">
        <v>80</v>
      </c>
      <c r="I49" s="7">
        <v>1</v>
      </c>
    </row>
    <row r="50" spans="1:9" ht="14.7" customHeight="1" x14ac:dyDescent="0.25">
      <c r="A50" s="28"/>
      <c r="B50" s="10" t="s">
        <v>58</v>
      </c>
      <c r="C50" s="15" t="s">
        <v>79</v>
      </c>
      <c r="D50" s="7" t="s">
        <v>63</v>
      </c>
      <c r="E50" s="16">
        <v>773.09995272877995</v>
      </c>
      <c r="F50" s="16">
        <v>1030.1320000000001</v>
      </c>
      <c r="G50" s="11"/>
      <c r="H50" s="17" t="s">
        <v>80</v>
      </c>
      <c r="I50" s="7">
        <v>1</v>
      </c>
    </row>
    <row r="51" spans="1:9" ht="14.7" customHeight="1" x14ac:dyDescent="0.25">
      <c r="A51" s="29"/>
      <c r="B51" s="10" t="s">
        <v>58</v>
      </c>
      <c r="C51" s="15" t="s">
        <v>79</v>
      </c>
      <c r="D51" s="7" t="s">
        <v>64</v>
      </c>
      <c r="E51" s="16">
        <v>773.09995272877995</v>
      </c>
      <c r="F51" s="16">
        <v>1030.1320000000001</v>
      </c>
      <c r="G51" s="11"/>
      <c r="H51" s="17" t="s">
        <v>80</v>
      </c>
      <c r="I51" s="7">
        <v>1</v>
      </c>
    </row>
    <row r="52" spans="1:9" ht="14.7" customHeight="1" x14ac:dyDescent="0.25">
      <c r="A52" s="27" t="s">
        <v>19</v>
      </c>
      <c r="B52" s="10" t="s">
        <v>58</v>
      </c>
      <c r="C52" s="15" t="s">
        <v>79</v>
      </c>
      <c r="D52" s="7" t="s">
        <v>56</v>
      </c>
      <c r="E52" s="16">
        <v>612.42311303105805</v>
      </c>
      <c r="F52" s="16">
        <v>816.03499999999997</v>
      </c>
      <c r="G52" s="11"/>
      <c r="H52" s="17" t="s">
        <v>80</v>
      </c>
      <c r="I52" s="7">
        <v>1</v>
      </c>
    </row>
    <row r="53" spans="1:9" ht="14.7" customHeight="1" x14ac:dyDescent="0.25">
      <c r="A53" s="28"/>
      <c r="B53" s="10" t="s">
        <v>58</v>
      </c>
      <c r="C53" s="15" t="s">
        <v>79</v>
      </c>
      <c r="D53" s="7" t="s">
        <v>60</v>
      </c>
      <c r="E53" s="16">
        <v>724.22990954174998</v>
      </c>
      <c r="F53" s="16">
        <v>965.01400000000001</v>
      </c>
      <c r="G53" s="11"/>
      <c r="H53" s="17" t="s">
        <v>80</v>
      </c>
      <c r="I53" s="7">
        <v>1</v>
      </c>
    </row>
    <row r="54" spans="1:9" ht="14.7" customHeight="1" x14ac:dyDescent="0.25">
      <c r="A54" s="28"/>
      <c r="B54" s="10" t="s">
        <v>58</v>
      </c>
      <c r="C54" s="15" t="s">
        <v>79</v>
      </c>
      <c r="D54" s="7" t="s">
        <v>61</v>
      </c>
      <c r="E54" s="16">
        <v>720.31126522702095</v>
      </c>
      <c r="F54" s="16">
        <v>959.79200000000003</v>
      </c>
      <c r="G54" s="11"/>
      <c r="H54" s="17" t="s">
        <v>80</v>
      </c>
      <c r="I54" s="7">
        <v>1</v>
      </c>
    </row>
    <row r="55" spans="1:9" ht="14.7" customHeight="1" x14ac:dyDescent="0.25">
      <c r="A55" s="28"/>
      <c r="B55" s="10" t="s">
        <v>58</v>
      </c>
      <c r="C55" s="15" t="s">
        <v>79</v>
      </c>
      <c r="D55" s="7" t="s">
        <v>63</v>
      </c>
      <c r="E55" s="16">
        <v>773.09995272877995</v>
      </c>
      <c r="F55" s="16">
        <v>1030.1320000000001</v>
      </c>
      <c r="G55" s="11"/>
      <c r="H55" s="17" t="s">
        <v>80</v>
      </c>
      <c r="I55" s="7">
        <v>1</v>
      </c>
    </row>
    <row r="56" spans="1:9" ht="14.7" customHeight="1" x14ac:dyDescent="0.25">
      <c r="A56" s="29"/>
      <c r="B56" s="10" t="s">
        <v>58</v>
      </c>
      <c r="C56" s="15" t="s">
        <v>79</v>
      </c>
      <c r="D56" s="7" t="s">
        <v>64</v>
      </c>
      <c r="E56" s="16">
        <v>773.09995272877995</v>
      </c>
      <c r="F56" s="16">
        <v>1030.1320000000001</v>
      </c>
      <c r="G56" s="11"/>
      <c r="H56" s="17" t="s">
        <v>80</v>
      </c>
      <c r="I56" s="7">
        <v>1</v>
      </c>
    </row>
    <row r="57" spans="1:9" ht="14.7" customHeight="1" x14ac:dyDescent="0.25">
      <c r="A57" s="27" t="s">
        <v>25</v>
      </c>
      <c r="B57" s="10" t="s">
        <v>58</v>
      </c>
      <c r="C57" s="15" t="s">
        <v>79</v>
      </c>
      <c r="D57" s="7" t="s">
        <v>56</v>
      </c>
      <c r="E57" s="16">
        <v>24.9272050165171</v>
      </c>
      <c r="F57" s="16">
        <v>29.257000000000001</v>
      </c>
      <c r="G57" s="11"/>
      <c r="H57" s="17" t="s">
        <v>80</v>
      </c>
      <c r="I57" s="7">
        <v>1</v>
      </c>
    </row>
    <row r="58" spans="1:9" ht="14.7" customHeight="1" x14ac:dyDescent="0.25">
      <c r="A58" s="28"/>
      <c r="B58" s="10" t="s">
        <v>58</v>
      </c>
      <c r="C58" s="15" t="s">
        <v>79</v>
      </c>
      <c r="D58" s="7" t="s">
        <v>60</v>
      </c>
      <c r="E58" s="16">
        <v>27.1621070915294</v>
      </c>
      <c r="F58" s="16">
        <v>31.880199999999999</v>
      </c>
      <c r="G58" s="11"/>
      <c r="H58" s="17" t="s">
        <v>80</v>
      </c>
      <c r="I58" s="7">
        <v>1</v>
      </c>
    </row>
    <row r="59" spans="1:9" ht="14.7" customHeight="1" x14ac:dyDescent="0.25">
      <c r="A59" s="28"/>
      <c r="B59" s="10" t="s">
        <v>58</v>
      </c>
      <c r="C59" s="15" t="s">
        <v>79</v>
      </c>
      <c r="D59" s="7" t="s">
        <v>61</v>
      </c>
      <c r="E59" s="16">
        <v>19.990521339590501</v>
      </c>
      <c r="F59" s="16">
        <v>23.462900000000001</v>
      </c>
      <c r="G59" s="11"/>
      <c r="H59" s="17" t="s">
        <v>80</v>
      </c>
      <c r="I59" s="7">
        <v>1</v>
      </c>
    </row>
    <row r="60" spans="1:9" ht="14.7" customHeight="1" x14ac:dyDescent="0.25">
      <c r="A60" s="28"/>
      <c r="B60" s="10" t="s">
        <v>58</v>
      </c>
      <c r="C60" s="15" t="s">
        <v>79</v>
      </c>
      <c r="D60" s="7" t="s">
        <v>63</v>
      </c>
      <c r="E60" s="16">
        <v>24.063921678559002</v>
      </c>
      <c r="F60" s="16">
        <v>28.2438</v>
      </c>
      <c r="G60" s="11"/>
      <c r="H60" s="17" t="s">
        <v>80</v>
      </c>
      <c r="I60" s="7">
        <v>1</v>
      </c>
    </row>
    <row r="61" spans="1:9" ht="14.7" customHeight="1" x14ac:dyDescent="0.25">
      <c r="A61" s="29"/>
      <c r="B61" s="10" t="s">
        <v>58</v>
      </c>
      <c r="C61" s="15" t="s">
        <v>79</v>
      </c>
      <c r="D61" s="7" t="s">
        <v>64</v>
      </c>
      <c r="E61" s="16">
        <v>24.063921678559002</v>
      </c>
      <c r="F61" s="16">
        <v>28.2438</v>
      </c>
      <c r="G61" s="11"/>
      <c r="H61" s="17" t="s">
        <v>80</v>
      </c>
      <c r="I61" s="7">
        <v>1</v>
      </c>
    </row>
    <row r="62" spans="1:9" ht="14.7" customHeight="1" x14ac:dyDescent="0.25">
      <c r="A62" s="27" t="s">
        <v>27</v>
      </c>
      <c r="B62" s="10" t="s">
        <v>58</v>
      </c>
      <c r="C62" s="15" t="s">
        <v>79</v>
      </c>
      <c r="D62" s="7" t="s">
        <v>56</v>
      </c>
      <c r="E62" s="16">
        <v>24.9272050165171</v>
      </c>
      <c r="F62" s="16">
        <v>29.257000000000001</v>
      </c>
      <c r="G62" s="11"/>
      <c r="H62" s="17" t="s">
        <v>80</v>
      </c>
      <c r="I62" s="7">
        <v>1</v>
      </c>
    </row>
    <row r="63" spans="1:9" ht="14.7" customHeight="1" x14ac:dyDescent="0.25">
      <c r="A63" s="28"/>
      <c r="B63" s="10" t="s">
        <v>58</v>
      </c>
      <c r="C63" s="15" t="s">
        <v>79</v>
      </c>
      <c r="D63" s="7" t="s">
        <v>60</v>
      </c>
      <c r="E63" s="16">
        <v>27.1621070915294</v>
      </c>
      <c r="F63" s="16">
        <v>31.880199999999999</v>
      </c>
      <c r="G63" s="11"/>
      <c r="H63" s="17" t="s">
        <v>80</v>
      </c>
      <c r="I63" s="7">
        <v>1</v>
      </c>
    </row>
    <row r="64" spans="1:9" ht="14.7" customHeight="1" x14ac:dyDescent="0.25">
      <c r="A64" s="28"/>
      <c r="B64" s="10" t="s">
        <v>58</v>
      </c>
      <c r="C64" s="15" t="s">
        <v>79</v>
      </c>
      <c r="D64" s="7" t="s">
        <v>61</v>
      </c>
      <c r="E64" s="16">
        <v>19.990521339590501</v>
      </c>
      <c r="F64" s="16">
        <v>23.462900000000001</v>
      </c>
      <c r="G64" s="11"/>
      <c r="H64" s="17" t="s">
        <v>80</v>
      </c>
      <c r="I64" s="7">
        <v>1</v>
      </c>
    </row>
    <row r="65" spans="1:9" ht="14.7" customHeight="1" x14ac:dyDescent="0.25">
      <c r="A65" s="28"/>
      <c r="B65" s="10" t="s">
        <v>58</v>
      </c>
      <c r="C65" s="15" t="s">
        <v>79</v>
      </c>
      <c r="D65" s="7" t="s">
        <v>63</v>
      </c>
      <c r="E65" s="16">
        <v>24.063921678559002</v>
      </c>
      <c r="F65" s="16">
        <v>28.2438</v>
      </c>
      <c r="G65" s="11"/>
      <c r="H65" s="17" t="s">
        <v>80</v>
      </c>
      <c r="I65" s="7">
        <v>1</v>
      </c>
    </row>
    <row r="66" spans="1:9" ht="14.7" customHeight="1" x14ac:dyDescent="0.25">
      <c r="A66" s="29"/>
      <c r="B66" s="10" t="s">
        <v>58</v>
      </c>
      <c r="C66" s="15" t="s">
        <v>79</v>
      </c>
      <c r="D66" s="7" t="s">
        <v>64</v>
      </c>
      <c r="E66" s="16">
        <v>24.063921678559002</v>
      </c>
      <c r="F66" s="16">
        <v>28.2438</v>
      </c>
      <c r="G66" s="11"/>
      <c r="H66" s="17" t="s">
        <v>80</v>
      </c>
      <c r="I66" s="7">
        <v>1</v>
      </c>
    </row>
    <row r="67" spans="1:9" ht="12.75" customHeight="1" x14ac:dyDescent="0.25">
      <c r="B67" s="2"/>
    </row>
  </sheetData>
  <mergeCells count="13">
    <mergeCell ref="A37:A41"/>
    <mergeCell ref="A32:A36"/>
    <mergeCell ref="A27:A31"/>
    <mergeCell ref="A62:A66"/>
    <mergeCell ref="A57:A61"/>
    <mergeCell ref="A52:A56"/>
    <mergeCell ref="A47:A51"/>
    <mergeCell ref="A42:A46"/>
    <mergeCell ref="A22:A26"/>
    <mergeCell ref="A17:A21"/>
    <mergeCell ref="A12:A16"/>
    <mergeCell ref="A7:A11"/>
    <mergeCell ref="A2:A6"/>
  </mergeCells>
  <pageMargins left="0.78749999999999998" right="0.78749999999999998" top="0.78749999999999998" bottom="0.78749999999999998"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W81"/>
  <sheetViews>
    <sheetView showGridLines="0" topLeftCell="A52" zoomScale="95" zoomScaleNormal="95" workbookViewId="0">
      <selection activeCell="F30" sqref="F30"/>
    </sheetView>
  </sheetViews>
  <sheetFormatPr defaultColWidth="11.44140625" defaultRowHeight="13.2" x14ac:dyDescent="0.25"/>
  <cols>
    <col min="1" max="1" width="21.109375" style="1" customWidth="1"/>
    <col min="2" max="2" width="11.44140625" style="1"/>
    <col min="3" max="3" width="14.88671875" style="1" bestFit="1" customWidth="1"/>
    <col min="4" max="4" width="13.109375" style="1" customWidth="1"/>
    <col min="5" max="5" width="14" style="1" customWidth="1"/>
    <col min="6" max="257" width="11.44140625" style="1"/>
  </cols>
  <sheetData>
    <row r="1" spans="1:12" ht="41.1" customHeight="1" x14ac:dyDescent="0.3">
      <c r="A1" s="9" t="s">
        <v>1</v>
      </c>
      <c r="B1" s="9" t="s">
        <v>50</v>
      </c>
      <c r="C1" s="9" t="s">
        <v>51</v>
      </c>
      <c r="D1" s="18" t="s">
        <v>81</v>
      </c>
      <c r="E1" s="18" t="s">
        <v>82</v>
      </c>
      <c r="F1" s="9" t="s">
        <v>52</v>
      </c>
      <c r="G1" s="9">
        <v>2000</v>
      </c>
      <c r="H1" s="9">
        <v>2005</v>
      </c>
      <c r="I1" s="9">
        <v>2010</v>
      </c>
      <c r="J1" s="9">
        <v>2015</v>
      </c>
      <c r="K1" s="9" t="s">
        <v>54</v>
      </c>
      <c r="L1" s="9" t="s">
        <v>55</v>
      </c>
    </row>
    <row r="2" spans="1:12" ht="14.7" customHeight="1" x14ac:dyDescent="0.25">
      <c r="A2" s="34" t="s">
        <v>3</v>
      </c>
      <c r="B2" s="7" t="s">
        <v>56</v>
      </c>
      <c r="C2" s="19" t="s">
        <v>57</v>
      </c>
      <c r="D2" s="7" t="s">
        <v>36</v>
      </c>
      <c r="E2" s="7" t="s">
        <v>42</v>
      </c>
      <c r="F2" s="8" t="s">
        <v>83</v>
      </c>
      <c r="G2" s="7" t="s">
        <v>69</v>
      </c>
      <c r="H2" s="7">
        <v>780</v>
      </c>
      <c r="I2" s="7">
        <v>780</v>
      </c>
      <c r="J2" s="7">
        <v>780</v>
      </c>
      <c r="K2" s="7"/>
      <c r="L2" s="7">
        <v>1</v>
      </c>
    </row>
    <row r="3" spans="1:12" ht="14.7" customHeight="1" x14ac:dyDescent="0.25">
      <c r="A3" s="34"/>
      <c r="B3" s="7" t="s">
        <v>60</v>
      </c>
      <c r="C3" s="19" t="s">
        <v>57</v>
      </c>
      <c r="D3" s="7" t="s">
        <v>36</v>
      </c>
      <c r="E3" s="7" t="s">
        <v>42</v>
      </c>
      <c r="F3" s="8" t="s">
        <v>83</v>
      </c>
      <c r="G3" s="7" t="s">
        <v>69</v>
      </c>
      <c r="H3" s="7">
        <v>780</v>
      </c>
      <c r="I3" s="7">
        <v>780</v>
      </c>
      <c r="J3" s="7">
        <v>780</v>
      </c>
      <c r="K3" s="7"/>
      <c r="L3" s="7">
        <v>1</v>
      </c>
    </row>
    <row r="4" spans="1:12" ht="14.7" customHeight="1" x14ac:dyDescent="0.25">
      <c r="A4" s="34"/>
      <c r="B4" s="7" t="s">
        <v>61</v>
      </c>
      <c r="C4" s="19" t="s">
        <v>57</v>
      </c>
      <c r="D4" s="7" t="s">
        <v>36</v>
      </c>
      <c r="E4" s="7" t="s">
        <v>42</v>
      </c>
      <c r="F4" s="8" t="s">
        <v>83</v>
      </c>
      <c r="G4" s="7" t="s">
        <v>69</v>
      </c>
      <c r="H4" s="7">
        <v>780</v>
      </c>
      <c r="I4" s="7">
        <v>780</v>
      </c>
      <c r="J4" s="7">
        <v>780</v>
      </c>
      <c r="K4" s="7"/>
      <c r="L4" s="7">
        <v>1</v>
      </c>
    </row>
    <row r="5" spans="1:12" ht="14.7" customHeight="1" x14ac:dyDescent="0.25">
      <c r="A5" s="34"/>
      <c r="B5" s="7" t="s">
        <v>63</v>
      </c>
      <c r="C5" s="19" t="s">
        <v>57</v>
      </c>
      <c r="D5" s="7" t="s">
        <v>36</v>
      </c>
      <c r="E5" s="7" t="s">
        <v>42</v>
      </c>
      <c r="F5" s="8" t="s">
        <v>83</v>
      </c>
      <c r="G5" s="7" t="s">
        <v>69</v>
      </c>
      <c r="H5" s="7">
        <v>780</v>
      </c>
      <c r="I5" s="7">
        <v>780</v>
      </c>
      <c r="J5" s="7">
        <v>780</v>
      </c>
      <c r="K5" s="7"/>
      <c r="L5" s="7">
        <v>1</v>
      </c>
    </row>
    <row r="6" spans="1:12" ht="14.7" customHeight="1" x14ac:dyDescent="0.25">
      <c r="A6" s="34"/>
      <c r="B6" s="7" t="s">
        <v>64</v>
      </c>
      <c r="C6" s="19" t="s">
        <v>57</v>
      </c>
      <c r="D6" s="7" t="s">
        <v>36</v>
      </c>
      <c r="E6" s="7" t="s">
        <v>42</v>
      </c>
      <c r="F6" s="8" t="s">
        <v>83</v>
      </c>
      <c r="G6" s="7" t="s">
        <v>69</v>
      </c>
      <c r="H6" s="7">
        <v>780</v>
      </c>
      <c r="I6" s="7">
        <v>780</v>
      </c>
      <c r="J6" s="7">
        <v>780</v>
      </c>
      <c r="K6" s="7"/>
      <c r="L6" s="7">
        <v>1</v>
      </c>
    </row>
    <row r="7" spans="1:12" ht="14.7" customHeight="1" x14ac:dyDescent="0.25">
      <c r="A7" s="34" t="s">
        <v>5</v>
      </c>
      <c r="B7" s="7" t="s">
        <v>56</v>
      </c>
      <c r="C7" s="19" t="s">
        <v>57</v>
      </c>
      <c r="D7" s="7" t="s">
        <v>34</v>
      </c>
      <c r="E7" s="7" t="s">
        <v>42</v>
      </c>
      <c r="F7" s="8" t="s">
        <v>83</v>
      </c>
      <c r="G7" s="7" t="s">
        <v>69</v>
      </c>
      <c r="H7" s="7">
        <v>900</v>
      </c>
      <c r="I7" s="7">
        <v>900</v>
      </c>
      <c r="J7" s="7">
        <v>900</v>
      </c>
      <c r="K7" s="7"/>
      <c r="L7" s="7">
        <v>1</v>
      </c>
    </row>
    <row r="8" spans="1:12" ht="14.7" customHeight="1" x14ac:dyDescent="0.25">
      <c r="A8" s="34"/>
      <c r="B8" s="7" t="s">
        <v>60</v>
      </c>
      <c r="C8" s="19" t="s">
        <v>57</v>
      </c>
      <c r="D8" s="7" t="s">
        <v>34</v>
      </c>
      <c r="E8" s="7" t="s">
        <v>42</v>
      </c>
      <c r="F8" s="8" t="s">
        <v>83</v>
      </c>
      <c r="G8" s="7" t="s">
        <v>69</v>
      </c>
      <c r="H8" s="7">
        <v>900</v>
      </c>
      <c r="I8" s="7">
        <v>900</v>
      </c>
      <c r="J8" s="7">
        <v>900</v>
      </c>
      <c r="K8" s="7"/>
      <c r="L8" s="7">
        <v>1</v>
      </c>
    </row>
    <row r="9" spans="1:12" ht="14.7" customHeight="1" x14ac:dyDescent="0.25">
      <c r="A9" s="34"/>
      <c r="B9" s="7" t="s">
        <v>61</v>
      </c>
      <c r="C9" s="19" t="s">
        <v>57</v>
      </c>
      <c r="D9" s="7" t="s">
        <v>34</v>
      </c>
      <c r="E9" s="7" t="s">
        <v>42</v>
      </c>
      <c r="F9" s="8" t="s">
        <v>83</v>
      </c>
      <c r="G9" s="7" t="s">
        <v>69</v>
      </c>
      <c r="H9" s="7">
        <v>900</v>
      </c>
      <c r="I9" s="7">
        <v>900</v>
      </c>
      <c r="J9" s="7">
        <v>900</v>
      </c>
      <c r="K9" s="7"/>
      <c r="L9" s="7">
        <v>1</v>
      </c>
    </row>
    <row r="10" spans="1:12" ht="14.7" customHeight="1" x14ac:dyDescent="0.25">
      <c r="A10" s="34"/>
      <c r="B10" s="7" t="s">
        <v>63</v>
      </c>
      <c r="C10" s="19" t="s">
        <v>57</v>
      </c>
      <c r="D10" s="7" t="s">
        <v>34</v>
      </c>
      <c r="E10" s="7" t="s">
        <v>42</v>
      </c>
      <c r="F10" s="8" t="s">
        <v>83</v>
      </c>
      <c r="G10" s="7" t="s">
        <v>69</v>
      </c>
      <c r="H10" s="7">
        <v>900</v>
      </c>
      <c r="I10" s="7">
        <v>900</v>
      </c>
      <c r="J10" s="7">
        <v>900</v>
      </c>
      <c r="K10" s="7"/>
      <c r="L10" s="7">
        <v>1</v>
      </c>
    </row>
    <row r="11" spans="1:12" ht="14.7" customHeight="1" x14ac:dyDescent="0.25">
      <c r="A11" s="34"/>
      <c r="B11" s="7" t="s">
        <v>64</v>
      </c>
      <c r="C11" s="19" t="s">
        <v>57</v>
      </c>
      <c r="D11" s="7" t="s">
        <v>34</v>
      </c>
      <c r="E11" s="7" t="s">
        <v>42</v>
      </c>
      <c r="F11" s="8" t="s">
        <v>83</v>
      </c>
      <c r="G11" s="7" t="s">
        <v>69</v>
      </c>
      <c r="H11" s="7">
        <v>900</v>
      </c>
      <c r="I11" s="7">
        <v>900</v>
      </c>
      <c r="J11" s="7">
        <v>900</v>
      </c>
      <c r="K11" s="7"/>
      <c r="L11" s="7">
        <v>1</v>
      </c>
    </row>
    <row r="12" spans="1:12" ht="14.7" customHeight="1" x14ac:dyDescent="0.25">
      <c r="A12" s="34" t="s">
        <v>7</v>
      </c>
      <c r="B12" s="7" t="s">
        <v>56</v>
      </c>
      <c r="C12" s="19" t="s">
        <v>57</v>
      </c>
      <c r="D12" s="7" t="s">
        <v>32</v>
      </c>
      <c r="E12" s="7" t="s">
        <v>42</v>
      </c>
      <c r="F12" s="8" t="s">
        <v>83</v>
      </c>
      <c r="G12" s="7" t="s">
        <v>69</v>
      </c>
      <c r="H12" s="7">
        <v>1000</v>
      </c>
      <c r="I12" s="7">
        <v>1000</v>
      </c>
      <c r="J12" s="7">
        <v>1000</v>
      </c>
      <c r="K12" s="7"/>
      <c r="L12" s="7">
        <v>1</v>
      </c>
    </row>
    <row r="13" spans="1:12" ht="14.7" customHeight="1" x14ac:dyDescent="0.25">
      <c r="A13" s="34"/>
      <c r="B13" s="7" t="s">
        <v>60</v>
      </c>
      <c r="C13" s="19" t="s">
        <v>57</v>
      </c>
      <c r="D13" s="7" t="s">
        <v>32</v>
      </c>
      <c r="E13" s="7" t="s">
        <v>42</v>
      </c>
      <c r="F13" s="8" t="s">
        <v>83</v>
      </c>
      <c r="G13" s="7" t="s">
        <v>69</v>
      </c>
      <c r="H13" s="7">
        <v>1000</v>
      </c>
      <c r="I13" s="7">
        <v>1000</v>
      </c>
      <c r="J13" s="7">
        <v>1000</v>
      </c>
      <c r="K13" s="7"/>
      <c r="L13" s="7">
        <v>1</v>
      </c>
    </row>
    <row r="14" spans="1:12" ht="14.7" customHeight="1" x14ac:dyDescent="0.25">
      <c r="A14" s="34"/>
      <c r="B14" s="7" t="s">
        <v>61</v>
      </c>
      <c r="C14" s="19" t="s">
        <v>57</v>
      </c>
      <c r="D14" s="7" t="s">
        <v>32</v>
      </c>
      <c r="E14" s="7" t="s">
        <v>42</v>
      </c>
      <c r="F14" s="8" t="s">
        <v>83</v>
      </c>
      <c r="G14" s="7" t="s">
        <v>69</v>
      </c>
      <c r="H14" s="7">
        <v>1000</v>
      </c>
      <c r="I14" s="7">
        <v>1000</v>
      </c>
      <c r="J14" s="7">
        <v>1000</v>
      </c>
      <c r="K14" s="7"/>
      <c r="L14" s="7">
        <v>1</v>
      </c>
    </row>
    <row r="15" spans="1:12" ht="14.7" customHeight="1" x14ac:dyDescent="0.25">
      <c r="A15" s="34"/>
      <c r="B15" s="7" t="s">
        <v>63</v>
      </c>
      <c r="C15" s="19" t="s">
        <v>57</v>
      </c>
      <c r="D15" s="7" t="s">
        <v>32</v>
      </c>
      <c r="E15" s="7" t="s">
        <v>42</v>
      </c>
      <c r="F15" s="8" t="s">
        <v>83</v>
      </c>
      <c r="G15" s="7" t="s">
        <v>69</v>
      </c>
      <c r="H15" s="7">
        <v>1000</v>
      </c>
      <c r="I15" s="7">
        <v>1000</v>
      </c>
      <c r="J15" s="7">
        <v>1000</v>
      </c>
      <c r="K15" s="7"/>
      <c r="L15" s="7">
        <v>1</v>
      </c>
    </row>
    <row r="16" spans="1:12" ht="14.7" customHeight="1" x14ac:dyDescent="0.25">
      <c r="A16" s="34"/>
      <c r="B16" s="7" t="s">
        <v>64</v>
      </c>
      <c r="C16" s="19" t="s">
        <v>57</v>
      </c>
      <c r="D16" s="7" t="s">
        <v>32</v>
      </c>
      <c r="E16" s="7" t="s">
        <v>42</v>
      </c>
      <c r="F16" s="8" t="s">
        <v>83</v>
      </c>
      <c r="G16" s="7" t="s">
        <v>69</v>
      </c>
      <c r="H16" s="7">
        <v>1000</v>
      </c>
      <c r="I16" s="7">
        <v>1000</v>
      </c>
      <c r="J16" s="7">
        <v>1000</v>
      </c>
      <c r="K16" s="7"/>
      <c r="L16" s="7">
        <v>1</v>
      </c>
    </row>
    <row r="17" spans="1:12" ht="14.7" customHeight="1" x14ac:dyDescent="0.25">
      <c r="A17" s="34" t="s">
        <v>9</v>
      </c>
      <c r="B17" s="7" t="s">
        <v>56</v>
      </c>
      <c r="C17" s="19" t="s">
        <v>57</v>
      </c>
      <c r="D17" s="7" t="s">
        <v>32</v>
      </c>
      <c r="E17" s="7" t="s">
        <v>42</v>
      </c>
      <c r="F17" s="8" t="s">
        <v>83</v>
      </c>
      <c r="G17" s="7" t="s">
        <v>69</v>
      </c>
      <c r="H17" s="7" t="s">
        <v>69</v>
      </c>
      <c r="I17" s="7">
        <v>1900</v>
      </c>
      <c r="J17" s="7">
        <v>1900</v>
      </c>
      <c r="K17" s="7"/>
      <c r="L17" s="7">
        <v>1</v>
      </c>
    </row>
    <row r="18" spans="1:12" ht="14.7" customHeight="1" x14ac:dyDescent="0.25">
      <c r="A18" s="34"/>
      <c r="B18" s="7" t="s">
        <v>60</v>
      </c>
      <c r="C18" s="19" t="s">
        <v>57</v>
      </c>
      <c r="D18" s="7" t="s">
        <v>32</v>
      </c>
      <c r="E18" s="7" t="s">
        <v>42</v>
      </c>
      <c r="F18" s="8" t="s">
        <v>83</v>
      </c>
      <c r="G18" s="7" t="s">
        <v>69</v>
      </c>
      <c r="H18" s="7" t="s">
        <v>69</v>
      </c>
      <c r="I18" s="7">
        <v>1900</v>
      </c>
      <c r="J18" s="7">
        <v>1900</v>
      </c>
      <c r="K18" s="7"/>
      <c r="L18" s="7">
        <v>1</v>
      </c>
    </row>
    <row r="19" spans="1:12" ht="14.7" customHeight="1" x14ac:dyDescent="0.25">
      <c r="A19" s="34"/>
      <c r="B19" s="7" t="s">
        <v>61</v>
      </c>
      <c r="C19" s="19" t="s">
        <v>57</v>
      </c>
      <c r="D19" s="7" t="s">
        <v>32</v>
      </c>
      <c r="E19" s="7" t="s">
        <v>42</v>
      </c>
      <c r="F19" s="8" t="s">
        <v>83</v>
      </c>
      <c r="G19" s="7" t="s">
        <v>69</v>
      </c>
      <c r="H19" s="7" t="s">
        <v>69</v>
      </c>
      <c r="I19" s="7">
        <v>1900</v>
      </c>
      <c r="J19" s="7">
        <v>1900</v>
      </c>
      <c r="K19" s="7"/>
      <c r="L19" s="7">
        <v>1</v>
      </c>
    </row>
    <row r="20" spans="1:12" ht="14.7" customHeight="1" x14ac:dyDescent="0.25">
      <c r="A20" s="34"/>
      <c r="B20" s="7" t="s">
        <v>63</v>
      </c>
      <c r="C20" s="19" t="s">
        <v>57</v>
      </c>
      <c r="D20" s="7" t="s">
        <v>32</v>
      </c>
      <c r="E20" s="7" t="s">
        <v>42</v>
      </c>
      <c r="F20" s="8" t="s">
        <v>83</v>
      </c>
      <c r="G20" s="7" t="s">
        <v>69</v>
      </c>
      <c r="H20" s="7" t="s">
        <v>69</v>
      </c>
      <c r="I20" s="7">
        <v>1900</v>
      </c>
      <c r="J20" s="7">
        <v>1900</v>
      </c>
      <c r="K20" s="7"/>
      <c r="L20" s="7">
        <v>1</v>
      </c>
    </row>
    <row r="21" spans="1:12" ht="14.7" customHeight="1" x14ac:dyDescent="0.25">
      <c r="A21" s="34"/>
      <c r="B21" s="7" t="s">
        <v>64</v>
      </c>
      <c r="C21" s="19" t="s">
        <v>57</v>
      </c>
      <c r="D21" s="7" t="s">
        <v>32</v>
      </c>
      <c r="E21" s="7" t="s">
        <v>42</v>
      </c>
      <c r="F21" s="8" t="s">
        <v>83</v>
      </c>
      <c r="G21" s="7" t="s">
        <v>69</v>
      </c>
      <c r="H21" s="7" t="s">
        <v>69</v>
      </c>
      <c r="I21" s="7">
        <v>1900</v>
      </c>
      <c r="J21" s="7">
        <v>1900</v>
      </c>
      <c r="K21" s="7"/>
      <c r="L21" s="7">
        <v>1</v>
      </c>
    </row>
    <row r="22" spans="1:12" ht="14.7" customHeight="1" x14ac:dyDescent="0.25">
      <c r="A22" s="34" t="s">
        <v>11</v>
      </c>
      <c r="B22" s="7" t="s">
        <v>56</v>
      </c>
      <c r="C22" s="19" t="s">
        <v>57</v>
      </c>
      <c r="D22" s="7" t="s">
        <v>84</v>
      </c>
      <c r="E22" s="7" t="s">
        <v>42</v>
      </c>
      <c r="F22" s="8" t="s">
        <v>83</v>
      </c>
      <c r="G22" s="7" t="s">
        <v>69</v>
      </c>
      <c r="H22" s="7">
        <v>500</v>
      </c>
      <c r="I22" s="7">
        <v>500</v>
      </c>
      <c r="J22" s="7">
        <v>500</v>
      </c>
      <c r="K22" s="7"/>
      <c r="L22" s="7">
        <v>1</v>
      </c>
    </row>
    <row r="23" spans="1:12" ht="14.7" customHeight="1" x14ac:dyDescent="0.25">
      <c r="A23" s="34"/>
      <c r="B23" s="7" t="s">
        <v>60</v>
      </c>
      <c r="C23" s="19" t="s">
        <v>57</v>
      </c>
      <c r="D23" s="7" t="s">
        <v>84</v>
      </c>
      <c r="E23" s="7" t="s">
        <v>42</v>
      </c>
      <c r="F23" s="8" t="s">
        <v>83</v>
      </c>
      <c r="G23" s="7" t="s">
        <v>69</v>
      </c>
      <c r="H23" s="7">
        <v>500</v>
      </c>
      <c r="I23" s="7">
        <v>500</v>
      </c>
      <c r="J23" s="7">
        <v>500</v>
      </c>
      <c r="K23" s="7"/>
      <c r="L23" s="7">
        <v>1</v>
      </c>
    </row>
    <row r="24" spans="1:12" ht="14.7" customHeight="1" x14ac:dyDescent="0.25">
      <c r="A24" s="34"/>
      <c r="B24" s="7" t="s">
        <v>61</v>
      </c>
      <c r="C24" s="19" t="s">
        <v>57</v>
      </c>
      <c r="D24" s="7" t="s">
        <v>84</v>
      </c>
      <c r="E24" s="7" t="s">
        <v>42</v>
      </c>
      <c r="F24" s="8" t="s">
        <v>83</v>
      </c>
      <c r="G24" s="7" t="s">
        <v>69</v>
      </c>
      <c r="H24" s="7">
        <v>500</v>
      </c>
      <c r="I24" s="7">
        <v>500</v>
      </c>
      <c r="J24" s="7">
        <v>500</v>
      </c>
      <c r="K24" s="7"/>
      <c r="L24" s="7">
        <v>1</v>
      </c>
    </row>
    <row r="25" spans="1:12" ht="14.7" customHeight="1" x14ac:dyDescent="0.25">
      <c r="A25" s="34"/>
      <c r="B25" s="7" t="s">
        <v>63</v>
      </c>
      <c r="C25" s="19" t="s">
        <v>57</v>
      </c>
      <c r="D25" s="7" t="s">
        <v>84</v>
      </c>
      <c r="E25" s="7" t="s">
        <v>42</v>
      </c>
      <c r="F25" s="8" t="s">
        <v>83</v>
      </c>
      <c r="G25" s="7" t="s">
        <v>69</v>
      </c>
      <c r="H25" s="7">
        <v>500</v>
      </c>
      <c r="I25" s="7">
        <v>500</v>
      </c>
      <c r="J25" s="7">
        <v>500</v>
      </c>
      <c r="K25" s="7"/>
      <c r="L25" s="7">
        <v>1</v>
      </c>
    </row>
    <row r="26" spans="1:12" ht="14.7" customHeight="1" x14ac:dyDescent="0.25">
      <c r="A26" s="34"/>
      <c r="B26" s="7" t="s">
        <v>64</v>
      </c>
      <c r="C26" s="19" t="s">
        <v>57</v>
      </c>
      <c r="D26" s="7" t="s">
        <v>84</v>
      </c>
      <c r="E26" s="7" t="s">
        <v>42</v>
      </c>
      <c r="F26" s="8" t="s">
        <v>83</v>
      </c>
      <c r="G26" s="7" t="s">
        <v>69</v>
      </c>
      <c r="H26" s="7">
        <v>500</v>
      </c>
      <c r="I26" s="7">
        <v>500</v>
      </c>
      <c r="J26" s="7">
        <v>500</v>
      </c>
      <c r="K26" s="7"/>
      <c r="L26" s="7">
        <v>1</v>
      </c>
    </row>
    <row r="27" spans="1:12" ht="14.7" customHeight="1" x14ac:dyDescent="0.25">
      <c r="A27" s="34" t="s">
        <v>13</v>
      </c>
      <c r="B27" s="7" t="s">
        <v>56</v>
      </c>
      <c r="C27" s="19" t="s">
        <v>57</v>
      </c>
      <c r="D27" s="7" t="s">
        <v>84</v>
      </c>
      <c r="E27" s="7" t="s">
        <v>42</v>
      </c>
      <c r="F27" s="8" t="s">
        <v>83</v>
      </c>
      <c r="G27" s="7" t="s">
        <v>69</v>
      </c>
      <c r="H27" s="7">
        <v>500</v>
      </c>
      <c r="I27" s="7">
        <v>500</v>
      </c>
      <c r="J27" s="7">
        <v>500</v>
      </c>
      <c r="K27" s="7"/>
      <c r="L27" s="7">
        <v>1</v>
      </c>
    </row>
    <row r="28" spans="1:12" ht="14.7" customHeight="1" x14ac:dyDescent="0.25">
      <c r="A28" s="34"/>
      <c r="B28" s="7" t="s">
        <v>60</v>
      </c>
      <c r="C28" s="19" t="s">
        <v>57</v>
      </c>
      <c r="D28" s="7" t="s">
        <v>84</v>
      </c>
      <c r="E28" s="7" t="s">
        <v>42</v>
      </c>
      <c r="F28" s="8" t="s">
        <v>83</v>
      </c>
      <c r="G28" s="7" t="s">
        <v>69</v>
      </c>
      <c r="H28" s="7">
        <v>500</v>
      </c>
      <c r="I28" s="7">
        <v>500</v>
      </c>
      <c r="J28" s="7">
        <v>500</v>
      </c>
      <c r="K28" s="7"/>
      <c r="L28" s="7">
        <v>1</v>
      </c>
    </row>
    <row r="29" spans="1:12" ht="14.7" customHeight="1" x14ac:dyDescent="0.25">
      <c r="A29" s="34"/>
      <c r="B29" s="7" t="s">
        <v>61</v>
      </c>
      <c r="C29" s="19" t="s">
        <v>57</v>
      </c>
      <c r="D29" s="7" t="s">
        <v>84</v>
      </c>
      <c r="E29" s="7" t="s">
        <v>42</v>
      </c>
      <c r="F29" s="8" t="s">
        <v>83</v>
      </c>
      <c r="G29" s="7" t="s">
        <v>69</v>
      </c>
      <c r="H29" s="7">
        <v>500</v>
      </c>
      <c r="I29" s="7">
        <v>500</v>
      </c>
      <c r="J29" s="7">
        <v>500</v>
      </c>
      <c r="K29" s="7"/>
      <c r="L29" s="7">
        <v>1</v>
      </c>
    </row>
    <row r="30" spans="1:12" ht="14.7" customHeight="1" x14ac:dyDescent="0.25">
      <c r="A30" s="34"/>
      <c r="B30" s="7" t="s">
        <v>63</v>
      </c>
      <c r="C30" s="19" t="s">
        <v>57</v>
      </c>
      <c r="D30" s="7" t="s">
        <v>84</v>
      </c>
      <c r="E30" s="7" t="s">
        <v>42</v>
      </c>
      <c r="F30" s="8" t="s">
        <v>83</v>
      </c>
      <c r="G30" s="7" t="s">
        <v>69</v>
      </c>
      <c r="H30" s="7">
        <v>500</v>
      </c>
      <c r="I30" s="7">
        <v>500</v>
      </c>
      <c r="J30" s="7">
        <v>500</v>
      </c>
      <c r="K30" s="7"/>
      <c r="L30" s="7">
        <v>1</v>
      </c>
    </row>
    <row r="31" spans="1:12" ht="14.7" customHeight="1" x14ac:dyDescent="0.25">
      <c r="A31" s="34"/>
      <c r="B31" s="7" t="s">
        <v>64</v>
      </c>
      <c r="C31" s="19" t="s">
        <v>57</v>
      </c>
      <c r="D31" s="7" t="s">
        <v>84</v>
      </c>
      <c r="E31" s="7" t="s">
        <v>42</v>
      </c>
      <c r="F31" s="8" t="s">
        <v>83</v>
      </c>
      <c r="G31" s="7" t="s">
        <v>69</v>
      </c>
      <c r="H31" s="7">
        <v>500</v>
      </c>
      <c r="I31" s="7">
        <v>500</v>
      </c>
      <c r="J31" s="7">
        <v>500</v>
      </c>
      <c r="K31" s="7"/>
      <c r="L31" s="7">
        <v>1</v>
      </c>
    </row>
    <row r="32" spans="1:12" ht="14.7" customHeight="1" x14ac:dyDescent="0.25">
      <c r="A32" s="34"/>
      <c r="B32" s="7" t="s">
        <v>56</v>
      </c>
      <c r="C32" s="19" t="s">
        <v>57</v>
      </c>
      <c r="D32" s="7" t="s">
        <v>32</v>
      </c>
      <c r="E32" s="7" t="s">
        <v>42</v>
      </c>
      <c r="F32" s="8" t="s">
        <v>83</v>
      </c>
      <c r="G32" s="7" t="s">
        <v>69</v>
      </c>
      <c r="H32" s="7">
        <v>1000</v>
      </c>
      <c r="I32" s="7">
        <v>1000</v>
      </c>
      <c r="J32" s="7">
        <v>1000</v>
      </c>
      <c r="K32" s="7"/>
      <c r="L32" s="7">
        <v>1</v>
      </c>
    </row>
    <row r="33" spans="1:12" ht="14.7" customHeight="1" x14ac:dyDescent="0.25">
      <c r="A33" s="34"/>
      <c r="B33" s="7" t="s">
        <v>60</v>
      </c>
      <c r="C33" s="19" t="s">
        <v>57</v>
      </c>
      <c r="D33" s="7" t="s">
        <v>32</v>
      </c>
      <c r="E33" s="7" t="s">
        <v>42</v>
      </c>
      <c r="F33" s="8" t="s">
        <v>83</v>
      </c>
      <c r="G33" s="7" t="s">
        <v>69</v>
      </c>
      <c r="H33" s="7">
        <v>1000</v>
      </c>
      <c r="I33" s="7">
        <v>1000</v>
      </c>
      <c r="J33" s="7">
        <v>1000</v>
      </c>
      <c r="K33" s="7"/>
      <c r="L33" s="7">
        <v>1</v>
      </c>
    </row>
    <row r="34" spans="1:12" ht="14.7" customHeight="1" x14ac:dyDescent="0.25">
      <c r="A34" s="34"/>
      <c r="B34" s="7" t="s">
        <v>61</v>
      </c>
      <c r="C34" s="19" t="s">
        <v>57</v>
      </c>
      <c r="D34" s="7" t="s">
        <v>32</v>
      </c>
      <c r="E34" s="7" t="s">
        <v>42</v>
      </c>
      <c r="F34" s="8" t="s">
        <v>83</v>
      </c>
      <c r="G34" s="7" t="s">
        <v>69</v>
      </c>
      <c r="H34" s="7">
        <v>1000</v>
      </c>
      <c r="I34" s="7">
        <v>1000</v>
      </c>
      <c r="J34" s="7">
        <v>1000</v>
      </c>
      <c r="K34" s="7"/>
      <c r="L34" s="7">
        <v>1</v>
      </c>
    </row>
    <row r="35" spans="1:12" ht="14.7" customHeight="1" x14ac:dyDescent="0.25">
      <c r="A35" s="34"/>
      <c r="B35" s="7" t="s">
        <v>63</v>
      </c>
      <c r="C35" s="19" t="s">
        <v>57</v>
      </c>
      <c r="D35" s="7" t="s">
        <v>32</v>
      </c>
      <c r="E35" s="7" t="s">
        <v>42</v>
      </c>
      <c r="F35" s="8" t="s">
        <v>83</v>
      </c>
      <c r="G35" s="7" t="s">
        <v>69</v>
      </c>
      <c r="H35" s="7">
        <v>1000</v>
      </c>
      <c r="I35" s="7">
        <v>1000</v>
      </c>
      <c r="J35" s="7">
        <v>1000</v>
      </c>
      <c r="K35" s="7"/>
      <c r="L35" s="7">
        <v>1</v>
      </c>
    </row>
    <row r="36" spans="1:12" ht="14.7" customHeight="1" x14ac:dyDescent="0.25">
      <c r="A36" s="34"/>
      <c r="B36" s="7" t="s">
        <v>64</v>
      </c>
      <c r="C36" s="19" t="s">
        <v>57</v>
      </c>
      <c r="D36" s="7" t="s">
        <v>32</v>
      </c>
      <c r="E36" s="7" t="s">
        <v>42</v>
      </c>
      <c r="F36" s="8" t="s">
        <v>83</v>
      </c>
      <c r="G36" s="7" t="s">
        <v>69</v>
      </c>
      <c r="H36" s="7">
        <v>1000</v>
      </c>
      <c r="I36" s="7">
        <v>1000</v>
      </c>
      <c r="J36" s="7">
        <v>1000</v>
      </c>
      <c r="K36" s="7"/>
      <c r="L36" s="7">
        <v>1</v>
      </c>
    </row>
    <row r="37" spans="1:12" ht="14.7" customHeight="1" x14ac:dyDescent="0.25">
      <c r="A37" s="34" t="s">
        <v>15</v>
      </c>
      <c r="B37" s="7" t="s">
        <v>56</v>
      </c>
      <c r="C37" s="19" t="s">
        <v>57</v>
      </c>
      <c r="D37" s="7" t="s">
        <v>84</v>
      </c>
      <c r="E37" s="7" t="s">
        <v>42</v>
      </c>
      <c r="F37" s="8" t="s">
        <v>83</v>
      </c>
      <c r="G37" s="7" t="s">
        <v>69</v>
      </c>
      <c r="H37" s="7">
        <v>570</v>
      </c>
      <c r="I37" s="7">
        <v>570</v>
      </c>
      <c r="J37" s="7">
        <v>570</v>
      </c>
      <c r="K37" s="7"/>
      <c r="L37" s="7">
        <v>1</v>
      </c>
    </row>
    <row r="38" spans="1:12" ht="14.7" customHeight="1" x14ac:dyDescent="0.25">
      <c r="A38" s="34"/>
      <c r="B38" s="7" t="s">
        <v>60</v>
      </c>
      <c r="C38" s="19" t="s">
        <v>57</v>
      </c>
      <c r="D38" s="7" t="s">
        <v>84</v>
      </c>
      <c r="E38" s="7" t="s">
        <v>42</v>
      </c>
      <c r="F38" s="8" t="s">
        <v>83</v>
      </c>
      <c r="G38" s="7" t="s">
        <v>69</v>
      </c>
      <c r="H38" s="7">
        <v>570</v>
      </c>
      <c r="I38" s="7">
        <v>570</v>
      </c>
      <c r="J38" s="7">
        <v>570</v>
      </c>
      <c r="K38" s="7"/>
      <c r="L38" s="7">
        <v>1</v>
      </c>
    </row>
    <row r="39" spans="1:12" ht="14.7" customHeight="1" x14ac:dyDescent="0.25">
      <c r="A39" s="34"/>
      <c r="B39" s="7" t="s">
        <v>61</v>
      </c>
      <c r="C39" s="19" t="s">
        <v>57</v>
      </c>
      <c r="D39" s="7" t="s">
        <v>84</v>
      </c>
      <c r="E39" s="7" t="s">
        <v>42</v>
      </c>
      <c r="F39" s="8" t="s">
        <v>83</v>
      </c>
      <c r="G39" s="7" t="s">
        <v>69</v>
      </c>
      <c r="H39" s="7">
        <v>570</v>
      </c>
      <c r="I39" s="7">
        <v>570</v>
      </c>
      <c r="J39" s="7">
        <v>570</v>
      </c>
      <c r="K39" s="7"/>
      <c r="L39" s="7">
        <v>1</v>
      </c>
    </row>
    <row r="40" spans="1:12" ht="14.7" customHeight="1" x14ac:dyDescent="0.25">
      <c r="A40" s="34"/>
      <c r="B40" s="7" t="s">
        <v>63</v>
      </c>
      <c r="C40" s="19" t="s">
        <v>57</v>
      </c>
      <c r="D40" s="7" t="s">
        <v>84</v>
      </c>
      <c r="E40" s="7" t="s">
        <v>42</v>
      </c>
      <c r="F40" s="8" t="s">
        <v>83</v>
      </c>
      <c r="G40" s="7" t="s">
        <v>69</v>
      </c>
      <c r="H40" s="7">
        <v>570</v>
      </c>
      <c r="I40" s="7">
        <v>570</v>
      </c>
      <c r="J40" s="7">
        <v>570</v>
      </c>
      <c r="K40" s="7"/>
      <c r="L40" s="7">
        <v>1</v>
      </c>
    </row>
    <row r="41" spans="1:12" ht="14.7" customHeight="1" x14ac:dyDescent="0.25">
      <c r="A41" s="34"/>
      <c r="B41" s="7" t="s">
        <v>64</v>
      </c>
      <c r="C41" s="19" t="s">
        <v>57</v>
      </c>
      <c r="D41" s="7" t="s">
        <v>84</v>
      </c>
      <c r="E41" s="7" t="s">
        <v>42</v>
      </c>
      <c r="F41" s="8" t="s">
        <v>83</v>
      </c>
      <c r="G41" s="7" t="s">
        <v>69</v>
      </c>
      <c r="H41" s="7">
        <v>570</v>
      </c>
      <c r="I41" s="7">
        <v>570</v>
      </c>
      <c r="J41" s="7">
        <v>570</v>
      </c>
      <c r="K41" s="7"/>
      <c r="L41" s="7">
        <v>1</v>
      </c>
    </row>
    <row r="42" spans="1:12" ht="14.7" customHeight="1" x14ac:dyDescent="0.25">
      <c r="A42" s="34"/>
      <c r="B42" s="7" t="s">
        <v>56</v>
      </c>
      <c r="C42" s="19" t="s">
        <v>57</v>
      </c>
      <c r="D42" s="7" t="s">
        <v>36</v>
      </c>
      <c r="E42" s="7" t="s">
        <v>42</v>
      </c>
      <c r="F42" s="8" t="s">
        <v>83</v>
      </c>
      <c r="G42" s="7" t="s">
        <v>69</v>
      </c>
      <c r="H42" s="7">
        <v>780</v>
      </c>
      <c r="I42" s="7">
        <v>780</v>
      </c>
      <c r="J42" s="7">
        <v>780</v>
      </c>
      <c r="K42" s="7"/>
      <c r="L42" s="7">
        <v>1</v>
      </c>
    </row>
    <row r="43" spans="1:12" ht="14.7" customHeight="1" x14ac:dyDescent="0.25">
      <c r="A43" s="34"/>
      <c r="B43" s="7" t="s">
        <v>60</v>
      </c>
      <c r="C43" s="19" t="s">
        <v>57</v>
      </c>
      <c r="D43" s="7" t="s">
        <v>36</v>
      </c>
      <c r="E43" s="7" t="s">
        <v>42</v>
      </c>
      <c r="F43" s="8" t="s">
        <v>83</v>
      </c>
      <c r="G43" s="7" t="s">
        <v>69</v>
      </c>
      <c r="H43" s="7">
        <v>780</v>
      </c>
      <c r="I43" s="7">
        <v>780</v>
      </c>
      <c r="J43" s="7">
        <v>780</v>
      </c>
      <c r="K43" s="7"/>
      <c r="L43" s="7">
        <v>1</v>
      </c>
    </row>
    <row r="44" spans="1:12" ht="14.7" customHeight="1" x14ac:dyDescent="0.25">
      <c r="A44" s="34"/>
      <c r="B44" s="7" t="s">
        <v>61</v>
      </c>
      <c r="C44" s="19" t="s">
        <v>57</v>
      </c>
      <c r="D44" s="7" t="s">
        <v>36</v>
      </c>
      <c r="E44" s="7" t="s">
        <v>42</v>
      </c>
      <c r="F44" s="8" t="s">
        <v>83</v>
      </c>
      <c r="G44" s="7" t="s">
        <v>69</v>
      </c>
      <c r="H44" s="7">
        <v>780</v>
      </c>
      <c r="I44" s="7">
        <v>780</v>
      </c>
      <c r="J44" s="7">
        <v>780</v>
      </c>
      <c r="K44" s="7"/>
      <c r="L44" s="7">
        <v>1</v>
      </c>
    </row>
    <row r="45" spans="1:12" ht="14.7" customHeight="1" x14ac:dyDescent="0.25">
      <c r="A45" s="34"/>
      <c r="B45" s="7" t="s">
        <v>63</v>
      </c>
      <c r="C45" s="19" t="s">
        <v>57</v>
      </c>
      <c r="D45" s="7" t="s">
        <v>36</v>
      </c>
      <c r="E45" s="7" t="s">
        <v>42</v>
      </c>
      <c r="F45" s="8" t="s">
        <v>83</v>
      </c>
      <c r="G45" s="7" t="s">
        <v>69</v>
      </c>
      <c r="H45" s="7">
        <v>780</v>
      </c>
      <c r="I45" s="7">
        <v>780</v>
      </c>
      <c r="J45" s="7">
        <v>780</v>
      </c>
      <c r="K45" s="7"/>
      <c r="L45" s="7">
        <v>1</v>
      </c>
    </row>
    <row r="46" spans="1:12" ht="14.7" customHeight="1" x14ac:dyDescent="0.25">
      <c r="A46" s="34"/>
      <c r="B46" s="7" t="s">
        <v>64</v>
      </c>
      <c r="C46" s="19" t="s">
        <v>57</v>
      </c>
      <c r="D46" s="7" t="s">
        <v>36</v>
      </c>
      <c r="E46" s="7" t="s">
        <v>42</v>
      </c>
      <c r="F46" s="8" t="s">
        <v>83</v>
      </c>
      <c r="G46" s="7" t="s">
        <v>69</v>
      </c>
      <c r="H46" s="7">
        <v>780</v>
      </c>
      <c r="I46" s="7">
        <v>780</v>
      </c>
      <c r="J46" s="7">
        <v>780</v>
      </c>
      <c r="K46" s="7"/>
      <c r="L46" s="7">
        <v>1</v>
      </c>
    </row>
    <row r="47" spans="1:12" ht="14.7" customHeight="1" x14ac:dyDescent="0.25">
      <c r="A47" s="34" t="s">
        <v>17</v>
      </c>
      <c r="B47" s="7" t="s">
        <v>56</v>
      </c>
      <c r="C47" s="19" t="s">
        <v>57</v>
      </c>
      <c r="D47" s="7" t="s">
        <v>36</v>
      </c>
      <c r="E47" s="7" t="s">
        <v>42</v>
      </c>
      <c r="F47" s="8" t="s">
        <v>83</v>
      </c>
      <c r="G47" s="7" t="s">
        <v>69</v>
      </c>
      <c r="H47" s="7">
        <v>780</v>
      </c>
      <c r="I47" s="7">
        <v>780</v>
      </c>
      <c r="J47" s="7">
        <v>780</v>
      </c>
      <c r="K47" s="7"/>
      <c r="L47" s="7">
        <v>1</v>
      </c>
    </row>
    <row r="48" spans="1:12" ht="14.7" customHeight="1" x14ac:dyDescent="0.25">
      <c r="A48" s="34"/>
      <c r="B48" s="7" t="s">
        <v>60</v>
      </c>
      <c r="C48" s="19" t="s">
        <v>57</v>
      </c>
      <c r="D48" s="7" t="s">
        <v>36</v>
      </c>
      <c r="E48" s="7" t="s">
        <v>42</v>
      </c>
      <c r="F48" s="8" t="s">
        <v>83</v>
      </c>
      <c r="G48" s="7" t="s">
        <v>69</v>
      </c>
      <c r="H48" s="7">
        <v>780</v>
      </c>
      <c r="I48" s="7">
        <v>780</v>
      </c>
      <c r="J48" s="7">
        <v>780</v>
      </c>
      <c r="K48" s="7"/>
      <c r="L48" s="7">
        <v>1</v>
      </c>
    </row>
    <row r="49" spans="1:12" ht="14.7" customHeight="1" x14ac:dyDescent="0.25">
      <c r="A49" s="34"/>
      <c r="B49" s="7" t="s">
        <v>61</v>
      </c>
      <c r="C49" s="19" t="s">
        <v>57</v>
      </c>
      <c r="D49" s="7" t="s">
        <v>36</v>
      </c>
      <c r="E49" s="7" t="s">
        <v>42</v>
      </c>
      <c r="F49" s="8" t="s">
        <v>83</v>
      </c>
      <c r="G49" s="7" t="s">
        <v>69</v>
      </c>
      <c r="H49" s="7">
        <v>780</v>
      </c>
      <c r="I49" s="7">
        <v>780</v>
      </c>
      <c r="J49" s="7">
        <v>780</v>
      </c>
      <c r="K49" s="7"/>
      <c r="L49" s="7">
        <v>1</v>
      </c>
    </row>
    <row r="50" spans="1:12" ht="14.7" customHeight="1" x14ac:dyDescent="0.25">
      <c r="A50" s="34"/>
      <c r="B50" s="7" t="s">
        <v>63</v>
      </c>
      <c r="C50" s="19" t="s">
        <v>57</v>
      </c>
      <c r="D50" s="7" t="s">
        <v>36</v>
      </c>
      <c r="E50" s="7" t="s">
        <v>42</v>
      </c>
      <c r="F50" s="8" t="s">
        <v>83</v>
      </c>
      <c r="G50" s="7" t="s">
        <v>69</v>
      </c>
      <c r="H50" s="7">
        <v>780</v>
      </c>
      <c r="I50" s="7">
        <v>780</v>
      </c>
      <c r="J50" s="7">
        <v>780</v>
      </c>
      <c r="K50" s="7"/>
      <c r="L50" s="7">
        <v>1</v>
      </c>
    </row>
    <row r="51" spans="1:12" ht="14.7" customHeight="1" x14ac:dyDescent="0.25">
      <c r="A51" s="34"/>
      <c r="B51" s="7" t="s">
        <v>64</v>
      </c>
      <c r="C51" s="19" t="s">
        <v>57</v>
      </c>
      <c r="D51" s="7" t="s">
        <v>36</v>
      </c>
      <c r="E51" s="7" t="s">
        <v>42</v>
      </c>
      <c r="F51" s="8" t="s">
        <v>83</v>
      </c>
      <c r="G51" s="7" t="s">
        <v>69</v>
      </c>
      <c r="H51" s="7">
        <v>780</v>
      </c>
      <c r="I51" s="7">
        <v>780</v>
      </c>
      <c r="J51" s="7">
        <v>780</v>
      </c>
      <c r="K51" s="7"/>
      <c r="L51" s="7">
        <v>1</v>
      </c>
    </row>
    <row r="52" spans="1:12" ht="14.7" customHeight="1" x14ac:dyDescent="0.25">
      <c r="A52" s="34"/>
      <c r="B52" s="7" t="s">
        <v>56</v>
      </c>
      <c r="C52" s="19" t="s">
        <v>57</v>
      </c>
      <c r="D52" s="7" t="s">
        <v>32</v>
      </c>
      <c r="E52" s="7" t="s">
        <v>42</v>
      </c>
      <c r="F52" s="8" t="s">
        <v>83</v>
      </c>
      <c r="G52" s="7" t="s">
        <v>69</v>
      </c>
      <c r="H52" s="7">
        <v>1000</v>
      </c>
      <c r="I52" s="7">
        <v>1000</v>
      </c>
      <c r="J52" s="7">
        <v>1000</v>
      </c>
      <c r="K52" s="7"/>
      <c r="L52" s="7">
        <v>1</v>
      </c>
    </row>
    <row r="53" spans="1:12" ht="14.7" customHeight="1" x14ac:dyDescent="0.25">
      <c r="A53" s="34"/>
      <c r="B53" s="7" t="s">
        <v>60</v>
      </c>
      <c r="C53" s="19" t="s">
        <v>57</v>
      </c>
      <c r="D53" s="7" t="s">
        <v>32</v>
      </c>
      <c r="E53" s="7" t="s">
        <v>42</v>
      </c>
      <c r="F53" s="8" t="s">
        <v>83</v>
      </c>
      <c r="G53" s="7" t="s">
        <v>69</v>
      </c>
      <c r="H53" s="7">
        <v>1000</v>
      </c>
      <c r="I53" s="7">
        <v>1000</v>
      </c>
      <c r="J53" s="7">
        <v>1000</v>
      </c>
      <c r="K53" s="7"/>
      <c r="L53" s="7">
        <v>1</v>
      </c>
    </row>
    <row r="54" spans="1:12" ht="14.7" customHeight="1" x14ac:dyDescent="0.25">
      <c r="A54" s="34"/>
      <c r="B54" s="7" t="s">
        <v>61</v>
      </c>
      <c r="C54" s="19" t="s">
        <v>57</v>
      </c>
      <c r="D54" s="7" t="s">
        <v>32</v>
      </c>
      <c r="E54" s="7" t="s">
        <v>42</v>
      </c>
      <c r="F54" s="8" t="s">
        <v>83</v>
      </c>
      <c r="G54" s="7" t="s">
        <v>69</v>
      </c>
      <c r="H54" s="7">
        <v>1000</v>
      </c>
      <c r="I54" s="7">
        <v>1000</v>
      </c>
      <c r="J54" s="7">
        <v>1000</v>
      </c>
      <c r="K54" s="7"/>
      <c r="L54" s="7">
        <v>1</v>
      </c>
    </row>
    <row r="55" spans="1:12" ht="14.7" customHeight="1" x14ac:dyDescent="0.25">
      <c r="A55" s="34"/>
      <c r="B55" s="7" t="s">
        <v>63</v>
      </c>
      <c r="C55" s="19" t="s">
        <v>57</v>
      </c>
      <c r="D55" s="7" t="s">
        <v>32</v>
      </c>
      <c r="E55" s="7" t="s">
        <v>42</v>
      </c>
      <c r="F55" s="8" t="s">
        <v>83</v>
      </c>
      <c r="G55" s="7" t="s">
        <v>69</v>
      </c>
      <c r="H55" s="7">
        <v>1000</v>
      </c>
      <c r="I55" s="7">
        <v>1000</v>
      </c>
      <c r="J55" s="7">
        <v>1000</v>
      </c>
      <c r="K55" s="7"/>
      <c r="L55" s="7">
        <v>1</v>
      </c>
    </row>
    <row r="56" spans="1:12" ht="14.7" customHeight="1" x14ac:dyDescent="0.25">
      <c r="A56" s="34"/>
      <c r="B56" s="7" t="s">
        <v>64</v>
      </c>
      <c r="C56" s="19" t="s">
        <v>57</v>
      </c>
      <c r="D56" s="7" t="s">
        <v>32</v>
      </c>
      <c r="E56" s="7" t="s">
        <v>42</v>
      </c>
      <c r="F56" s="8" t="s">
        <v>83</v>
      </c>
      <c r="G56" s="7" t="s">
        <v>69</v>
      </c>
      <c r="H56" s="7">
        <v>1000</v>
      </c>
      <c r="I56" s="7">
        <v>1000</v>
      </c>
      <c r="J56" s="7">
        <v>1000</v>
      </c>
      <c r="K56" s="7"/>
      <c r="L56" s="7">
        <v>1</v>
      </c>
    </row>
    <row r="57" spans="1:12" ht="14.7" customHeight="1" x14ac:dyDescent="0.25">
      <c r="A57" s="34" t="s">
        <v>19</v>
      </c>
      <c r="B57" s="7" t="s">
        <v>56</v>
      </c>
      <c r="C57" s="19" t="s">
        <v>85</v>
      </c>
      <c r="D57" s="7" t="s">
        <v>38</v>
      </c>
      <c r="E57" s="7" t="s">
        <v>44</v>
      </c>
      <c r="F57" s="8" t="s">
        <v>83</v>
      </c>
      <c r="G57" s="7">
        <v>950</v>
      </c>
      <c r="H57" s="7">
        <v>950</v>
      </c>
      <c r="I57" s="7">
        <v>950</v>
      </c>
      <c r="J57" s="7">
        <v>950</v>
      </c>
      <c r="K57" s="7"/>
      <c r="L57" s="7">
        <v>1</v>
      </c>
    </row>
    <row r="58" spans="1:12" ht="14.7" customHeight="1" x14ac:dyDescent="0.25">
      <c r="A58" s="34"/>
      <c r="B58" s="7" t="s">
        <v>60</v>
      </c>
      <c r="C58" s="19" t="s">
        <v>85</v>
      </c>
      <c r="D58" s="7" t="s">
        <v>38</v>
      </c>
      <c r="E58" s="7" t="s">
        <v>44</v>
      </c>
      <c r="F58" s="8" t="s">
        <v>83</v>
      </c>
      <c r="G58" s="7">
        <v>950</v>
      </c>
      <c r="H58" s="7">
        <v>950</v>
      </c>
      <c r="I58" s="7">
        <v>950</v>
      </c>
      <c r="J58" s="7">
        <v>950</v>
      </c>
      <c r="K58" s="7"/>
      <c r="L58" s="7">
        <v>1</v>
      </c>
    </row>
    <row r="59" spans="1:12" ht="14.7" customHeight="1" x14ac:dyDescent="0.25">
      <c r="A59" s="34"/>
      <c r="B59" s="7" t="s">
        <v>61</v>
      </c>
      <c r="C59" s="19" t="s">
        <v>85</v>
      </c>
      <c r="D59" s="7" t="s">
        <v>38</v>
      </c>
      <c r="E59" s="7" t="s">
        <v>44</v>
      </c>
      <c r="F59" s="8" t="s">
        <v>83</v>
      </c>
      <c r="G59" s="7">
        <v>950</v>
      </c>
      <c r="H59" s="7">
        <v>950</v>
      </c>
      <c r="I59" s="7">
        <v>950</v>
      </c>
      <c r="J59" s="7">
        <v>950</v>
      </c>
      <c r="K59" s="7"/>
      <c r="L59" s="7">
        <v>1</v>
      </c>
    </row>
    <row r="60" spans="1:12" ht="14.7" customHeight="1" x14ac:dyDescent="0.25">
      <c r="A60" s="34"/>
      <c r="B60" s="7" t="s">
        <v>63</v>
      </c>
      <c r="C60" s="19" t="s">
        <v>85</v>
      </c>
      <c r="D60" s="7" t="s">
        <v>38</v>
      </c>
      <c r="E60" s="7" t="s">
        <v>44</v>
      </c>
      <c r="F60" s="8" t="s">
        <v>83</v>
      </c>
      <c r="G60" s="7">
        <v>950</v>
      </c>
      <c r="H60" s="7">
        <v>950</v>
      </c>
      <c r="I60" s="7">
        <v>950</v>
      </c>
      <c r="J60" s="7">
        <v>950</v>
      </c>
      <c r="K60" s="7"/>
      <c r="L60" s="7">
        <v>1</v>
      </c>
    </row>
    <row r="61" spans="1:12" ht="14.7" customHeight="1" x14ac:dyDescent="0.25">
      <c r="A61" s="34"/>
      <c r="B61" s="7" t="s">
        <v>64</v>
      </c>
      <c r="C61" s="19" t="s">
        <v>85</v>
      </c>
      <c r="D61" s="7" t="s">
        <v>38</v>
      </c>
      <c r="E61" s="7" t="s">
        <v>44</v>
      </c>
      <c r="F61" s="8" t="s">
        <v>83</v>
      </c>
      <c r="G61" s="7">
        <v>950</v>
      </c>
      <c r="H61" s="7">
        <v>950</v>
      </c>
      <c r="I61" s="7">
        <v>950</v>
      </c>
      <c r="J61" s="7">
        <v>950</v>
      </c>
      <c r="K61" s="7"/>
      <c r="L61" s="7">
        <v>1</v>
      </c>
    </row>
    <row r="62" spans="1:12" ht="14.7" customHeight="1" x14ac:dyDescent="0.25">
      <c r="A62" s="34" t="s">
        <v>21</v>
      </c>
      <c r="B62" s="7" t="s">
        <v>56</v>
      </c>
      <c r="C62" s="19" t="s">
        <v>85</v>
      </c>
      <c r="D62" s="7" t="s">
        <v>40</v>
      </c>
      <c r="E62" s="7" t="s">
        <v>44</v>
      </c>
      <c r="F62" s="8" t="s">
        <v>83</v>
      </c>
      <c r="G62" s="7">
        <v>840</v>
      </c>
      <c r="H62" s="7">
        <v>840</v>
      </c>
      <c r="I62" s="7">
        <v>840</v>
      </c>
      <c r="J62" s="7">
        <v>840</v>
      </c>
      <c r="K62" s="7"/>
      <c r="L62" s="7">
        <v>1</v>
      </c>
    </row>
    <row r="63" spans="1:12" ht="14.7" customHeight="1" x14ac:dyDescent="0.25">
      <c r="A63" s="34"/>
      <c r="B63" s="7" t="s">
        <v>60</v>
      </c>
      <c r="C63" s="19" t="s">
        <v>85</v>
      </c>
      <c r="D63" s="7" t="s">
        <v>40</v>
      </c>
      <c r="E63" s="7" t="s">
        <v>44</v>
      </c>
      <c r="F63" s="8" t="s">
        <v>83</v>
      </c>
      <c r="G63" s="7">
        <v>840</v>
      </c>
      <c r="H63" s="7">
        <v>840</v>
      </c>
      <c r="I63" s="7">
        <v>840</v>
      </c>
      <c r="J63" s="7">
        <v>840</v>
      </c>
      <c r="K63" s="7"/>
      <c r="L63" s="7">
        <v>1</v>
      </c>
    </row>
    <row r="64" spans="1:12" ht="14.7" customHeight="1" x14ac:dyDescent="0.25">
      <c r="A64" s="34"/>
      <c r="B64" s="7" t="s">
        <v>61</v>
      </c>
      <c r="C64" s="19" t="s">
        <v>85</v>
      </c>
      <c r="D64" s="7" t="s">
        <v>40</v>
      </c>
      <c r="E64" s="7" t="s">
        <v>44</v>
      </c>
      <c r="F64" s="8" t="s">
        <v>83</v>
      </c>
      <c r="G64" s="7">
        <v>840</v>
      </c>
      <c r="H64" s="7">
        <v>840</v>
      </c>
      <c r="I64" s="7">
        <v>840</v>
      </c>
      <c r="J64" s="7">
        <v>840</v>
      </c>
      <c r="K64" s="7"/>
      <c r="L64" s="7">
        <v>1</v>
      </c>
    </row>
    <row r="65" spans="1:12" ht="14.7" customHeight="1" x14ac:dyDescent="0.25">
      <c r="A65" s="34"/>
      <c r="B65" s="7" t="s">
        <v>63</v>
      </c>
      <c r="C65" s="19" t="s">
        <v>85</v>
      </c>
      <c r="D65" s="7" t="s">
        <v>40</v>
      </c>
      <c r="E65" s="7" t="s">
        <v>44</v>
      </c>
      <c r="F65" s="8" t="s">
        <v>83</v>
      </c>
      <c r="G65" s="7">
        <v>840</v>
      </c>
      <c r="H65" s="7">
        <v>840</v>
      </c>
      <c r="I65" s="7">
        <v>840</v>
      </c>
      <c r="J65" s="7">
        <v>840</v>
      </c>
      <c r="K65" s="7"/>
      <c r="L65" s="7">
        <v>1</v>
      </c>
    </row>
    <row r="66" spans="1:12" ht="14.7" customHeight="1" x14ac:dyDescent="0.25">
      <c r="A66" s="34"/>
      <c r="B66" s="7" t="s">
        <v>64</v>
      </c>
      <c r="C66" s="19" t="s">
        <v>85</v>
      </c>
      <c r="D66" s="7" t="s">
        <v>40</v>
      </c>
      <c r="E66" s="7" t="s">
        <v>44</v>
      </c>
      <c r="F66" s="8" t="s">
        <v>83</v>
      </c>
      <c r="G66" s="7">
        <v>840</v>
      </c>
      <c r="H66" s="7">
        <v>840</v>
      </c>
      <c r="I66" s="7">
        <v>840</v>
      </c>
      <c r="J66" s="7">
        <v>840</v>
      </c>
      <c r="K66" s="7"/>
      <c r="L66" s="7">
        <v>1</v>
      </c>
    </row>
    <row r="67" spans="1:12" ht="14.7" customHeight="1" x14ac:dyDescent="0.25">
      <c r="A67" s="34" t="s">
        <v>23</v>
      </c>
      <c r="B67" s="7" t="s">
        <v>56</v>
      </c>
      <c r="C67" s="19" t="s">
        <v>85</v>
      </c>
      <c r="D67" s="7" t="s">
        <v>86</v>
      </c>
      <c r="E67" s="7" t="s">
        <v>44</v>
      </c>
      <c r="F67" s="8" t="s">
        <v>83</v>
      </c>
      <c r="G67" s="7">
        <v>1000</v>
      </c>
      <c r="H67" s="7">
        <v>1000</v>
      </c>
      <c r="I67" s="7">
        <v>1000</v>
      </c>
      <c r="J67" s="7">
        <v>1000</v>
      </c>
      <c r="K67" s="7"/>
      <c r="L67" s="7">
        <v>1</v>
      </c>
    </row>
    <row r="68" spans="1:12" ht="14.7" customHeight="1" x14ac:dyDescent="0.25">
      <c r="A68" s="34"/>
      <c r="B68" s="7" t="s">
        <v>60</v>
      </c>
      <c r="C68" s="19" t="s">
        <v>85</v>
      </c>
      <c r="D68" s="7" t="s">
        <v>86</v>
      </c>
      <c r="E68" s="7" t="s">
        <v>44</v>
      </c>
      <c r="F68" s="8" t="s">
        <v>83</v>
      </c>
      <c r="G68" s="7">
        <v>1000</v>
      </c>
      <c r="H68" s="7">
        <v>1000</v>
      </c>
      <c r="I68" s="7">
        <v>1000</v>
      </c>
      <c r="J68" s="7">
        <v>1000</v>
      </c>
      <c r="K68" s="7"/>
      <c r="L68" s="7">
        <v>1</v>
      </c>
    </row>
    <row r="69" spans="1:12" ht="14.7" customHeight="1" x14ac:dyDescent="0.25">
      <c r="A69" s="34"/>
      <c r="B69" s="7" t="s">
        <v>61</v>
      </c>
      <c r="C69" s="19" t="s">
        <v>85</v>
      </c>
      <c r="D69" s="7" t="s">
        <v>86</v>
      </c>
      <c r="E69" s="7" t="s">
        <v>44</v>
      </c>
      <c r="F69" s="8" t="s">
        <v>83</v>
      </c>
      <c r="G69" s="7">
        <v>1000</v>
      </c>
      <c r="H69" s="7">
        <v>1000</v>
      </c>
      <c r="I69" s="7">
        <v>1000</v>
      </c>
      <c r="J69" s="7">
        <v>1000</v>
      </c>
      <c r="K69" s="7"/>
      <c r="L69" s="7">
        <v>1</v>
      </c>
    </row>
    <row r="70" spans="1:12" ht="14.7" customHeight="1" x14ac:dyDescent="0.25">
      <c r="A70" s="34"/>
      <c r="B70" s="7" t="s">
        <v>63</v>
      </c>
      <c r="C70" s="19" t="s">
        <v>85</v>
      </c>
      <c r="D70" s="7" t="s">
        <v>86</v>
      </c>
      <c r="E70" s="7" t="s">
        <v>44</v>
      </c>
      <c r="F70" s="8" t="s">
        <v>83</v>
      </c>
      <c r="G70" s="7">
        <v>1000</v>
      </c>
      <c r="H70" s="7">
        <v>1000</v>
      </c>
      <c r="I70" s="7">
        <v>1000</v>
      </c>
      <c r="J70" s="7">
        <v>1000</v>
      </c>
      <c r="K70" s="7"/>
      <c r="L70" s="7">
        <v>1</v>
      </c>
    </row>
    <row r="71" spans="1:12" ht="14.7" customHeight="1" x14ac:dyDescent="0.25">
      <c r="A71" s="34"/>
      <c r="B71" s="7" t="s">
        <v>64</v>
      </c>
      <c r="C71" s="19" t="s">
        <v>85</v>
      </c>
      <c r="D71" s="7" t="s">
        <v>86</v>
      </c>
      <c r="E71" s="7" t="s">
        <v>44</v>
      </c>
      <c r="F71" s="8" t="s">
        <v>83</v>
      </c>
      <c r="G71" s="7">
        <v>1000</v>
      </c>
      <c r="H71" s="7">
        <v>1000</v>
      </c>
      <c r="I71" s="7">
        <v>1000</v>
      </c>
      <c r="J71" s="7">
        <v>1000</v>
      </c>
      <c r="K71" s="7"/>
      <c r="L71" s="7">
        <v>1</v>
      </c>
    </row>
    <row r="72" spans="1:12" ht="14.7" customHeight="1" x14ac:dyDescent="0.25">
      <c r="A72" s="34" t="s">
        <v>25</v>
      </c>
      <c r="B72" s="7" t="s">
        <v>56</v>
      </c>
      <c r="C72" s="19" t="s">
        <v>87</v>
      </c>
      <c r="D72" s="7" t="s">
        <v>86</v>
      </c>
      <c r="E72" s="7" t="s">
        <v>46</v>
      </c>
      <c r="F72" s="8" t="s">
        <v>83</v>
      </c>
      <c r="G72" s="7" t="s">
        <v>69</v>
      </c>
      <c r="H72" s="7" t="s">
        <v>69</v>
      </c>
      <c r="I72" s="7">
        <v>950</v>
      </c>
      <c r="J72" s="7">
        <v>950</v>
      </c>
      <c r="K72" s="7"/>
      <c r="L72" s="7">
        <v>1</v>
      </c>
    </row>
    <row r="73" spans="1:12" ht="14.7" customHeight="1" x14ac:dyDescent="0.25">
      <c r="A73" s="34"/>
      <c r="B73" s="7" t="s">
        <v>60</v>
      </c>
      <c r="C73" s="19" t="s">
        <v>87</v>
      </c>
      <c r="D73" s="7" t="s">
        <v>86</v>
      </c>
      <c r="E73" s="7" t="s">
        <v>46</v>
      </c>
      <c r="F73" s="8" t="s">
        <v>83</v>
      </c>
      <c r="G73" s="7" t="s">
        <v>69</v>
      </c>
      <c r="H73" s="7" t="s">
        <v>69</v>
      </c>
      <c r="I73" s="7">
        <v>950</v>
      </c>
      <c r="J73" s="7">
        <v>950</v>
      </c>
      <c r="K73" s="7"/>
      <c r="L73" s="7">
        <v>1</v>
      </c>
    </row>
    <row r="74" spans="1:12" ht="14.7" customHeight="1" x14ac:dyDescent="0.25">
      <c r="A74" s="34"/>
      <c r="B74" s="7" t="s">
        <v>61</v>
      </c>
      <c r="C74" s="19" t="s">
        <v>87</v>
      </c>
      <c r="D74" s="7" t="s">
        <v>86</v>
      </c>
      <c r="E74" s="7" t="s">
        <v>46</v>
      </c>
      <c r="F74" s="8" t="s">
        <v>83</v>
      </c>
      <c r="G74" s="7" t="s">
        <v>69</v>
      </c>
      <c r="H74" s="7" t="s">
        <v>69</v>
      </c>
      <c r="I74" s="7">
        <v>950</v>
      </c>
      <c r="J74" s="7">
        <v>950</v>
      </c>
      <c r="K74" s="7"/>
      <c r="L74" s="7">
        <v>1</v>
      </c>
    </row>
    <row r="75" spans="1:12" ht="14.7" customHeight="1" x14ac:dyDescent="0.25">
      <c r="A75" s="34"/>
      <c r="B75" s="7" t="s">
        <v>63</v>
      </c>
      <c r="C75" s="19" t="s">
        <v>87</v>
      </c>
      <c r="D75" s="7" t="s">
        <v>86</v>
      </c>
      <c r="E75" s="7" t="s">
        <v>46</v>
      </c>
      <c r="F75" s="8" t="s">
        <v>83</v>
      </c>
      <c r="G75" s="7" t="s">
        <v>69</v>
      </c>
      <c r="H75" s="7" t="s">
        <v>69</v>
      </c>
      <c r="I75" s="7">
        <v>950</v>
      </c>
      <c r="J75" s="7">
        <v>950</v>
      </c>
      <c r="K75" s="7"/>
      <c r="L75" s="7">
        <v>1</v>
      </c>
    </row>
    <row r="76" spans="1:12" ht="14.7" customHeight="1" x14ac:dyDescent="0.25">
      <c r="A76" s="34"/>
      <c r="B76" s="7" t="s">
        <v>64</v>
      </c>
      <c r="C76" s="19" t="s">
        <v>87</v>
      </c>
      <c r="D76" s="7" t="s">
        <v>86</v>
      </c>
      <c r="E76" s="7" t="s">
        <v>46</v>
      </c>
      <c r="F76" s="8" t="s">
        <v>83</v>
      </c>
      <c r="G76" s="7" t="s">
        <v>69</v>
      </c>
      <c r="H76" s="7" t="s">
        <v>69</v>
      </c>
      <c r="I76" s="7">
        <v>950</v>
      </c>
      <c r="J76" s="7">
        <v>950</v>
      </c>
      <c r="K76" s="7"/>
      <c r="L76" s="7">
        <v>1</v>
      </c>
    </row>
    <row r="77" spans="1:12" ht="14.7" customHeight="1" x14ac:dyDescent="0.25">
      <c r="A77" s="34" t="s">
        <v>27</v>
      </c>
      <c r="B77" s="7" t="s">
        <v>56</v>
      </c>
      <c r="C77" s="19" t="s">
        <v>88</v>
      </c>
      <c r="D77" s="7" t="s">
        <v>36</v>
      </c>
      <c r="E77" s="7" t="s">
        <v>46</v>
      </c>
      <c r="F77" s="8" t="s">
        <v>83</v>
      </c>
      <c r="G77" s="7" t="s">
        <v>69</v>
      </c>
      <c r="H77" s="7" t="s">
        <v>69</v>
      </c>
      <c r="I77" s="7">
        <v>530</v>
      </c>
      <c r="J77" s="7">
        <v>530</v>
      </c>
      <c r="K77" s="7"/>
      <c r="L77" s="7">
        <v>1</v>
      </c>
    </row>
    <row r="78" spans="1:12" ht="14.7" customHeight="1" x14ac:dyDescent="0.25">
      <c r="A78" s="34"/>
      <c r="B78" s="7" t="s">
        <v>60</v>
      </c>
      <c r="C78" s="19" t="s">
        <v>88</v>
      </c>
      <c r="D78" s="7" t="s">
        <v>36</v>
      </c>
      <c r="E78" s="7" t="s">
        <v>46</v>
      </c>
      <c r="F78" s="8" t="s">
        <v>83</v>
      </c>
      <c r="G78" s="7" t="s">
        <v>69</v>
      </c>
      <c r="H78" s="7" t="s">
        <v>69</v>
      </c>
      <c r="I78" s="7">
        <v>530</v>
      </c>
      <c r="J78" s="7">
        <v>530</v>
      </c>
      <c r="K78" s="7"/>
      <c r="L78" s="7">
        <v>1</v>
      </c>
    </row>
    <row r="79" spans="1:12" ht="14.7" customHeight="1" x14ac:dyDescent="0.25">
      <c r="A79" s="34"/>
      <c r="B79" s="7" t="s">
        <v>61</v>
      </c>
      <c r="C79" s="19" t="s">
        <v>88</v>
      </c>
      <c r="D79" s="7" t="s">
        <v>36</v>
      </c>
      <c r="E79" s="7" t="s">
        <v>46</v>
      </c>
      <c r="F79" s="8" t="s">
        <v>83</v>
      </c>
      <c r="G79" s="7" t="s">
        <v>69</v>
      </c>
      <c r="H79" s="7" t="s">
        <v>69</v>
      </c>
      <c r="I79" s="7">
        <v>530</v>
      </c>
      <c r="J79" s="7">
        <v>530</v>
      </c>
      <c r="K79" s="7"/>
      <c r="L79" s="7">
        <v>1</v>
      </c>
    </row>
    <row r="80" spans="1:12" ht="14.7" customHeight="1" x14ac:dyDescent="0.25">
      <c r="A80" s="34"/>
      <c r="B80" s="7" t="s">
        <v>63</v>
      </c>
      <c r="C80" s="19" t="s">
        <v>88</v>
      </c>
      <c r="D80" s="7" t="s">
        <v>36</v>
      </c>
      <c r="E80" s="7" t="s">
        <v>46</v>
      </c>
      <c r="F80" s="8" t="s">
        <v>83</v>
      </c>
      <c r="G80" s="7" t="s">
        <v>69</v>
      </c>
      <c r="H80" s="7" t="s">
        <v>69</v>
      </c>
      <c r="I80" s="7">
        <v>530</v>
      </c>
      <c r="J80" s="7">
        <v>530</v>
      </c>
      <c r="K80" s="7"/>
      <c r="L80" s="7">
        <v>1</v>
      </c>
    </row>
    <row r="81" spans="1:12" ht="14.7" customHeight="1" x14ac:dyDescent="0.25">
      <c r="A81" s="34"/>
      <c r="B81" s="7" t="s">
        <v>64</v>
      </c>
      <c r="C81" s="19" t="s">
        <v>88</v>
      </c>
      <c r="D81" s="7" t="s">
        <v>36</v>
      </c>
      <c r="E81" s="7" t="s">
        <v>46</v>
      </c>
      <c r="F81" s="8" t="s">
        <v>83</v>
      </c>
      <c r="G81" s="7" t="s">
        <v>69</v>
      </c>
      <c r="H81" s="7" t="s">
        <v>69</v>
      </c>
      <c r="I81" s="7">
        <v>530</v>
      </c>
      <c r="J81" s="7">
        <v>530</v>
      </c>
      <c r="K81" s="7"/>
      <c r="L81" s="7">
        <v>1</v>
      </c>
    </row>
  </sheetData>
  <mergeCells count="13">
    <mergeCell ref="A2:A6"/>
    <mergeCell ref="A77:A81"/>
    <mergeCell ref="A72:A76"/>
    <mergeCell ref="A67:A71"/>
    <mergeCell ref="A62:A66"/>
    <mergeCell ref="A57:A61"/>
    <mergeCell ref="A47:A56"/>
    <mergeCell ref="A37:A46"/>
    <mergeCell ref="A27:A36"/>
    <mergeCell ref="A22:A26"/>
    <mergeCell ref="A17:A21"/>
    <mergeCell ref="A12:A16"/>
    <mergeCell ref="A7:A11"/>
  </mergeCells>
  <pageMargins left="0.78749999999999998" right="0.78749999999999998" top="0.78749999999999998" bottom="0.78749999999999998"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14"/>
  <sheetViews>
    <sheetView showGridLines="0" zoomScale="95" zoomScaleNormal="95" workbookViewId="0">
      <selection activeCell="F30" sqref="F30"/>
    </sheetView>
  </sheetViews>
  <sheetFormatPr defaultColWidth="11.44140625" defaultRowHeight="13.2" x14ac:dyDescent="0.25"/>
  <cols>
    <col min="1" max="1" width="21" style="1" bestFit="1" customWidth="1"/>
    <col min="2" max="2" width="11.44140625" style="1"/>
    <col min="3" max="3" width="14.88671875" style="1" bestFit="1" customWidth="1"/>
    <col min="4" max="4" width="11.44140625" style="1"/>
    <col min="5" max="5" width="22.88671875" style="1" bestFit="1" customWidth="1"/>
    <col min="6" max="257" width="11.44140625" style="1"/>
  </cols>
  <sheetData>
    <row r="1" spans="1:7" ht="17.100000000000001" customHeight="1" x14ac:dyDescent="0.3">
      <c r="A1" s="20" t="s">
        <v>1</v>
      </c>
      <c r="B1" s="9" t="s">
        <v>50</v>
      </c>
      <c r="C1" s="9" t="s">
        <v>51</v>
      </c>
      <c r="D1" s="9" t="s">
        <v>52</v>
      </c>
      <c r="E1" s="9" t="s">
        <v>89</v>
      </c>
      <c r="F1" s="9" t="s">
        <v>54</v>
      </c>
      <c r="G1" s="9" t="s">
        <v>55</v>
      </c>
    </row>
    <row r="2" spans="1:7" ht="14.7" customHeight="1" x14ac:dyDescent="0.25">
      <c r="A2" s="7" t="s">
        <v>3</v>
      </c>
      <c r="B2" s="7" t="s">
        <v>90</v>
      </c>
      <c r="C2" s="8" t="s">
        <v>91</v>
      </c>
      <c r="D2" s="7" t="s">
        <v>92</v>
      </c>
      <c r="E2" s="7">
        <v>20</v>
      </c>
      <c r="F2" s="7"/>
      <c r="G2" s="7">
        <v>1</v>
      </c>
    </row>
    <row r="3" spans="1:7" ht="14.7" customHeight="1" x14ac:dyDescent="0.25">
      <c r="A3" s="7" t="s">
        <v>5</v>
      </c>
      <c r="B3" s="7" t="s">
        <v>90</v>
      </c>
      <c r="C3" s="8" t="s">
        <v>91</v>
      </c>
      <c r="D3" s="7" t="s">
        <v>92</v>
      </c>
      <c r="E3" s="7">
        <v>20</v>
      </c>
      <c r="F3" s="7"/>
      <c r="G3" s="7">
        <v>1</v>
      </c>
    </row>
    <row r="4" spans="1:7" ht="14.7" customHeight="1" x14ac:dyDescent="0.25">
      <c r="A4" s="7" t="s">
        <v>7</v>
      </c>
      <c r="B4" s="7" t="s">
        <v>90</v>
      </c>
      <c r="C4" s="8" t="s">
        <v>91</v>
      </c>
      <c r="D4" s="7" t="s">
        <v>92</v>
      </c>
      <c r="E4" s="7">
        <v>20</v>
      </c>
      <c r="F4" s="7"/>
      <c r="G4" s="7">
        <v>1</v>
      </c>
    </row>
    <row r="5" spans="1:7" ht="14.7" customHeight="1" x14ac:dyDescent="0.25">
      <c r="A5" s="7" t="s">
        <v>9</v>
      </c>
      <c r="B5" s="7" t="s">
        <v>90</v>
      </c>
      <c r="C5" s="8" t="s">
        <v>93</v>
      </c>
      <c r="D5" s="7" t="s">
        <v>92</v>
      </c>
      <c r="E5" s="7">
        <v>15</v>
      </c>
      <c r="F5" s="7"/>
      <c r="G5" s="7">
        <v>1</v>
      </c>
    </row>
    <row r="6" spans="1:7" ht="14.7" customHeight="1" x14ac:dyDescent="0.25">
      <c r="A6" s="7" t="s">
        <v>11</v>
      </c>
      <c r="B6" s="7" t="s">
        <v>90</v>
      </c>
      <c r="C6" s="8" t="s">
        <v>91</v>
      </c>
      <c r="D6" s="7" t="s">
        <v>92</v>
      </c>
      <c r="E6" s="7">
        <v>20</v>
      </c>
      <c r="F6" s="7"/>
      <c r="G6" s="7">
        <v>1</v>
      </c>
    </row>
    <row r="7" spans="1:7" ht="14.7" customHeight="1" x14ac:dyDescent="0.25">
      <c r="A7" s="7" t="s">
        <v>13</v>
      </c>
      <c r="B7" s="7" t="s">
        <v>90</v>
      </c>
      <c r="C7" s="8" t="s">
        <v>91</v>
      </c>
      <c r="D7" s="7" t="s">
        <v>92</v>
      </c>
      <c r="E7" s="7">
        <v>20</v>
      </c>
      <c r="F7" s="7"/>
      <c r="G7" s="7">
        <v>1</v>
      </c>
    </row>
    <row r="8" spans="1:7" ht="14.7" customHeight="1" x14ac:dyDescent="0.25">
      <c r="A8" s="7" t="s">
        <v>15</v>
      </c>
      <c r="B8" s="7" t="s">
        <v>90</v>
      </c>
      <c r="C8" s="8" t="s">
        <v>91</v>
      </c>
      <c r="D8" s="7" t="s">
        <v>92</v>
      </c>
      <c r="E8" s="7">
        <v>20</v>
      </c>
      <c r="F8" s="7"/>
      <c r="G8" s="7">
        <v>1</v>
      </c>
    </row>
    <row r="9" spans="1:7" ht="14.7" customHeight="1" x14ac:dyDescent="0.25">
      <c r="A9" s="7" t="s">
        <v>17</v>
      </c>
      <c r="B9" s="7" t="s">
        <v>90</v>
      </c>
      <c r="C9" s="8" t="s">
        <v>91</v>
      </c>
      <c r="D9" s="7" t="s">
        <v>92</v>
      </c>
      <c r="E9" s="7">
        <v>20</v>
      </c>
      <c r="F9" s="7"/>
      <c r="G9" s="7">
        <v>1</v>
      </c>
    </row>
    <row r="10" spans="1:7" ht="14.7" customHeight="1" x14ac:dyDescent="0.25">
      <c r="A10" s="7" t="s">
        <v>19</v>
      </c>
      <c r="B10" s="7" t="s">
        <v>90</v>
      </c>
      <c r="C10" s="8" t="s">
        <v>94</v>
      </c>
      <c r="D10" s="7" t="s">
        <v>92</v>
      </c>
      <c r="E10" s="7">
        <v>25</v>
      </c>
      <c r="F10" s="7"/>
      <c r="G10" s="7">
        <v>1</v>
      </c>
    </row>
    <row r="11" spans="1:7" ht="14.7" customHeight="1" x14ac:dyDescent="0.25">
      <c r="A11" s="7" t="s">
        <v>21</v>
      </c>
      <c r="B11" s="7" t="s">
        <v>90</v>
      </c>
      <c r="C11" s="8" t="s">
        <v>94</v>
      </c>
      <c r="D11" s="7" t="s">
        <v>92</v>
      </c>
      <c r="E11" s="7">
        <v>25</v>
      </c>
      <c r="F11" s="7"/>
      <c r="G11" s="7">
        <v>1</v>
      </c>
    </row>
    <row r="12" spans="1:7" ht="14.7" customHeight="1" x14ac:dyDescent="0.25">
      <c r="A12" s="7" t="s">
        <v>23</v>
      </c>
      <c r="B12" s="7" t="s">
        <v>90</v>
      </c>
      <c r="C12" s="8" t="s">
        <v>94</v>
      </c>
      <c r="D12" s="7" t="s">
        <v>92</v>
      </c>
      <c r="E12" s="7">
        <v>25</v>
      </c>
      <c r="F12" s="7"/>
      <c r="G12" s="7">
        <v>1</v>
      </c>
    </row>
    <row r="13" spans="1:7" ht="14.7" customHeight="1" x14ac:dyDescent="0.25">
      <c r="A13" s="7" t="s">
        <v>25</v>
      </c>
      <c r="B13" s="7" t="s">
        <v>90</v>
      </c>
      <c r="C13" s="8" t="s">
        <v>95</v>
      </c>
      <c r="D13" s="7" t="s">
        <v>92</v>
      </c>
      <c r="E13" s="7">
        <v>15</v>
      </c>
      <c r="F13" s="7"/>
      <c r="G13" s="7">
        <v>1</v>
      </c>
    </row>
    <row r="14" spans="1:7" ht="14.7" customHeight="1" x14ac:dyDescent="0.25">
      <c r="A14" s="7" t="s">
        <v>27</v>
      </c>
      <c r="B14" s="7" t="s">
        <v>90</v>
      </c>
      <c r="C14" s="8" t="s">
        <v>95</v>
      </c>
      <c r="D14" s="7" t="s">
        <v>92</v>
      </c>
      <c r="E14" s="7">
        <v>15</v>
      </c>
      <c r="F14" s="7"/>
      <c r="G14" s="7">
        <v>1</v>
      </c>
    </row>
  </sheetData>
  <pageMargins left="0.78749999999999998" right="0.78749999999999998" top="0.78749999999999998" bottom="0.78749999999999998"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I79"/>
  <sheetViews>
    <sheetView showGridLines="0" tabSelected="1" zoomScale="95" zoomScaleNormal="95" workbookViewId="0">
      <selection activeCell="M77" sqref="M77"/>
    </sheetView>
  </sheetViews>
  <sheetFormatPr defaultColWidth="11.5546875" defaultRowHeight="13.2" x14ac:dyDescent="0.25"/>
  <cols>
    <col min="1" max="1" width="21.109375" style="1" customWidth="1"/>
    <col min="2" max="243" width="11.5546875" style="1"/>
  </cols>
  <sheetData>
    <row r="1" spans="1:14" ht="17.100000000000001" customHeight="1" x14ac:dyDescent="0.3">
      <c r="A1" s="9" t="s">
        <v>1</v>
      </c>
      <c r="B1" s="9" t="s">
        <v>96</v>
      </c>
      <c r="C1" s="9" t="s">
        <v>50</v>
      </c>
      <c r="D1" s="9" t="s">
        <v>51</v>
      </c>
      <c r="E1" s="9" t="s">
        <v>52</v>
      </c>
      <c r="F1" s="9">
        <v>2020</v>
      </c>
      <c r="G1" s="9">
        <v>2025</v>
      </c>
      <c r="H1" s="9">
        <v>2030</v>
      </c>
      <c r="I1" s="9">
        <v>2035</v>
      </c>
      <c r="J1" s="9">
        <v>2040</v>
      </c>
      <c r="K1" s="9">
        <v>2045</v>
      </c>
      <c r="L1" s="9">
        <v>2050</v>
      </c>
      <c r="M1" s="9" t="s">
        <v>54</v>
      </c>
      <c r="N1" s="9" t="s">
        <v>55</v>
      </c>
    </row>
    <row r="2" spans="1:14" ht="14.7" customHeight="1" x14ac:dyDescent="0.25">
      <c r="A2" s="27" t="s">
        <v>3</v>
      </c>
      <c r="B2" s="7" t="s">
        <v>97</v>
      </c>
      <c r="C2" s="7" t="s">
        <v>56</v>
      </c>
      <c r="D2" s="7"/>
      <c r="E2" s="7" t="s">
        <v>79</v>
      </c>
      <c r="F2" s="21">
        <v>11995.957419152201</v>
      </c>
      <c r="G2" s="21">
        <v>8001.3035985745</v>
      </c>
      <c r="H2" s="21">
        <v>3994.6538205776801</v>
      </c>
      <c r="I2" s="7">
        <v>0</v>
      </c>
      <c r="J2" s="7">
        <v>0</v>
      </c>
      <c r="K2" s="7">
        <v>0</v>
      </c>
      <c r="L2" s="7">
        <v>0</v>
      </c>
      <c r="M2" s="7" t="s">
        <v>98</v>
      </c>
      <c r="N2" s="7">
        <v>1</v>
      </c>
    </row>
    <row r="3" spans="1:14" ht="14.7" customHeight="1" x14ac:dyDescent="0.25">
      <c r="A3" s="28"/>
      <c r="B3" s="7" t="s">
        <v>97</v>
      </c>
      <c r="C3" s="7" t="s">
        <v>60</v>
      </c>
      <c r="D3" s="7"/>
      <c r="E3" s="7" t="s">
        <v>79</v>
      </c>
      <c r="F3" s="21">
        <v>2333.1031485327198</v>
      </c>
      <c r="G3" s="21">
        <v>1556.17980007133</v>
      </c>
      <c r="H3" s="21">
        <v>776.92334846139602</v>
      </c>
      <c r="I3" s="7">
        <v>0</v>
      </c>
      <c r="J3" s="7">
        <v>0</v>
      </c>
      <c r="K3" s="7">
        <v>0</v>
      </c>
      <c r="L3" s="7">
        <v>0</v>
      </c>
      <c r="M3" s="7" t="s">
        <v>98</v>
      </c>
      <c r="N3" s="7">
        <v>1</v>
      </c>
    </row>
    <row r="4" spans="1:14" ht="14.7" customHeight="1" x14ac:dyDescent="0.25">
      <c r="A4" s="28"/>
      <c r="B4" s="7" t="s">
        <v>97</v>
      </c>
      <c r="C4" s="7" t="s">
        <v>61</v>
      </c>
      <c r="D4" s="7"/>
      <c r="E4" s="7" t="s">
        <v>79</v>
      </c>
      <c r="F4" s="21">
        <v>1866.5592579904601</v>
      </c>
      <c r="G4" s="21">
        <v>1244.9950250796301</v>
      </c>
      <c r="H4" s="21">
        <v>621.56423291082206</v>
      </c>
      <c r="I4" s="7">
        <v>0</v>
      </c>
      <c r="J4" s="7">
        <v>0</v>
      </c>
      <c r="K4" s="7">
        <v>0</v>
      </c>
      <c r="L4" s="7">
        <v>0</v>
      </c>
      <c r="M4" s="7" t="s">
        <v>98</v>
      </c>
      <c r="N4" s="7">
        <v>1</v>
      </c>
    </row>
    <row r="5" spans="1:14" ht="14.7" customHeight="1" x14ac:dyDescent="0.25">
      <c r="A5" s="28"/>
      <c r="B5" s="7" t="s">
        <v>97</v>
      </c>
      <c r="C5" s="7" t="s">
        <v>62</v>
      </c>
      <c r="D5" s="7"/>
      <c r="E5" s="7" t="s">
        <v>79</v>
      </c>
      <c r="F5" s="21">
        <v>3253.3349495031798</v>
      </c>
      <c r="G5" s="21">
        <v>2169.9744113186198</v>
      </c>
      <c r="H5" s="21">
        <v>1083.36053818456</v>
      </c>
      <c r="I5" s="7">
        <v>0</v>
      </c>
      <c r="J5" s="7">
        <v>0</v>
      </c>
      <c r="K5" s="7">
        <v>0</v>
      </c>
      <c r="L5" s="7">
        <v>0</v>
      </c>
      <c r="M5" s="7" t="s">
        <v>98</v>
      </c>
      <c r="N5" s="7"/>
    </row>
    <row r="6" spans="1:14" ht="14.7" customHeight="1" x14ac:dyDescent="0.25">
      <c r="A6" s="28"/>
      <c r="B6" s="7" t="s">
        <v>97</v>
      </c>
      <c r="C6" s="7" t="s">
        <v>63</v>
      </c>
      <c r="D6" s="7"/>
      <c r="E6" s="7" t="s">
        <v>79</v>
      </c>
      <c r="F6" s="21">
        <v>3083.0862932723999</v>
      </c>
      <c r="G6" s="21">
        <v>2056.4185576126902</v>
      </c>
      <c r="H6" s="21">
        <v>1026.6677356597099</v>
      </c>
      <c r="I6" s="7">
        <v>0</v>
      </c>
      <c r="J6" s="7">
        <v>0</v>
      </c>
      <c r="K6" s="7">
        <v>0</v>
      </c>
      <c r="L6" s="7">
        <v>0</v>
      </c>
      <c r="M6" s="7" t="s">
        <v>98</v>
      </c>
      <c r="N6" s="7">
        <v>1</v>
      </c>
    </row>
    <row r="7" spans="1:14" ht="14.7" customHeight="1" x14ac:dyDescent="0.25">
      <c r="A7" s="29"/>
      <c r="B7" s="7" t="s">
        <v>97</v>
      </c>
      <c r="C7" s="7" t="s">
        <v>64</v>
      </c>
      <c r="D7" s="7"/>
      <c r="E7" s="7" t="s">
        <v>79</v>
      </c>
      <c r="F7" s="21">
        <v>161.339458315944</v>
      </c>
      <c r="G7" s="21">
        <v>107.613418696734</v>
      </c>
      <c r="H7" s="21">
        <v>53.726039619209203</v>
      </c>
      <c r="I7" s="7">
        <v>0</v>
      </c>
      <c r="J7" s="7">
        <v>0</v>
      </c>
      <c r="K7" s="7">
        <v>0</v>
      </c>
      <c r="L7" s="7">
        <v>0</v>
      </c>
      <c r="M7" s="7" t="s">
        <v>98</v>
      </c>
      <c r="N7" s="7">
        <v>1</v>
      </c>
    </row>
    <row r="8" spans="1:14" ht="14.7" customHeight="1" x14ac:dyDescent="0.25">
      <c r="A8" s="27" t="s">
        <v>5</v>
      </c>
      <c r="B8" s="7" t="s">
        <v>97</v>
      </c>
      <c r="C8" s="7" t="s">
        <v>56</v>
      </c>
      <c r="D8" s="7"/>
      <c r="E8" s="7" t="s">
        <v>79</v>
      </c>
      <c r="F8" s="21">
        <v>393.897262246791</v>
      </c>
      <c r="G8" s="21">
        <v>262.72947391860998</v>
      </c>
      <c r="H8" s="21">
        <v>131.16778832818099</v>
      </c>
      <c r="I8" s="7">
        <v>0</v>
      </c>
      <c r="J8" s="7">
        <v>0</v>
      </c>
      <c r="K8" s="7">
        <v>0</v>
      </c>
      <c r="L8" s="7">
        <v>0</v>
      </c>
      <c r="M8" s="7" t="s">
        <v>98</v>
      </c>
      <c r="N8" s="7">
        <v>1</v>
      </c>
    </row>
    <row r="9" spans="1:14" ht="14.7" customHeight="1" x14ac:dyDescent="0.25">
      <c r="A9" s="28"/>
      <c r="B9" s="7" t="s">
        <v>97</v>
      </c>
      <c r="C9" s="7" t="s">
        <v>60</v>
      </c>
      <c r="D9" s="7"/>
      <c r="E9" s="7" t="s">
        <v>79</v>
      </c>
      <c r="F9" s="21">
        <v>767.13594413974704</v>
      </c>
      <c r="G9" s="21">
        <v>511.67967474121099</v>
      </c>
      <c r="H9" s="21">
        <v>255.45626939853599</v>
      </c>
      <c r="I9" s="7">
        <v>0</v>
      </c>
      <c r="J9" s="7">
        <v>0</v>
      </c>
      <c r="K9" s="7">
        <v>0</v>
      </c>
      <c r="L9" s="7">
        <v>0</v>
      </c>
      <c r="M9" s="7" t="s">
        <v>98</v>
      </c>
      <c r="N9" s="7">
        <v>1</v>
      </c>
    </row>
    <row r="10" spans="1:14" ht="14.7" customHeight="1" x14ac:dyDescent="0.25">
      <c r="A10" s="28"/>
      <c r="B10" s="7" t="s">
        <v>97</v>
      </c>
      <c r="C10" s="7" t="s">
        <v>61</v>
      </c>
      <c r="D10" s="7"/>
      <c r="E10" s="7" t="s">
        <v>79</v>
      </c>
      <c r="F10" s="7">
        <v>0</v>
      </c>
      <c r="G10" s="7">
        <v>0</v>
      </c>
      <c r="H10" s="7">
        <v>0</v>
      </c>
      <c r="I10" s="7">
        <v>0</v>
      </c>
      <c r="J10" s="7">
        <v>0</v>
      </c>
      <c r="K10" s="7">
        <v>0</v>
      </c>
      <c r="L10" s="7">
        <v>0</v>
      </c>
      <c r="M10" s="7" t="s">
        <v>98</v>
      </c>
      <c r="N10" s="7"/>
    </row>
    <row r="11" spans="1:14" ht="14.7" customHeight="1" x14ac:dyDescent="0.25">
      <c r="A11" s="28"/>
      <c r="B11" s="7" t="s">
        <v>97</v>
      </c>
      <c r="C11" s="7" t="s">
        <v>62</v>
      </c>
      <c r="D11" s="7"/>
      <c r="E11" s="7" t="s">
        <v>79</v>
      </c>
      <c r="F11" s="7">
        <v>0</v>
      </c>
      <c r="G11" s="7">
        <v>0</v>
      </c>
      <c r="H11" s="7">
        <v>0</v>
      </c>
      <c r="I11" s="7">
        <v>0</v>
      </c>
      <c r="J11" s="7">
        <v>0</v>
      </c>
      <c r="K11" s="7">
        <v>0</v>
      </c>
      <c r="L11" s="7">
        <v>0</v>
      </c>
      <c r="M11" s="7" t="s">
        <v>98</v>
      </c>
      <c r="N11" s="7"/>
    </row>
    <row r="12" spans="1:14" ht="14.7" customHeight="1" x14ac:dyDescent="0.25">
      <c r="A12" s="28"/>
      <c r="B12" s="7" t="s">
        <v>97</v>
      </c>
      <c r="C12" s="7" t="s">
        <v>63</v>
      </c>
      <c r="D12" s="7"/>
      <c r="E12" s="7" t="s">
        <v>79</v>
      </c>
      <c r="F12" s="7">
        <v>0</v>
      </c>
      <c r="G12" s="7">
        <v>0</v>
      </c>
      <c r="H12" s="7">
        <v>0</v>
      </c>
      <c r="I12" s="7">
        <v>0</v>
      </c>
      <c r="J12" s="7">
        <v>0</v>
      </c>
      <c r="K12" s="7">
        <v>0</v>
      </c>
      <c r="L12" s="7">
        <v>0</v>
      </c>
      <c r="M12" s="7" t="s">
        <v>98</v>
      </c>
      <c r="N12" s="7"/>
    </row>
    <row r="13" spans="1:14" ht="14.7" customHeight="1" x14ac:dyDescent="0.25">
      <c r="A13" s="29"/>
      <c r="B13" s="7" t="s">
        <v>97</v>
      </c>
      <c r="C13" s="7" t="s">
        <v>64</v>
      </c>
      <c r="D13" s="7"/>
      <c r="E13" s="7" t="s">
        <v>79</v>
      </c>
      <c r="F13" s="7">
        <v>0</v>
      </c>
      <c r="G13" s="7">
        <v>0</v>
      </c>
      <c r="H13" s="7">
        <v>0</v>
      </c>
      <c r="I13" s="7">
        <v>0</v>
      </c>
      <c r="J13" s="7">
        <v>0</v>
      </c>
      <c r="K13" s="7">
        <v>0</v>
      </c>
      <c r="L13" s="7">
        <v>0</v>
      </c>
      <c r="M13" s="7" t="s">
        <v>98</v>
      </c>
      <c r="N13" s="7"/>
    </row>
    <row r="14" spans="1:14" ht="14.7" customHeight="1" x14ac:dyDescent="0.25">
      <c r="A14" s="27" t="s">
        <v>7</v>
      </c>
      <c r="B14" s="7" t="s">
        <v>97</v>
      </c>
      <c r="C14" s="7" t="s">
        <v>56</v>
      </c>
      <c r="D14" s="7"/>
      <c r="E14" s="7" t="s">
        <v>79</v>
      </c>
      <c r="F14" s="21">
        <v>5057.5855058876396</v>
      </c>
      <c r="G14" s="21">
        <v>3373.4095324270602</v>
      </c>
      <c r="H14" s="21">
        <v>1684.1759734605801</v>
      </c>
      <c r="I14" s="7">
        <v>0</v>
      </c>
      <c r="J14" s="7">
        <v>0</v>
      </c>
      <c r="K14" s="7">
        <v>0</v>
      </c>
      <c r="L14" s="7">
        <v>0</v>
      </c>
      <c r="M14" s="7" t="s">
        <v>98</v>
      </c>
      <c r="N14" s="7">
        <v>1</v>
      </c>
    </row>
    <row r="15" spans="1:14" ht="14.7" customHeight="1" x14ac:dyDescent="0.25">
      <c r="A15" s="28"/>
      <c r="B15" s="7" t="s">
        <v>97</v>
      </c>
      <c r="C15" s="7" t="s">
        <v>60</v>
      </c>
      <c r="D15" s="7"/>
      <c r="E15" s="7" t="s">
        <v>79</v>
      </c>
      <c r="F15" s="21">
        <v>10078.5094060229</v>
      </c>
      <c r="G15" s="21">
        <v>6722.3657738172697</v>
      </c>
      <c r="H15" s="21">
        <v>3356.1436322056202</v>
      </c>
      <c r="I15" s="7">
        <v>0</v>
      </c>
      <c r="J15" s="7">
        <v>0</v>
      </c>
      <c r="K15" s="7">
        <v>0</v>
      </c>
      <c r="L15" s="7">
        <v>0</v>
      </c>
      <c r="M15" s="7" t="s">
        <v>98</v>
      </c>
      <c r="N15" s="7">
        <v>1</v>
      </c>
    </row>
    <row r="16" spans="1:14" ht="14.7" customHeight="1" x14ac:dyDescent="0.25">
      <c r="A16" s="28"/>
      <c r="B16" s="7" t="s">
        <v>97</v>
      </c>
      <c r="C16" s="7" t="s">
        <v>61</v>
      </c>
      <c r="D16" s="7"/>
      <c r="E16" s="7" t="s">
        <v>79</v>
      </c>
      <c r="F16" s="21">
        <v>135.05793914223099</v>
      </c>
      <c r="G16" s="21">
        <v>90.083645407867806</v>
      </c>
      <c r="H16" s="21">
        <v>44.974293734362803</v>
      </c>
      <c r="I16" s="7">
        <v>0</v>
      </c>
      <c r="J16" s="7">
        <v>0</v>
      </c>
      <c r="K16" s="7">
        <v>0</v>
      </c>
      <c r="L16" s="7">
        <v>0</v>
      </c>
      <c r="M16" s="7" t="s">
        <v>98</v>
      </c>
      <c r="N16" s="7">
        <v>1</v>
      </c>
    </row>
    <row r="17" spans="1:14" ht="14.7" customHeight="1" x14ac:dyDescent="0.25">
      <c r="A17" s="28"/>
      <c r="B17" s="7" t="s">
        <v>97</v>
      </c>
      <c r="C17" s="7" t="s">
        <v>62</v>
      </c>
      <c r="D17" s="7"/>
      <c r="E17" s="7" t="s">
        <v>79</v>
      </c>
      <c r="F17" s="21">
        <v>9302.2346539964892</v>
      </c>
      <c r="G17" s="21">
        <v>6204.5905142156598</v>
      </c>
      <c r="H17" s="21">
        <v>3097.6441397808298</v>
      </c>
      <c r="I17" s="7">
        <v>0</v>
      </c>
      <c r="J17" s="7">
        <v>0</v>
      </c>
      <c r="K17" s="7">
        <v>0</v>
      </c>
      <c r="L17" s="7">
        <v>0</v>
      </c>
      <c r="M17" s="7" t="s">
        <v>98</v>
      </c>
      <c r="N17" s="7"/>
    </row>
    <row r="18" spans="1:14" ht="14.7" customHeight="1" x14ac:dyDescent="0.25">
      <c r="A18" s="28"/>
      <c r="B18" s="7" t="s">
        <v>97</v>
      </c>
      <c r="C18" s="7" t="s">
        <v>63</v>
      </c>
      <c r="D18" s="7"/>
      <c r="E18" s="7" t="s">
        <v>79</v>
      </c>
      <c r="F18" s="21">
        <v>8815.4440301081595</v>
      </c>
      <c r="G18" s="21">
        <v>5879.9011680821404</v>
      </c>
      <c r="H18" s="21">
        <v>2935.54286202602</v>
      </c>
      <c r="I18" s="7">
        <v>0</v>
      </c>
      <c r="J18" s="7">
        <v>0</v>
      </c>
      <c r="K18" s="7">
        <v>0</v>
      </c>
      <c r="L18" s="7">
        <v>0</v>
      </c>
      <c r="M18" s="7" t="s">
        <v>98</v>
      </c>
      <c r="N18" s="7">
        <v>1</v>
      </c>
    </row>
    <row r="19" spans="1:14" ht="14.7" customHeight="1" x14ac:dyDescent="0.25">
      <c r="A19" s="29"/>
      <c r="B19" s="7" t="s">
        <v>97</v>
      </c>
      <c r="C19" s="7" t="s">
        <v>64</v>
      </c>
      <c r="D19" s="7"/>
      <c r="E19" s="7" t="s">
        <v>79</v>
      </c>
      <c r="F19" s="21">
        <v>461.316625400894</v>
      </c>
      <c r="G19" s="21">
        <v>307.69818914239602</v>
      </c>
      <c r="H19" s="21">
        <v>153.61843625849801</v>
      </c>
      <c r="I19" s="7">
        <v>0</v>
      </c>
      <c r="J19" s="7">
        <v>0</v>
      </c>
      <c r="K19" s="7">
        <v>0</v>
      </c>
      <c r="L19" s="7">
        <v>0</v>
      </c>
      <c r="M19" s="7" t="s">
        <v>98</v>
      </c>
      <c r="N19" s="7">
        <v>1</v>
      </c>
    </row>
    <row r="20" spans="1:14" ht="14.7" customHeight="1" x14ac:dyDescent="0.25">
      <c r="A20" s="27" t="s">
        <v>9</v>
      </c>
      <c r="B20" s="7" t="s">
        <v>97</v>
      </c>
      <c r="C20" s="7" t="s">
        <v>56</v>
      </c>
      <c r="D20" s="7"/>
      <c r="E20" s="7" t="s">
        <v>79</v>
      </c>
      <c r="F20" s="21">
        <v>1117.07562338754</v>
      </c>
      <c r="G20" s="21">
        <v>558.53781169377203</v>
      </c>
      <c r="H20" s="7">
        <v>0</v>
      </c>
      <c r="I20" s="7">
        <v>0</v>
      </c>
      <c r="J20" s="7">
        <v>0</v>
      </c>
      <c r="K20" s="7">
        <v>0</v>
      </c>
      <c r="L20" s="7">
        <v>0</v>
      </c>
      <c r="M20" s="7" t="s">
        <v>98</v>
      </c>
      <c r="N20" s="7">
        <v>1</v>
      </c>
    </row>
    <row r="21" spans="1:14" ht="14.7" customHeight="1" x14ac:dyDescent="0.25">
      <c r="A21" s="28"/>
      <c r="B21" s="7" t="s">
        <v>97</v>
      </c>
      <c r="C21" s="7" t="s">
        <v>60</v>
      </c>
      <c r="D21" s="7"/>
      <c r="E21" s="7" t="s">
        <v>79</v>
      </c>
      <c r="F21" s="21">
        <v>730.03056544827405</v>
      </c>
      <c r="G21" s="21">
        <v>365.01528272413702</v>
      </c>
      <c r="H21" s="7">
        <v>0</v>
      </c>
      <c r="I21" s="7">
        <v>0</v>
      </c>
      <c r="J21" s="7">
        <v>0</v>
      </c>
      <c r="K21" s="7">
        <v>0</v>
      </c>
      <c r="L21" s="7">
        <v>0</v>
      </c>
      <c r="M21" s="7" t="s">
        <v>98</v>
      </c>
      <c r="N21" s="7">
        <v>1</v>
      </c>
    </row>
    <row r="22" spans="1:14" ht="14.7" customHeight="1" x14ac:dyDescent="0.25">
      <c r="A22" s="28"/>
      <c r="B22" s="7" t="s">
        <v>97</v>
      </c>
      <c r="C22" s="7" t="s">
        <v>61</v>
      </c>
      <c r="D22" s="7"/>
      <c r="E22" s="7" t="s">
        <v>79</v>
      </c>
      <c r="F22" s="21">
        <v>69.410581726347601</v>
      </c>
      <c r="G22" s="21">
        <v>34.705290863173801</v>
      </c>
      <c r="H22" s="7">
        <v>0</v>
      </c>
      <c r="I22" s="7">
        <v>0</v>
      </c>
      <c r="J22" s="7">
        <v>0</v>
      </c>
      <c r="K22" s="7">
        <v>0</v>
      </c>
      <c r="L22" s="7">
        <v>0</v>
      </c>
      <c r="M22" s="7" t="s">
        <v>98</v>
      </c>
      <c r="N22" s="7">
        <v>1</v>
      </c>
    </row>
    <row r="23" spans="1:14" ht="14.7" customHeight="1" x14ac:dyDescent="0.25">
      <c r="A23" s="28"/>
      <c r="B23" s="7" t="s">
        <v>97</v>
      </c>
      <c r="C23" s="7" t="s">
        <v>62</v>
      </c>
      <c r="D23" s="7"/>
      <c r="E23" s="7" t="s">
        <v>79</v>
      </c>
      <c r="F23" s="21">
        <v>200.54933583388001</v>
      </c>
      <c r="G23" s="21">
        <v>100.27466791694</v>
      </c>
      <c r="H23" s="7">
        <v>0</v>
      </c>
      <c r="I23" s="7">
        <v>0</v>
      </c>
      <c r="J23" s="7">
        <v>0</v>
      </c>
      <c r="K23" s="7">
        <v>0</v>
      </c>
      <c r="L23" s="7">
        <v>0</v>
      </c>
      <c r="M23" s="7" t="s">
        <v>98</v>
      </c>
      <c r="N23" s="7"/>
    </row>
    <row r="24" spans="1:14" ht="14.7" customHeight="1" x14ac:dyDescent="0.25">
      <c r="A24" s="28"/>
      <c r="B24" s="7" t="s">
        <v>97</v>
      </c>
      <c r="C24" s="7" t="s">
        <v>63</v>
      </c>
      <c r="D24" s="7"/>
      <c r="E24" s="7" t="s">
        <v>79</v>
      </c>
      <c r="F24" s="21">
        <v>190.05448809651199</v>
      </c>
      <c r="G24" s="21">
        <v>95.027244048256094</v>
      </c>
      <c r="H24" s="7">
        <v>0</v>
      </c>
      <c r="I24" s="7">
        <v>0</v>
      </c>
      <c r="J24" s="7">
        <v>0</v>
      </c>
      <c r="K24" s="7">
        <v>0</v>
      </c>
      <c r="L24" s="7">
        <v>0</v>
      </c>
      <c r="M24" s="7" t="s">
        <v>98</v>
      </c>
      <c r="N24" s="7">
        <v>1</v>
      </c>
    </row>
    <row r="25" spans="1:14" ht="14.7" customHeight="1" x14ac:dyDescent="0.25">
      <c r="A25" s="29"/>
      <c r="B25" s="7" t="s">
        <v>97</v>
      </c>
      <c r="C25" s="7" t="s">
        <v>64</v>
      </c>
      <c r="D25" s="7"/>
      <c r="E25" s="7" t="s">
        <v>79</v>
      </c>
      <c r="F25" s="21">
        <v>9.9456470702476096</v>
      </c>
      <c r="G25" s="21">
        <v>4.9728235351238101</v>
      </c>
      <c r="H25" s="7">
        <v>0</v>
      </c>
      <c r="I25" s="7">
        <v>0</v>
      </c>
      <c r="J25" s="7">
        <v>0</v>
      </c>
      <c r="K25" s="7">
        <v>0</v>
      </c>
      <c r="L25" s="7">
        <v>0</v>
      </c>
      <c r="M25" s="7" t="s">
        <v>98</v>
      </c>
      <c r="N25" s="7">
        <v>1</v>
      </c>
    </row>
    <row r="26" spans="1:14" ht="14.7" customHeight="1" x14ac:dyDescent="0.25">
      <c r="A26" s="27" t="s">
        <v>11</v>
      </c>
      <c r="B26" s="7" t="s">
        <v>97</v>
      </c>
      <c r="C26" s="7" t="s">
        <v>56</v>
      </c>
      <c r="D26" s="7"/>
      <c r="E26" s="7" t="s">
        <v>79</v>
      </c>
      <c r="F26" s="21">
        <v>840.368817594299</v>
      </c>
      <c r="G26" s="21">
        <v>560.52600133539704</v>
      </c>
      <c r="H26" s="21">
        <v>279.842816258901</v>
      </c>
      <c r="I26" s="7">
        <v>0</v>
      </c>
      <c r="J26" s="7">
        <v>0</v>
      </c>
      <c r="K26" s="7">
        <v>0</v>
      </c>
      <c r="L26" s="7">
        <v>0</v>
      </c>
      <c r="M26" s="7" t="s">
        <v>98</v>
      </c>
      <c r="N26" s="7">
        <v>1</v>
      </c>
    </row>
    <row r="27" spans="1:14" ht="14.7" customHeight="1" x14ac:dyDescent="0.25">
      <c r="A27" s="28"/>
      <c r="B27" s="7" t="s">
        <v>97</v>
      </c>
      <c r="C27" s="7" t="s">
        <v>60</v>
      </c>
      <c r="D27" s="7"/>
      <c r="E27" s="7" t="s">
        <v>79</v>
      </c>
      <c r="F27" s="21">
        <v>2236.70566987034</v>
      </c>
      <c r="G27" s="21">
        <v>1491.88268180352</v>
      </c>
      <c r="H27" s="21">
        <v>744.82298806682297</v>
      </c>
      <c r="I27" s="7">
        <v>0</v>
      </c>
      <c r="J27" s="7">
        <v>0</v>
      </c>
      <c r="K27" s="7">
        <v>0</v>
      </c>
      <c r="L27" s="7">
        <v>0</v>
      </c>
      <c r="M27" s="7" t="s">
        <v>98</v>
      </c>
      <c r="N27" s="7">
        <v>1</v>
      </c>
    </row>
    <row r="28" spans="1:14" ht="14.7" customHeight="1" x14ac:dyDescent="0.25">
      <c r="A28" s="28"/>
      <c r="B28" s="7" t="s">
        <v>97</v>
      </c>
      <c r="C28" s="7" t="s">
        <v>61</v>
      </c>
      <c r="D28" s="7"/>
      <c r="E28" s="7" t="s">
        <v>79</v>
      </c>
      <c r="F28" s="21">
        <v>162.40403579827401</v>
      </c>
      <c r="G28" s="21">
        <v>108.323491877449</v>
      </c>
      <c r="H28" s="21">
        <v>54.0805439208251</v>
      </c>
      <c r="I28" s="7">
        <v>0</v>
      </c>
      <c r="J28" s="7">
        <v>0</v>
      </c>
      <c r="K28" s="7">
        <v>0</v>
      </c>
      <c r="L28" s="7">
        <v>0</v>
      </c>
      <c r="M28" s="7" t="s">
        <v>98</v>
      </c>
      <c r="N28" s="7">
        <v>1</v>
      </c>
    </row>
    <row r="29" spans="1:14" ht="14.7" customHeight="1" x14ac:dyDescent="0.25">
      <c r="A29" s="28"/>
      <c r="B29" s="7" t="s">
        <v>97</v>
      </c>
      <c r="C29" s="7" t="s">
        <v>62</v>
      </c>
      <c r="D29" s="7"/>
      <c r="E29" s="7" t="s">
        <v>79</v>
      </c>
      <c r="F29" s="21">
        <v>845.17220101420901</v>
      </c>
      <c r="G29" s="21">
        <v>563.72985807647694</v>
      </c>
      <c r="H29" s="21">
        <v>281.44234293773201</v>
      </c>
      <c r="I29" s="7">
        <v>0</v>
      </c>
      <c r="J29" s="7">
        <v>0</v>
      </c>
      <c r="K29" s="7">
        <v>0</v>
      </c>
      <c r="L29" s="7">
        <v>0</v>
      </c>
      <c r="M29" s="7" t="s">
        <v>98</v>
      </c>
      <c r="N29" s="7"/>
    </row>
    <row r="30" spans="1:14" ht="14.7" customHeight="1" x14ac:dyDescent="0.25">
      <c r="A30" s="28"/>
      <c r="B30" s="7" t="s">
        <v>97</v>
      </c>
      <c r="C30" s="7" t="s">
        <v>63</v>
      </c>
      <c r="D30" s="7"/>
      <c r="E30" s="7" t="s">
        <v>79</v>
      </c>
      <c r="F30" s="21">
        <v>800.94391412101697</v>
      </c>
      <c r="G30" s="21">
        <v>534.22959071871799</v>
      </c>
      <c r="H30" s="21">
        <v>266.71432340229899</v>
      </c>
      <c r="I30" s="7">
        <v>0</v>
      </c>
      <c r="J30" s="7">
        <v>0</v>
      </c>
      <c r="K30" s="7">
        <v>0</v>
      </c>
      <c r="L30" s="7">
        <v>0</v>
      </c>
      <c r="M30" s="7" t="s">
        <v>98</v>
      </c>
      <c r="N30" s="7">
        <v>1</v>
      </c>
    </row>
    <row r="31" spans="1:14" ht="14.7" customHeight="1" x14ac:dyDescent="0.25">
      <c r="A31" s="29"/>
      <c r="B31" s="7" t="s">
        <v>97</v>
      </c>
      <c r="C31" s="7" t="s">
        <v>64</v>
      </c>
      <c r="D31" s="7"/>
      <c r="E31" s="7" t="s">
        <v>79</v>
      </c>
      <c r="F31" s="21">
        <v>41.913798367472197</v>
      </c>
      <c r="G31" s="21">
        <v>27.9565035111039</v>
      </c>
      <c r="H31" s="21">
        <v>13.9572948563682</v>
      </c>
      <c r="I31" s="7">
        <v>0</v>
      </c>
      <c r="J31" s="7">
        <v>0</v>
      </c>
      <c r="K31" s="7">
        <v>0</v>
      </c>
      <c r="L31" s="7">
        <v>0</v>
      </c>
      <c r="M31" s="7" t="s">
        <v>98</v>
      </c>
      <c r="N31" s="7">
        <v>1</v>
      </c>
    </row>
    <row r="32" spans="1:14" ht="14.7" customHeight="1" x14ac:dyDescent="0.25">
      <c r="A32" s="27" t="s">
        <v>13</v>
      </c>
      <c r="B32" s="7" t="s">
        <v>97</v>
      </c>
      <c r="C32" s="7" t="s">
        <v>56</v>
      </c>
      <c r="D32" s="7"/>
      <c r="E32" s="7" t="s">
        <v>79</v>
      </c>
      <c r="F32" s="21">
        <v>1347.6646282152501</v>
      </c>
      <c r="G32" s="21">
        <v>898.89230701957001</v>
      </c>
      <c r="H32" s="21">
        <v>448.77232119567702</v>
      </c>
      <c r="I32" s="7">
        <v>0</v>
      </c>
      <c r="J32" s="7">
        <v>0</v>
      </c>
      <c r="K32" s="7">
        <v>0</v>
      </c>
      <c r="L32" s="7">
        <v>0</v>
      </c>
      <c r="M32" s="7" t="s">
        <v>98</v>
      </c>
      <c r="N32" s="7">
        <v>1</v>
      </c>
    </row>
    <row r="33" spans="1:14" ht="14.7" customHeight="1" x14ac:dyDescent="0.25">
      <c r="A33" s="28"/>
      <c r="B33" s="7" t="s">
        <v>97</v>
      </c>
      <c r="C33" s="7" t="s">
        <v>60</v>
      </c>
      <c r="D33" s="7"/>
      <c r="E33" s="7" t="s">
        <v>79</v>
      </c>
      <c r="F33" s="21">
        <v>1804.0646049213201</v>
      </c>
      <c r="G33" s="21">
        <v>1203.3110914825199</v>
      </c>
      <c r="H33" s="21">
        <v>600.75351343879902</v>
      </c>
      <c r="I33" s="7">
        <v>0</v>
      </c>
      <c r="J33" s="7">
        <v>0</v>
      </c>
      <c r="K33" s="7">
        <v>0</v>
      </c>
      <c r="L33" s="7">
        <v>0</v>
      </c>
      <c r="M33" s="7" t="s">
        <v>98</v>
      </c>
      <c r="N33" s="7">
        <v>1</v>
      </c>
    </row>
    <row r="34" spans="1:14" ht="14.7" customHeight="1" x14ac:dyDescent="0.25">
      <c r="A34" s="28"/>
      <c r="B34" s="7" t="s">
        <v>97</v>
      </c>
      <c r="C34" s="7" t="s">
        <v>61</v>
      </c>
      <c r="D34" s="7"/>
      <c r="E34" s="7" t="s">
        <v>79</v>
      </c>
      <c r="F34" s="21">
        <v>12.460453827982899</v>
      </c>
      <c r="G34" s="21">
        <v>8.3111227032645907</v>
      </c>
      <c r="H34" s="21">
        <v>4.1493311247182998</v>
      </c>
      <c r="I34" s="7">
        <v>0</v>
      </c>
      <c r="J34" s="7">
        <v>0</v>
      </c>
      <c r="K34" s="7">
        <v>0</v>
      </c>
      <c r="L34" s="7">
        <v>0</v>
      </c>
      <c r="M34" s="7" t="s">
        <v>98</v>
      </c>
      <c r="N34" s="7">
        <v>1</v>
      </c>
    </row>
    <row r="35" spans="1:14" ht="14.7" customHeight="1" x14ac:dyDescent="0.25">
      <c r="A35" s="28"/>
      <c r="B35" s="7" t="s">
        <v>97</v>
      </c>
      <c r="C35" s="7" t="s">
        <v>62</v>
      </c>
      <c r="D35" s="7"/>
      <c r="E35" s="7" t="s">
        <v>79</v>
      </c>
      <c r="F35" s="21">
        <v>1064.75864485488</v>
      </c>
      <c r="G35" s="21">
        <v>710.19401611820297</v>
      </c>
      <c r="H35" s="21">
        <v>354.56462873667402</v>
      </c>
      <c r="I35" s="7">
        <v>0</v>
      </c>
      <c r="J35" s="7">
        <v>0</v>
      </c>
      <c r="K35" s="7">
        <v>0</v>
      </c>
      <c r="L35" s="7">
        <v>0</v>
      </c>
      <c r="M35" s="7" t="s">
        <v>98</v>
      </c>
      <c r="N35" s="7"/>
    </row>
    <row r="36" spans="1:14" ht="14.7" customHeight="1" x14ac:dyDescent="0.25">
      <c r="A36" s="28"/>
      <c r="B36" s="7" t="s">
        <v>97</v>
      </c>
      <c r="C36" s="7" t="s">
        <v>63</v>
      </c>
      <c r="D36" s="7"/>
      <c r="E36" s="7" t="s">
        <v>79</v>
      </c>
      <c r="F36" s="21">
        <v>1009.03928877556</v>
      </c>
      <c r="G36" s="21">
        <v>673.02920561329699</v>
      </c>
      <c r="H36" s="21">
        <v>336.01008316226103</v>
      </c>
      <c r="I36" s="7">
        <v>0</v>
      </c>
      <c r="J36" s="7">
        <v>0</v>
      </c>
      <c r="K36" s="7">
        <v>0</v>
      </c>
      <c r="L36" s="7">
        <v>0</v>
      </c>
      <c r="M36" s="7" t="s">
        <v>98</v>
      </c>
      <c r="N36" s="7">
        <v>1</v>
      </c>
    </row>
    <row r="37" spans="1:14" ht="14.7" customHeight="1" x14ac:dyDescent="0.25">
      <c r="A37" s="29"/>
      <c r="B37" s="7" t="s">
        <v>97</v>
      </c>
      <c r="C37" s="7" t="s">
        <v>64</v>
      </c>
      <c r="D37" s="7"/>
      <c r="E37" s="7" t="s">
        <v>79</v>
      </c>
      <c r="F37" s="21">
        <v>52.803534116380497</v>
      </c>
      <c r="G37" s="21">
        <v>35.2199572556258</v>
      </c>
      <c r="H37" s="21">
        <v>17.5835768607547</v>
      </c>
      <c r="I37" s="7">
        <v>0</v>
      </c>
      <c r="J37" s="7">
        <v>0</v>
      </c>
      <c r="K37" s="7">
        <v>0</v>
      </c>
      <c r="L37" s="7">
        <v>0</v>
      </c>
      <c r="M37" s="7" t="s">
        <v>98</v>
      </c>
      <c r="N37" s="7">
        <v>1</v>
      </c>
    </row>
    <row r="38" spans="1:14" ht="14.7" customHeight="1" x14ac:dyDescent="0.25">
      <c r="A38" s="27" t="s">
        <v>15</v>
      </c>
      <c r="B38" s="7" t="s">
        <v>97</v>
      </c>
      <c r="C38" s="7" t="s">
        <v>56</v>
      </c>
      <c r="D38" s="7"/>
      <c r="E38" s="7" t="s">
        <v>79</v>
      </c>
      <c r="F38" s="21">
        <v>1824.2152381925</v>
      </c>
      <c r="G38" s="21">
        <v>1216.7515638744001</v>
      </c>
      <c r="H38" s="21">
        <v>607.46367431810302</v>
      </c>
      <c r="I38" s="7">
        <v>0</v>
      </c>
      <c r="J38" s="7">
        <v>0</v>
      </c>
      <c r="K38" s="7">
        <v>0</v>
      </c>
      <c r="L38" s="7">
        <v>0</v>
      </c>
      <c r="M38" s="7" t="s">
        <v>98</v>
      </c>
      <c r="N38" s="7">
        <v>1</v>
      </c>
    </row>
    <row r="39" spans="1:14" ht="14.7" customHeight="1" x14ac:dyDescent="0.25">
      <c r="A39" s="28"/>
      <c r="B39" s="7" t="s">
        <v>97</v>
      </c>
      <c r="C39" s="7" t="s">
        <v>60</v>
      </c>
      <c r="D39" s="7"/>
      <c r="E39" s="7" t="s">
        <v>79</v>
      </c>
      <c r="F39" s="21">
        <v>770.30547575109495</v>
      </c>
      <c r="G39" s="21">
        <v>513.79375232597999</v>
      </c>
      <c r="H39" s="21">
        <v>256.51172342511501</v>
      </c>
      <c r="I39" s="7">
        <v>0</v>
      </c>
      <c r="J39" s="7">
        <v>0</v>
      </c>
      <c r="K39" s="7">
        <v>0</v>
      </c>
      <c r="L39" s="7">
        <v>0</v>
      </c>
      <c r="M39" s="7" t="s">
        <v>98</v>
      </c>
      <c r="N39" s="7">
        <v>1</v>
      </c>
    </row>
    <row r="40" spans="1:14" ht="14.7" customHeight="1" x14ac:dyDescent="0.25">
      <c r="A40" s="28"/>
      <c r="B40" s="7" t="s">
        <v>97</v>
      </c>
      <c r="C40" s="7" t="s">
        <v>61</v>
      </c>
      <c r="D40" s="7"/>
      <c r="E40" s="7" t="s">
        <v>79</v>
      </c>
      <c r="F40" s="21">
        <v>460.70228280777002</v>
      </c>
      <c r="G40" s="21">
        <v>307.28842263278301</v>
      </c>
      <c r="H40" s="21">
        <v>153.41386017498701</v>
      </c>
      <c r="I40" s="7">
        <v>0</v>
      </c>
      <c r="J40" s="7">
        <v>0</v>
      </c>
      <c r="K40" s="7">
        <v>0</v>
      </c>
      <c r="L40" s="7">
        <v>0</v>
      </c>
      <c r="M40" s="7" t="s">
        <v>98</v>
      </c>
      <c r="N40" s="7">
        <v>1</v>
      </c>
    </row>
    <row r="41" spans="1:14" ht="14.7" customHeight="1" x14ac:dyDescent="0.25">
      <c r="A41" s="28"/>
      <c r="B41" s="7" t="s">
        <v>97</v>
      </c>
      <c r="C41" s="7" t="s">
        <v>62</v>
      </c>
      <c r="D41" s="7"/>
      <c r="E41" s="7" t="s">
        <v>79</v>
      </c>
      <c r="F41" s="21">
        <v>627.72193430961704</v>
      </c>
      <c r="G41" s="21">
        <v>418.69053018451399</v>
      </c>
      <c r="H41" s="21">
        <v>209.031404125102</v>
      </c>
      <c r="I41" s="7">
        <v>0</v>
      </c>
      <c r="J41" s="7">
        <v>0</v>
      </c>
      <c r="K41" s="7">
        <v>0</v>
      </c>
      <c r="L41" s="7">
        <v>0</v>
      </c>
      <c r="M41" s="7" t="s">
        <v>98</v>
      </c>
      <c r="N41" s="7"/>
    </row>
    <row r="42" spans="1:14" ht="14.7" customHeight="1" x14ac:dyDescent="0.25">
      <c r="A42" s="28"/>
      <c r="B42" s="7" t="s">
        <v>97</v>
      </c>
      <c r="C42" s="7" t="s">
        <v>63</v>
      </c>
      <c r="D42" s="7"/>
      <c r="E42" s="7" t="s">
        <v>79</v>
      </c>
      <c r="F42" s="21">
        <v>594.87292937727204</v>
      </c>
      <c r="G42" s="21">
        <v>396.78024389464099</v>
      </c>
      <c r="H42" s="21">
        <v>198.09268548263199</v>
      </c>
      <c r="I42" s="7">
        <v>0</v>
      </c>
      <c r="J42" s="7">
        <v>0</v>
      </c>
      <c r="K42" s="7">
        <v>0</v>
      </c>
      <c r="L42" s="7">
        <v>0</v>
      </c>
      <c r="M42" s="7" t="s">
        <v>98</v>
      </c>
      <c r="N42" s="7">
        <v>1</v>
      </c>
    </row>
    <row r="43" spans="1:14" ht="14.7" customHeight="1" x14ac:dyDescent="0.25">
      <c r="A43" s="29"/>
      <c r="B43" s="7" t="s">
        <v>97</v>
      </c>
      <c r="C43" s="7" t="s">
        <v>64</v>
      </c>
      <c r="D43" s="7"/>
      <c r="E43" s="7" t="s">
        <v>79</v>
      </c>
      <c r="F43" s="21">
        <v>31.1299999620439</v>
      </c>
      <c r="G43" s="21">
        <v>20.763709974683302</v>
      </c>
      <c r="H43" s="21">
        <v>10.3662899873606</v>
      </c>
      <c r="I43" s="7">
        <v>0</v>
      </c>
      <c r="J43" s="7">
        <v>0</v>
      </c>
      <c r="K43" s="7">
        <v>0</v>
      </c>
      <c r="L43" s="7">
        <v>0</v>
      </c>
      <c r="M43" s="7" t="s">
        <v>98</v>
      </c>
      <c r="N43" s="7">
        <v>1</v>
      </c>
    </row>
    <row r="44" spans="1:14" ht="14.7" customHeight="1" x14ac:dyDescent="0.25">
      <c r="A44" s="27" t="s">
        <v>17</v>
      </c>
      <c r="B44" s="7" t="s">
        <v>97</v>
      </c>
      <c r="C44" s="7" t="s">
        <v>56</v>
      </c>
      <c r="D44" s="7"/>
      <c r="E44" s="7" t="s">
        <v>79</v>
      </c>
      <c r="F44" s="21">
        <v>87.111401823799298</v>
      </c>
      <c r="G44" s="21">
        <v>58.103305016474103</v>
      </c>
      <c r="H44" s="21">
        <v>29.008096807325199</v>
      </c>
      <c r="I44" s="7">
        <v>0</v>
      </c>
      <c r="J44" s="7">
        <v>0</v>
      </c>
      <c r="K44" s="7">
        <v>0</v>
      </c>
      <c r="L44" s="7">
        <v>0</v>
      </c>
      <c r="M44" s="7" t="s">
        <v>98</v>
      </c>
      <c r="N44" s="7">
        <v>1</v>
      </c>
    </row>
    <row r="45" spans="1:14" ht="14.7" customHeight="1" x14ac:dyDescent="0.25">
      <c r="A45" s="28"/>
      <c r="B45" s="7" t="s">
        <v>97</v>
      </c>
      <c r="C45" s="7" t="s">
        <v>60</v>
      </c>
      <c r="D45" s="7"/>
      <c r="E45" s="7" t="s">
        <v>79</v>
      </c>
      <c r="F45" s="21">
        <v>133.338916063612</v>
      </c>
      <c r="G45" s="21">
        <v>88.937057014429001</v>
      </c>
      <c r="H45" s="21">
        <v>44.401859049182697</v>
      </c>
      <c r="I45" s="7">
        <v>0</v>
      </c>
      <c r="J45" s="7">
        <v>0</v>
      </c>
      <c r="K45" s="7">
        <v>0</v>
      </c>
      <c r="L45" s="7">
        <v>0</v>
      </c>
      <c r="M45" s="7" t="s">
        <v>98</v>
      </c>
      <c r="N45" s="7">
        <v>1</v>
      </c>
    </row>
    <row r="46" spans="1:14" ht="14.7" customHeight="1" x14ac:dyDescent="0.25">
      <c r="A46" s="28"/>
      <c r="B46" s="7" t="s">
        <v>97</v>
      </c>
      <c r="C46" s="7" t="s">
        <v>61</v>
      </c>
      <c r="D46" s="7"/>
      <c r="E46" s="7" t="s">
        <v>79</v>
      </c>
      <c r="F46" s="21">
        <v>1.2962217069378199</v>
      </c>
      <c r="G46" s="21">
        <v>0.86457987852752405</v>
      </c>
      <c r="H46" s="21">
        <v>0.43164182841029303</v>
      </c>
      <c r="I46" s="7">
        <v>0</v>
      </c>
      <c r="J46" s="7">
        <v>0</v>
      </c>
      <c r="K46" s="7">
        <v>0</v>
      </c>
      <c r="L46" s="7">
        <v>0</v>
      </c>
      <c r="M46" s="7" t="s">
        <v>98</v>
      </c>
      <c r="N46" s="7">
        <v>1</v>
      </c>
    </row>
    <row r="47" spans="1:14" ht="14.7" customHeight="1" x14ac:dyDescent="0.25">
      <c r="A47" s="28"/>
      <c r="B47" s="7" t="s">
        <v>97</v>
      </c>
      <c r="C47" s="7" t="s">
        <v>62</v>
      </c>
      <c r="D47" s="7"/>
      <c r="E47" s="7" t="s">
        <v>79</v>
      </c>
      <c r="F47" s="21">
        <v>160.024798987748</v>
      </c>
      <c r="G47" s="21">
        <v>106.73654092482801</v>
      </c>
      <c r="H47" s="21">
        <v>53.2882580629202</v>
      </c>
      <c r="I47" s="7">
        <v>0</v>
      </c>
      <c r="J47" s="7">
        <v>0</v>
      </c>
      <c r="K47" s="7">
        <v>0</v>
      </c>
      <c r="L47" s="7">
        <v>0</v>
      </c>
      <c r="M47" s="7" t="s">
        <v>98</v>
      </c>
      <c r="N47" s="7"/>
    </row>
    <row r="48" spans="1:14" ht="14.7" customHeight="1" x14ac:dyDescent="0.25">
      <c r="A48" s="28"/>
      <c r="B48" s="7" t="s">
        <v>97</v>
      </c>
      <c r="C48" s="7" t="s">
        <v>63</v>
      </c>
      <c r="D48" s="7"/>
      <c r="E48" s="7" t="s">
        <v>79</v>
      </c>
      <c r="F48" s="21">
        <v>151.65062067099501</v>
      </c>
      <c r="G48" s="21">
        <v>101.15096398755399</v>
      </c>
      <c r="H48" s="21">
        <v>50.499656683441401</v>
      </c>
      <c r="I48" s="7">
        <v>0</v>
      </c>
      <c r="J48" s="7">
        <v>0</v>
      </c>
      <c r="K48" s="7">
        <v>0</v>
      </c>
      <c r="L48" s="7">
        <v>0</v>
      </c>
      <c r="M48" s="7" t="s">
        <v>98</v>
      </c>
      <c r="N48" s="7">
        <v>1</v>
      </c>
    </row>
    <row r="49" spans="1:14" ht="14.7" customHeight="1" x14ac:dyDescent="0.25">
      <c r="A49" s="29"/>
      <c r="B49" s="7" t="s">
        <v>97</v>
      </c>
      <c r="C49" s="7" t="s">
        <v>64</v>
      </c>
      <c r="D49" s="7"/>
      <c r="E49" s="7" t="s">
        <v>79</v>
      </c>
      <c r="F49" s="21">
        <v>7.9359533483460796</v>
      </c>
      <c r="G49" s="21">
        <v>5.2932808833468403</v>
      </c>
      <c r="H49" s="21">
        <v>2.6426724649992499</v>
      </c>
      <c r="I49" s="7">
        <v>0</v>
      </c>
      <c r="J49" s="7">
        <v>0</v>
      </c>
      <c r="K49" s="7">
        <v>0</v>
      </c>
      <c r="L49" s="7">
        <v>0</v>
      </c>
      <c r="M49" s="7" t="s">
        <v>98</v>
      </c>
      <c r="N49" s="7">
        <v>1</v>
      </c>
    </row>
    <row r="50" spans="1:14" ht="14.7" customHeight="1" x14ac:dyDescent="0.25">
      <c r="A50" s="27" t="s">
        <v>21</v>
      </c>
      <c r="B50" s="7" t="s">
        <v>97</v>
      </c>
      <c r="C50" s="7" t="s">
        <v>56</v>
      </c>
      <c r="D50" s="7"/>
      <c r="E50" s="7" t="s">
        <v>79</v>
      </c>
      <c r="F50" s="21">
        <v>1757.37839108555</v>
      </c>
      <c r="G50" s="21">
        <v>1318.03379331417</v>
      </c>
      <c r="H50" s="21">
        <v>878.68919554277704</v>
      </c>
      <c r="I50" s="21">
        <v>439.34459777138898</v>
      </c>
      <c r="J50" s="7">
        <v>0</v>
      </c>
      <c r="K50" s="7">
        <v>0</v>
      </c>
      <c r="L50" s="7">
        <v>0</v>
      </c>
      <c r="M50" s="7" t="s">
        <v>98</v>
      </c>
      <c r="N50" s="7">
        <v>1</v>
      </c>
    </row>
    <row r="51" spans="1:14" ht="14.7" customHeight="1" x14ac:dyDescent="0.25">
      <c r="A51" s="28"/>
      <c r="B51" s="7" t="s">
        <v>97</v>
      </c>
      <c r="C51" s="7" t="s">
        <v>60</v>
      </c>
      <c r="D51" s="7"/>
      <c r="E51" s="7" t="s">
        <v>79</v>
      </c>
      <c r="F51" s="21">
        <v>1395.69178707579</v>
      </c>
      <c r="G51" s="21">
        <v>1046.76884030684</v>
      </c>
      <c r="H51" s="21">
        <v>697.84589353789602</v>
      </c>
      <c r="I51" s="21">
        <v>348.92294676894801</v>
      </c>
      <c r="J51" s="7">
        <v>0</v>
      </c>
      <c r="K51" s="7">
        <v>0</v>
      </c>
      <c r="L51" s="7">
        <v>0</v>
      </c>
      <c r="M51" s="7" t="s">
        <v>98</v>
      </c>
      <c r="N51" s="7">
        <v>1</v>
      </c>
    </row>
    <row r="52" spans="1:14" ht="14.7" customHeight="1" x14ac:dyDescent="0.25">
      <c r="A52" s="28"/>
      <c r="B52" s="7" t="s">
        <v>97</v>
      </c>
      <c r="C52" s="7" t="s">
        <v>61</v>
      </c>
      <c r="D52" s="7"/>
      <c r="E52" s="7" t="s">
        <v>79</v>
      </c>
      <c r="F52" s="21">
        <v>536.83150222118798</v>
      </c>
      <c r="G52" s="21">
        <v>402.62362666589098</v>
      </c>
      <c r="H52" s="21">
        <v>268.41575111059399</v>
      </c>
      <c r="I52" s="21">
        <v>134.20787555529699</v>
      </c>
      <c r="J52" s="7">
        <v>0</v>
      </c>
      <c r="K52" s="7">
        <v>0</v>
      </c>
      <c r="L52" s="7">
        <v>0</v>
      </c>
      <c r="M52" s="7" t="s">
        <v>98</v>
      </c>
      <c r="N52" s="7">
        <v>1</v>
      </c>
    </row>
    <row r="53" spans="1:14" ht="14.7" customHeight="1" x14ac:dyDescent="0.25">
      <c r="A53" s="28"/>
      <c r="B53" s="7" t="s">
        <v>97</v>
      </c>
      <c r="C53" s="7" t="s">
        <v>62</v>
      </c>
      <c r="D53" s="7"/>
      <c r="E53" s="7" t="s">
        <v>79</v>
      </c>
      <c r="F53" s="21">
        <v>2543.3654471138502</v>
      </c>
      <c r="G53" s="21">
        <v>1907.5240853353901</v>
      </c>
      <c r="H53" s="21">
        <v>1271.6827235569201</v>
      </c>
      <c r="I53" s="21">
        <v>635.84136177846199</v>
      </c>
      <c r="J53" s="7">
        <v>0</v>
      </c>
      <c r="K53" s="7">
        <v>0</v>
      </c>
      <c r="L53" s="7">
        <v>0</v>
      </c>
      <c r="M53" s="7" t="s">
        <v>98</v>
      </c>
      <c r="N53" s="7"/>
    </row>
    <row r="54" spans="1:14" ht="14.7" customHeight="1" x14ac:dyDescent="0.25">
      <c r="A54" s="28"/>
      <c r="B54" s="7" t="s">
        <v>97</v>
      </c>
      <c r="C54" s="7" t="s">
        <v>63</v>
      </c>
      <c r="D54" s="7"/>
      <c r="E54" s="7" t="s">
        <v>79</v>
      </c>
      <c r="F54" s="21">
        <v>2410.2698524714801</v>
      </c>
      <c r="G54" s="21">
        <v>1807.70238935361</v>
      </c>
      <c r="H54" s="21">
        <v>1205.1349262357401</v>
      </c>
      <c r="I54" s="21">
        <v>602.56746311787003</v>
      </c>
      <c r="J54" s="7">
        <v>0</v>
      </c>
      <c r="K54" s="7">
        <v>0</v>
      </c>
      <c r="L54" s="7">
        <v>0</v>
      </c>
      <c r="M54" s="7" t="s">
        <v>98</v>
      </c>
      <c r="N54" s="7">
        <v>1</v>
      </c>
    </row>
    <row r="55" spans="1:14" ht="14.7" customHeight="1" x14ac:dyDescent="0.25">
      <c r="A55" s="29"/>
      <c r="B55" s="7" t="s">
        <v>97</v>
      </c>
      <c r="C55" s="7" t="s">
        <v>64</v>
      </c>
      <c r="D55" s="7"/>
      <c r="E55" s="7" t="s">
        <v>79</v>
      </c>
      <c r="F55" s="21">
        <v>126.130635150095</v>
      </c>
      <c r="G55" s="21">
        <v>94.597976362571401</v>
      </c>
      <c r="H55" s="21">
        <v>63.065317575047601</v>
      </c>
      <c r="I55" s="21">
        <v>31.5326587875238</v>
      </c>
      <c r="J55" s="7">
        <v>0</v>
      </c>
      <c r="K55" s="7">
        <v>0</v>
      </c>
      <c r="L55" s="7">
        <v>0</v>
      </c>
      <c r="M55" s="7" t="s">
        <v>98</v>
      </c>
      <c r="N55" s="7">
        <v>1</v>
      </c>
    </row>
    <row r="56" spans="1:14" ht="14.7" customHeight="1" x14ac:dyDescent="0.25">
      <c r="A56" s="27" t="s">
        <v>23</v>
      </c>
      <c r="B56" s="7" t="s">
        <v>97</v>
      </c>
      <c r="C56" s="7" t="s">
        <v>56</v>
      </c>
      <c r="D56" s="7"/>
      <c r="E56" s="7" t="s">
        <v>79</v>
      </c>
      <c r="F56" s="21">
        <v>2228.1768265650499</v>
      </c>
      <c r="G56" s="21">
        <v>1671.1326199237899</v>
      </c>
      <c r="H56" s="21">
        <v>1114.0884132825299</v>
      </c>
      <c r="I56" s="21">
        <v>557.04420664126405</v>
      </c>
      <c r="J56" s="7">
        <v>0</v>
      </c>
      <c r="K56" s="7">
        <v>0</v>
      </c>
      <c r="L56" s="7">
        <v>0</v>
      </c>
      <c r="M56" s="7" t="s">
        <v>98</v>
      </c>
      <c r="N56" s="7">
        <v>1</v>
      </c>
    </row>
    <row r="57" spans="1:14" ht="14.7" customHeight="1" x14ac:dyDescent="0.25">
      <c r="A57" s="28"/>
      <c r="B57" s="7" t="s">
        <v>97</v>
      </c>
      <c r="C57" s="7" t="s">
        <v>60</v>
      </c>
      <c r="D57" s="7"/>
      <c r="E57" s="7" t="s">
        <v>79</v>
      </c>
      <c r="F57" s="21">
        <v>1769.5950472387899</v>
      </c>
      <c r="G57" s="21">
        <v>1327.19628542909</v>
      </c>
      <c r="H57" s="21">
        <v>884.79752361939495</v>
      </c>
      <c r="I57" s="21">
        <v>442.39876180969799</v>
      </c>
      <c r="J57" s="7">
        <v>0</v>
      </c>
      <c r="K57" s="7">
        <v>0</v>
      </c>
      <c r="L57" s="7">
        <v>0</v>
      </c>
      <c r="M57" s="7" t="s">
        <v>98</v>
      </c>
      <c r="N57" s="7">
        <v>1</v>
      </c>
    </row>
    <row r="58" spans="1:14" ht="14.7" customHeight="1" x14ac:dyDescent="0.25">
      <c r="A58" s="28"/>
      <c r="B58" s="7" t="s">
        <v>97</v>
      </c>
      <c r="C58" s="7" t="s">
        <v>61</v>
      </c>
      <c r="D58" s="7"/>
      <c r="E58" s="7" t="s">
        <v>79</v>
      </c>
      <c r="F58" s="21">
        <v>556.60550203443802</v>
      </c>
      <c r="G58" s="21">
        <v>417.454126525829</v>
      </c>
      <c r="H58" s="21">
        <v>278.30275101721901</v>
      </c>
      <c r="I58" s="21">
        <v>139.15137550860999</v>
      </c>
      <c r="J58" s="7">
        <v>0</v>
      </c>
      <c r="K58" s="7">
        <v>0</v>
      </c>
      <c r="L58" s="7">
        <v>0</v>
      </c>
      <c r="M58" s="7" t="s">
        <v>98</v>
      </c>
      <c r="N58" s="7">
        <v>1</v>
      </c>
    </row>
    <row r="59" spans="1:14" ht="14.7" customHeight="1" x14ac:dyDescent="0.25">
      <c r="A59" s="28"/>
      <c r="B59" s="7" t="s">
        <v>97</v>
      </c>
      <c r="C59" s="7" t="s">
        <v>62</v>
      </c>
      <c r="D59" s="7"/>
      <c r="E59" s="7" t="s">
        <v>79</v>
      </c>
      <c r="F59" s="21">
        <v>2637.0494199585301</v>
      </c>
      <c r="G59" s="21">
        <v>1977.7870649689</v>
      </c>
      <c r="H59" s="21">
        <v>1318.52470997926</v>
      </c>
      <c r="I59" s="21">
        <v>659.26235498963194</v>
      </c>
      <c r="J59" s="7">
        <v>0</v>
      </c>
      <c r="K59" s="7">
        <v>0</v>
      </c>
      <c r="L59" s="7">
        <v>0</v>
      </c>
      <c r="M59" s="7" t="s">
        <v>98</v>
      </c>
      <c r="N59" s="7"/>
    </row>
    <row r="60" spans="1:14" ht="14.7" customHeight="1" x14ac:dyDescent="0.25">
      <c r="A60" s="28"/>
      <c r="B60" s="7" t="s">
        <v>97</v>
      </c>
      <c r="C60" s="7" t="s">
        <v>63</v>
      </c>
      <c r="D60" s="7"/>
      <c r="E60" s="7" t="s">
        <v>79</v>
      </c>
      <c r="F60" s="21">
        <v>2499.0512958395602</v>
      </c>
      <c r="G60" s="21">
        <v>1874.2884718796699</v>
      </c>
      <c r="H60" s="21">
        <v>1249.5256479197801</v>
      </c>
      <c r="I60" s="21">
        <v>624.76282395989097</v>
      </c>
      <c r="J60" s="7">
        <v>0</v>
      </c>
      <c r="K60" s="7">
        <v>0</v>
      </c>
      <c r="L60" s="7">
        <v>0</v>
      </c>
      <c r="M60" s="7" t="s">
        <v>98</v>
      </c>
      <c r="N60" s="7">
        <v>1</v>
      </c>
    </row>
    <row r="61" spans="1:14" ht="14.7" customHeight="1" x14ac:dyDescent="0.25">
      <c r="A61" s="29"/>
      <c r="B61" s="7" t="s">
        <v>97</v>
      </c>
      <c r="C61" s="7" t="s">
        <v>64</v>
      </c>
      <c r="D61" s="7"/>
      <c r="E61" s="7" t="s">
        <v>79</v>
      </c>
      <c r="F61" s="21">
        <v>130.776612790348</v>
      </c>
      <c r="G61" s="21">
        <v>98.082459592761296</v>
      </c>
      <c r="H61" s="21">
        <v>65.388306395174197</v>
      </c>
      <c r="I61" s="21">
        <v>32.694153197587099</v>
      </c>
      <c r="J61" s="7">
        <v>0</v>
      </c>
      <c r="K61" s="7">
        <v>0</v>
      </c>
      <c r="L61" s="7">
        <v>0</v>
      </c>
      <c r="M61" s="7" t="s">
        <v>98</v>
      </c>
      <c r="N61" s="7">
        <v>1</v>
      </c>
    </row>
    <row r="62" spans="1:14" ht="14.7" customHeight="1" x14ac:dyDescent="0.25">
      <c r="A62" s="27" t="s">
        <v>19</v>
      </c>
      <c r="B62" s="7" t="s">
        <v>97</v>
      </c>
      <c r="C62" s="7" t="s">
        <v>56</v>
      </c>
      <c r="D62" s="7"/>
      <c r="E62" s="7" t="s">
        <v>79</v>
      </c>
      <c r="F62" s="21">
        <v>3694.7763076050001</v>
      </c>
      <c r="G62" s="21">
        <v>2771.0822307037502</v>
      </c>
      <c r="H62" s="21">
        <v>1847.3881538025</v>
      </c>
      <c r="I62" s="21">
        <v>923.69407690125001</v>
      </c>
      <c r="J62" s="7">
        <v>0</v>
      </c>
      <c r="K62" s="7">
        <v>0</v>
      </c>
      <c r="L62" s="7">
        <v>0</v>
      </c>
      <c r="M62" s="7" t="s">
        <v>98</v>
      </c>
      <c r="N62" s="7">
        <v>1</v>
      </c>
    </row>
    <row r="63" spans="1:14" ht="14.7" customHeight="1" x14ac:dyDescent="0.25">
      <c r="A63" s="28"/>
      <c r="B63" s="7" t="s">
        <v>97</v>
      </c>
      <c r="C63" s="7" t="s">
        <v>60</v>
      </c>
      <c r="D63" s="7"/>
      <c r="E63" s="7" t="s">
        <v>79</v>
      </c>
      <c r="F63" s="21">
        <v>2934.3532239639699</v>
      </c>
      <c r="G63" s="21">
        <v>2200.7649179729801</v>
      </c>
      <c r="H63" s="21">
        <v>1467.1766119819899</v>
      </c>
      <c r="I63" s="21">
        <v>733.58830599099394</v>
      </c>
      <c r="J63" s="7">
        <v>0</v>
      </c>
      <c r="K63" s="7">
        <v>0</v>
      </c>
      <c r="L63" s="7">
        <v>0</v>
      </c>
      <c r="M63" s="7" t="s">
        <v>98</v>
      </c>
      <c r="N63" s="7">
        <v>1</v>
      </c>
    </row>
    <row r="64" spans="1:14" ht="14.7" customHeight="1" x14ac:dyDescent="0.25">
      <c r="A64" s="28"/>
      <c r="B64" s="7" t="s">
        <v>97</v>
      </c>
      <c r="C64" s="7" t="s">
        <v>61</v>
      </c>
      <c r="D64" s="7"/>
      <c r="E64" s="7" t="s">
        <v>79</v>
      </c>
      <c r="F64" s="7">
        <v>0</v>
      </c>
      <c r="G64" s="7">
        <v>0</v>
      </c>
      <c r="H64" s="7">
        <v>0</v>
      </c>
      <c r="I64" s="7">
        <v>0</v>
      </c>
      <c r="J64" s="7">
        <v>0</v>
      </c>
      <c r="K64" s="7">
        <v>0</v>
      </c>
      <c r="L64" s="7">
        <v>0</v>
      </c>
      <c r="M64" s="7" t="s">
        <v>98</v>
      </c>
      <c r="N64" s="7">
        <v>1</v>
      </c>
    </row>
    <row r="65" spans="1:14" ht="14.7" customHeight="1" x14ac:dyDescent="0.25">
      <c r="A65" s="28"/>
      <c r="B65" s="7" t="s">
        <v>97</v>
      </c>
      <c r="C65" s="7" t="s">
        <v>62</v>
      </c>
      <c r="D65" s="7"/>
      <c r="E65" s="7" t="s">
        <v>79</v>
      </c>
      <c r="F65" s="7">
        <v>0</v>
      </c>
      <c r="G65" s="7">
        <v>0</v>
      </c>
      <c r="H65" s="7">
        <v>0</v>
      </c>
      <c r="I65" s="7">
        <v>0</v>
      </c>
      <c r="J65" s="7">
        <v>0</v>
      </c>
      <c r="K65" s="7">
        <v>0</v>
      </c>
      <c r="L65" s="7">
        <v>0</v>
      </c>
      <c r="M65" s="7" t="s">
        <v>98</v>
      </c>
      <c r="N65" s="7"/>
    </row>
    <row r="66" spans="1:14" ht="14.7" customHeight="1" x14ac:dyDescent="0.25">
      <c r="A66" s="28"/>
      <c r="B66" s="7" t="s">
        <v>97</v>
      </c>
      <c r="C66" s="7" t="s">
        <v>63</v>
      </c>
      <c r="D66" s="7"/>
      <c r="E66" s="7" t="s">
        <v>79</v>
      </c>
      <c r="F66" s="7">
        <v>0</v>
      </c>
      <c r="G66" s="7">
        <v>0</v>
      </c>
      <c r="H66" s="7">
        <v>0</v>
      </c>
      <c r="I66" s="7">
        <v>0</v>
      </c>
      <c r="J66" s="7">
        <v>0</v>
      </c>
      <c r="K66" s="7">
        <v>0</v>
      </c>
      <c r="L66" s="7">
        <v>0</v>
      </c>
      <c r="M66" s="7" t="s">
        <v>98</v>
      </c>
      <c r="N66" s="7">
        <v>1</v>
      </c>
    </row>
    <row r="67" spans="1:14" ht="14.7" customHeight="1" x14ac:dyDescent="0.25">
      <c r="A67" s="29"/>
      <c r="B67" s="7" t="s">
        <v>97</v>
      </c>
      <c r="C67" s="7" t="s">
        <v>64</v>
      </c>
      <c r="D67" s="7"/>
      <c r="E67" s="7" t="s">
        <v>79</v>
      </c>
      <c r="F67" s="7">
        <v>0</v>
      </c>
      <c r="G67" s="7">
        <v>0</v>
      </c>
      <c r="H67" s="7">
        <v>0</v>
      </c>
      <c r="I67" s="7">
        <v>0</v>
      </c>
      <c r="J67" s="7">
        <v>0</v>
      </c>
      <c r="K67" s="7">
        <v>0</v>
      </c>
      <c r="L67" s="7">
        <v>0</v>
      </c>
      <c r="M67" s="7" t="s">
        <v>98</v>
      </c>
      <c r="N67" s="7">
        <v>1</v>
      </c>
    </row>
    <row r="68" spans="1:14" ht="14.7" customHeight="1" x14ac:dyDescent="0.25">
      <c r="A68" s="27" t="s">
        <v>25</v>
      </c>
      <c r="B68" s="7" t="s">
        <v>97</v>
      </c>
      <c r="C68" s="7" t="s">
        <v>56</v>
      </c>
      <c r="D68" s="7"/>
      <c r="E68" s="7" t="s">
        <v>79</v>
      </c>
      <c r="F68" s="21">
        <v>2123.46320049309</v>
      </c>
      <c r="G68" s="21">
        <v>1061.73160024655</v>
      </c>
      <c r="H68" s="7">
        <v>0</v>
      </c>
      <c r="I68" s="7">
        <v>0</v>
      </c>
      <c r="J68" s="7">
        <v>0</v>
      </c>
      <c r="K68" s="7">
        <v>0</v>
      </c>
      <c r="L68" s="7">
        <v>0</v>
      </c>
      <c r="M68" s="7" t="s">
        <v>98</v>
      </c>
      <c r="N68" s="7">
        <v>1</v>
      </c>
    </row>
    <row r="69" spans="1:14" ht="14.7" customHeight="1" x14ac:dyDescent="0.25">
      <c r="A69" s="28"/>
      <c r="B69" s="7" t="s">
        <v>97</v>
      </c>
      <c r="C69" s="7" t="s">
        <v>60</v>
      </c>
      <c r="D69" s="7"/>
      <c r="E69" s="7" t="s">
        <v>79</v>
      </c>
      <c r="F69" s="21">
        <v>3363.7245714900801</v>
      </c>
      <c r="G69" s="21">
        <v>1681.86228574504</v>
      </c>
      <c r="H69" s="7">
        <v>0</v>
      </c>
      <c r="I69" s="7">
        <v>0</v>
      </c>
      <c r="J69" s="7">
        <v>0</v>
      </c>
      <c r="K69" s="7">
        <v>0</v>
      </c>
      <c r="L69" s="7">
        <v>0</v>
      </c>
      <c r="M69" s="7" t="s">
        <v>98</v>
      </c>
      <c r="N69" s="7">
        <v>1</v>
      </c>
    </row>
    <row r="70" spans="1:14" ht="14.7" customHeight="1" x14ac:dyDescent="0.25">
      <c r="A70" s="28"/>
      <c r="B70" s="7" t="s">
        <v>97</v>
      </c>
      <c r="C70" s="7" t="s">
        <v>61</v>
      </c>
      <c r="D70" s="7"/>
      <c r="E70" s="7" t="s">
        <v>79</v>
      </c>
      <c r="F70" s="21">
        <v>109.066514401429</v>
      </c>
      <c r="G70" s="21">
        <v>54.533257200714303</v>
      </c>
      <c r="H70" s="7">
        <v>0</v>
      </c>
      <c r="I70" s="7">
        <v>0</v>
      </c>
      <c r="J70" s="7">
        <v>0</v>
      </c>
      <c r="K70" s="7">
        <v>0</v>
      </c>
      <c r="L70" s="7">
        <v>0</v>
      </c>
      <c r="M70" s="7" t="s">
        <v>98</v>
      </c>
      <c r="N70" s="7">
        <v>1</v>
      </c>
    </row>
    <row r="71" spans="1:14" ht="14.7" customHeight="1" x14ac:dyDescent="0.25">
      <c r="A71" s="28"/>
      <c r="B71" s="7" t="s">
        <v>97</v>
      </c>
      <c r="C71" s="7" t="s">
        <v>62</v>
      </c>
      <c r="D71" s="7"/>
      <c r="E71" s="7" t="s">
        <v>79</v>
      </c>
      <c r="F71" s="21">
        <v>2101.61248969809</v>
      </c>
      <c r="G71" s="21">
        <v>1050.80624484904</v>
      </c>
      <c r="H71" s="7">
        <v>0</v>
      </c>
      <c r="I71" s="7">
        <v>0</v>
      </c>
      <c r="J71" s="7">
        <v>0</v>
      </c>
      <c r="K71" s="7">
        <v>0</v>
      </c>
      <c r="L71" s="7">
        <v>0</v>
      </c>
      <c r="M71" s="7" t="s">
        <v>98</v>
      </c>
      <c r="N71" s="7"/>
    </row>
    <row r="72" spans="1:14" ht="14.7" customHeight="1" x14ac:dyDescent="0.25">
      <c r="A72" s="28"/>
      <c r="B72" s="7" t="s">
        <v>97</v>
      </c>
      <c r="C72" s="7" t="s">
        <v>63</v>
      </c>
      <c r="D72" s="7"/>
      <c r="E72" s="7" t="s">
        <v>79</v>
      </c>
      <c r="F72" s="21">
        <v>1991.63404977644</v>
      </c>
      <c r="G72" s="21">
        <v>995.817024888221</v>
      </c>
      <c r="H72" s="7">
        <v>0</v>
      </c>
      <c r="I72" s="7">
        <v>0</v>
      </c>
      <c r="J72" s="7">
        <v>0</v>
      </c>
      <c r="K72" s="7">
        <v>0</v>
      </c>
      <c r="L72" s="7">
        <v>0</v>
      </c>
      <c r="M72" s="7" t="s">
        <v>98</v>
      </c>
      <c r="N72" s="7">
        <v>1</v>
      </c>
    </row>
    <row r="73" spans="1:14" ht="14.7" customHeight="1" x14ac:dyDescent="0.25">
      <c r="A73" s="29"/>
      <c r="B73" s="7" t="s">
        <v>97</v>
      </c>
      <c r="C73" s="7" t="s">
        <v>64</v>
      </c>
      <c r="D73" s="7"/>
      <c r="E73" s="7" t="s">
        <v>79</v>
      </c>
      <c r="F73" s="21">
        <v>109.978439921647</v>
      </c>
      <c r="G73" s="21">
        <v>54.989219960823498</v>
      </c>
      <c r="H73" s="7">
        <v>0</v>
      </c>
      <c r="I73" s="7">
        <v>0</v>
      </c>
      <c r="J73" s="7">
        <v>0</v>
      </c>
      <c r="K73" s="7">
        <v>0</v>
      </c>
      <c r="L73" s="7">
        <v>0</v>
      </c>
      <c r="M73" s="7" t="s">
        <v>98</v>
      </c>
      <c r="N73" s="7">
        <v>1</v>
      </c>
    </row>
    <row r="74" spans="1:14" ht="14.7" customHeight="1" x14ac:dyDescent="0.25">
      <c r="A74" s="27" t="s">
        <v>27</v>
      </c>
      <c r="B74" s="7" t="s">
        <v>97</v>
      </c>
      <c r="C74" s="7" t="s">
        <v>56</v>
      </c>
      <c r="D74" s="7"/>
      <c r="E74" s="7" t="s">
        <v>79</v>
      </c>
      <c r="F74" s="21">
        <v>2149.5656730069099</v>
      </c>
      <c r="G74" s="21">
        <v>1074.78283650346</v>
      </c>
      <c r="H74" s="7">
        <v>0</v>
      </c>
      <c r="I74" s="7">
        <v>0</v>
      </c>
      <c r="J74" s="7">
        <v>0</v>
      </c>
      <c r="K74" s="7">
        <v>0</v>
      </c>
      <c r="L74" s="7">
        <v>0</v>
      </c>
      <c r="M74" s="7" t="s">
        <v>98</v>
      </c>
      <c r="N74" s="7">
        <v>1</v>
      </c>
    </row>
    <row r="75" spans="1:14" ht="14.7" customHeight="1" x14ac:dyDescent="0.25">
      <c r="A75" s="28"/>
      <c r="B75" s="7" t="s">
        <v>97</v>
      </c>
      <c r="C75" s="7" t="s">
        <v>60</v>
      </c>
      <c r="D75" s="7"/>
      <c r="E75" s="7" t="s">
        <v>79</v>
      </c>
      <c r="F75" s="21">
        <v>296.45018200991598</v>
      </c>
      <c r="G75" s="21">
        <v>148.22509100495799</v>
      </c>
      <c r="H75" s="7">
        <v>0</v>
      </c>
      <c r="I75" s="7">
        <v>0</v>
      </c>
      <c r="J75" s="7">
        <v>0</v>
      </c>
      <c r="K75" s="7">
        <v>0</v>
      </c>
      <c r="L75" s="7">
        <v>0</v>
      </c>
      <c r="M75" s="7" t="s">
        <v>98</v>
      </c>
      <c r="N75" s="7">
        <v>1</v>
      </c>
    </row>
    <row r="76" spans="1:14" ht="14.7" customHeight="1" x14ac:dyDescent="0.25">
      <c r="A76" s="28"/>
      <c r="B76" s="7" t="s">
        <v>97</v>
      </c>
      <c r="C76" s="7" t="s">
        <v>61</v>
      </c>
      <c r="D76" s="7"/>
      <c r="E76" s="7" t="s">
        <v>79</v>
      </c>
      <c r="F76" s="21">
        <v>397.31645059857101</v>
      </c>
      <c r="G76" s="21">
        <v>198.65822529928599</v>
      </c>
      <c r="H76" s="7">
        <v>0</v>
      </c>
      <c r="I76" s="7">
        <v>0</v>
      </c>
      <c r="J76" s="7">
        <v>0</v>
      </c>
      <c r="K76" s="7">
        <v>0</v>
      </c>
      <c r="L76" s="7">
        <v>0</v>
      </c>
      <c r="M76" s="7" t="s">
        <v>98</v>
      </c>
      <c r="N76" s="7">
        <v>1</v>
      </c>
    </row>
    <row r="77" spans="1:14" ht="14.7" customHeight="1" x14ac:dyDescent="0.25">
      <c r="A77" s="28"/>
      <c r="B77" s="7" t="s">
        <v>97</v>
      </c>
      <c r="C77" s="7" t="s">
        <v>62</v>
      </c>
      <c r="D77" s="7"/>
      <c r="E77" s="7" t="s">
        <v>79</v>
      </c>
      <c r="F77" s="21">
        <v>168.93392599285701</v>
      </c>
      <c r="G77" s="21">
        <v>84.466962996428606</v>
      </c>
      <c r="H77" s="7">
        <v>0</v>
      </c>
      <c r="I77" s="7">
        <v>0</v>
      </c>
      <c r="J77" s="7">
        <v>0</v>
      </c>
      <c r="K77" s="7">
        <v>0</v>
      </c>
      <c r="L77" s="7">
        <v>0</v>
      </c>
      <c r="M77" s="7" t="s">
        <v>98</v>
      </c>
      <c r="N77" s="7"/>
    </row>
    <row r="78" spans="1:14" ht="14.7" customHeight="1" x14ac:dyDescent="0.25">
      <c r="A78" s="28"/>
      <c r="B78" s="7" t="s">
        <v>97</v>
      </c>
      <c r="C78" s="7" t="s">
        <v>63</v>
      </c>
      <c r="D78" s="7"/>
      <c r="E78" s="7" t="s">
        <v>79</v>
      </c>
      <c r="F78" s="21">
        <v>160.09352857344399</v>
      </c>
      <c r="G78" s="21">
        <v>80.046764286721896</v>
      </c>
      <c r="H78" s="7">
        <v>0</v>
      </c>
      <c r="I78" s="7">
        <v>0</v>
      </c>
      <c r="J78" s="7">
        <v>0</v>
      </c>
      <c r="K78" s="7">
        <v>0</v>
      </c>
      <c r="L78" s="7">
        <v>0</v>
      </c>
      <c r="M78" s="7" t="s">
        <v>98</v>
      </c>
      <c r="N78" s="7">
        <v>1</v>
      </c>
    </row>
    <row r="79" spans="1:14" ht="14.7" customHeight="1" x14ac:dyDescent="0.25">
      <c r="A79" s="29"/>
      <c r="B79" s="7" t="s">
        <v>97</v>
      </c>
      <c r="C79" s="7" t="s">
        <v>64</v>
      </c>
      <c r="D79" s="7"/>
      <c r="E79" s="7" t="s">
        <v>79</v>
      </c>
      <c r="F79" s="21">
        <v>8.8403974194132093</v>
      </c>
      <c r="G79" s="21">
        <v>4.4201987097066002</v>
      </c>
      <c r="H79" s="7">
        <v>0</v>
      </c>
      <c r="I79" s="7">
        <v>0</v>
      </c>
      <c r="J79" s="7">
        <v>0</v>
      </c>
      <c r="K79" s="7">
        <v>0</v>
      </c>
      <c r="L79" s="7">
        <v>0</v>
      </c>
      <c r="M79" s="7" t="s">
        <v>98</v>
      </c>
      <c r="N79" s="7">
        <v>1</v>
      </c>
    </row>
  </sheetData>
  <mergeCells count="13">
    <mergeCell ref="A14:A19"/>
    <mergeCell ref="A8:A13"/>
    <mergeCell ref="A2:A7"/>
    <mergeCell ref="A74:A79"/>
    <mergeCell ref="A68:A73"/>
    <mergeCell ref="A62:A67"/>
    <mergeCell ref="A56:A61"/>
    <mergeCell ref="A50:A55"/>
    <mergeCell ref="A44:A49"/>
    <mergeCell ref="A38:A43"/>
    <mergeCell ref="A32:A37"/>
    <mergeCell ref="A26:A31"/>
    <mergeCell ref="A20:A25"/>
  </mergeCells>
  <pageMargins left="0.78749999999999998" right="0.78749999999999998" top="0.78749999999999998" bottom="0.78749999999999998"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3"/>
  <sheetViews>
    <sheetView showGridLines="0" zoomScale="95" zoomScaleNormal="95" workbookViewId="0">
      <selection activeCell="F30" sqref="F30"/>
    </sheetView>
  </sheetViews>
  <sheetFormatPr defaultColWidth="11.44140625" defaultRowHeight="13.2" x14ac:dyDescent="0.25"/>
  <cols>
    <col min="1" max="1" width="11.44140625" style="1"/>
    <col min="2" max="2" width="255.6640625" style="1" bestFit="1" customWidth="1"/>
    <col min="3" max="256" width="11.44140625" style="1"/>
  </cols>
  <sheetData>
    <row r="1" spans="1:2" ht="15.6" x14ac:dyDescent="0.3">
      <c r="A1" s="35" t="s">
        <v>51</v>
      </c>
      <c r="B1" s="35"/>
    </row>
    <row r="2" spans="1:2" ht="12.75" customHeight="1" x14ac:dyDescent="0.25">
      <c r="A2" s="7" t="s">
        <v>57</v>
      </c>
      <c r="B2" s="22" t="s">
        <v>115</v>
      </c>
    </row>
    <row r="3" spans="1:2" ht="12.75" customHeight="1" x14ac:dyDescent="0.25">
      <c r="A3" s="8" t="s">
        <v>66</v>
      </c>
      <c r="B3" s="7" t="s">
        <v>99</v>
      </c>
    </row>
    <row r="4" spans="1:2" ht="12.75" customHeight="1" x14ac:dyDescent="0.25">
      <c r="A4" s="8" t="s">
        <v>74</v>
      </c>
      <c r="B4" s="7" t="s">
        <v>100</v>
      </c>
    </row>
    <row r="5" spans="1:2" ht="12.75" customHeight="1" x14ac:dyDescent="0.25">
      <c r="A5" s="8" t="s">
        <v>85</v>
      </c>
      <c r="B5" s="7" t="s">
        <v>101</v>
      </c>
    </row>
    <row r="6" spans="1:2" ht="12.75" customHeight="1" x14ac:dyDescent="0.25">
      <c r="A6" s="8" t="s">
        <v>87</v>
      </c>
      <c r="B6" s="7" t="s">
        <v>102</v>
      </c>
    </row>
    <row r="7" spans="1:2" ht="12.75" customHeight="1" x14ac:dyDescent="0.25">
      <c r="A7" s="8" t="s">
        <v>88</v>
      </c>
      <c r="B7" s="7" t="s">
        <v>103</v>
      </c>
    </row>
    <row r="8" spans="1:2" ht="12.75" customHeight="1" x14ac:dyDescent="0.25">
      <c r="A8" s="8" t="s">
        <v>91</v>
      </c>
      <c r="B8" s="7" t="s">
        <v>104</v>
      </c>
    </row>
    <row r="9" spans="1:2" ht="12.75" customHeight="1" x14ac:dyDescent="0.25">
      <c r="A9" s="8" t="s">
        <v>93</v>
      </c>
      <c r="B9" s="7" t="s">
        <v>105</v>
      </c>
    </row>
    <row r="10" spans="1:2" ht="12.75" customHeight="1" x14ac:dyDescent="0.25">
      <c r="A10" s="8" t="s">
        <v>94</v>
      </c>
      <c r="B10" s="7" t="s">
        <v>106</v>
      </c>
    </row>
    <row r="11" spans="1:2" ht="12.75" customHeight="1" x14ac:dyDescent="0.25">
      <c r="A11" s="8" t="s">
        <v>95</v>
      </c>
      <c r="B11" s="7" t="s">
        <v>107</v>
      </c>
    </row>
    <row r="12" spans="1:2" ht="12.75" customHeight="1" x14ac:dyDescent="0.3">
      <c r="A12" s="7" t="s">
        <v>108</v>
      </c>
      <c r="B12" s="7" t="s">
        <v>116</v>
      </c>
    </row>
    <row r="13" spans="1:2" ht="12.75" customHeight="1" x14ac:dyDescent="0.25">
      <c r="A13" s="7" t="s">
        <v>109</v>
      </c>
      <c r="B13" s="7" t="s">
        <v>110</v>
      </c>
    </row>
  </sheetData>
  <mergeCells count="1">
    <mergeCell ref="A1:B1"/>
  </mergeCells>
  <hyperlinks>
    <hyperlink ref="B2" r:id="rId1" display="https://oee.nrcan.gc.ca/corporate/statistics/neud/dpa/menus/trends/comprehensive_tables/list.cfm" xr:uid="{00000000-0004-0000-0700-000000000000}"/>
  </hyperlinks>
  <pageMargins left="0.78749999999999998" right="0.78749999999999998" top="0.78749999999999998" bottom="0.78749999999999998"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W13"/>
  <sheetViews>
    <sheetView showGridLines="0" zoomScale="95" zoomScaleNormal="95" workbookViewId="0">
      <selection activeCell="F30" sqref="F30"/>
    </sheetView>
  </sheetViews>
  <sheetFormatPr defaultColWidth="11.44140625" defaultRowHeight="13.2" x14ac:dyDescent="0.25"/>
  <cols>
    <col min="1" max="1" width="11.44140625" style="1"/>
    <col min="2" max="2" width="18.109375" style="1" customWidth="1"/>
    <col min="3" max="3" width="20.6640625" style="1" customWidth="1"/>
    <col min="4" max="5" width="18.109375" style="1" customWidth="1"/>
    <col min="6" max="257" width="11.44140625" style="1"/>
  </cols>
  <sheetData>
    <row r="2" spans="2:5" ht="12.75" customHeight="1" x14ac:dyDescent="0.3">
      <c r="B2" s="35" t="s">
        <v>111</v>
      </c>
      <c r="C2" s="35"/>
      <c r="D2" s="35"/>
      <c r="E2" s="35"/>
    </row>
    <row r="3" spans="2:5" ht="12.75" customHeight="1" x14ac:dyDescent="0.3">
      <c r="B3" s="23" t="s">
        <v>117</v>
      </c>
      <c r="C3" s="23" t="s">
        <v>112</v>
      </c>
      <c r="D3" s="23" t="s">
        <v>113</v>
      </c>
      <c r="E3" s="23" t="s">
        <v>118</v>
      </c>
    </row>
    <row r="4" spans="2:5" ht="14.7" customHeight="1" x14ac:dyDescent="0.25">
      <c r="B4" s="7" t="s">
        <v>62</v>
      </c>
      <c r="C4" s="24">
        <v>519716</v>
      </c>
      <c r="D4" s="25">
        <f>C4/C4</f>
        <v>1</v>
      </c>
      <c r="E4" s="17" t="s">
        <v>108</v>
      </c>
    </row>
    <row r="5" spans="2:5" ht="14.85" customHeight="1" x14ac:dyDescent="0.25">
      <c r="B5" s="7" t="s">
        <v>63</v>
      </c>
      <c r="C5" s="24">
        <f>C4-C6</f>
        <v>492519</v>
      </c>
      <c r="D5" s="25">
        <f>C5/C4</f>
        <v>0.94766949641727405</v>
      </c>
      <c r="E5" s="17" t="s">
        <v>114</v>
      </c>
    </row>
    <row r="6" spans="2:5" ht="14.7" customHeight="1" x14ac:dyDescent="0.25">
      <c r="B6" s="7" t="s">
        <v>64</v>
      </c>
      <c r="C6" s="24">
        <v>27197</v>
      </c>
      <c r="D6" s="25">
        <f>C6/C4</f>
        <v>5.2330503582725951E-2</v>
      </c>
      <c r="E6" s="17" t="s">
        <v>109</v>
      </c>
    </row>
    <row r="9" spans="2:5" ht="12.75" customHeight="1" x14ac:dyDescent="0.25">
      <c r="B9" s="36"/>
      <c r="C9" s="36"/>
      <c r="D9" s="36"/>
      <c r="E9" s="36"/>
    </row>
    <row r="10" spans="2:5" ht="12.75" customHeight="1" x14ac:dyDescent="0.25">
      <c r="B10"/>
    </row>
    <row r="11" spans="2:5" ht="12.75" customHeight="1" x14ac:dyDescent="0.25">
      <c r="C11" s="4"/>
      <c r="D11" s="5"/>
      <c r="E11" s="3"/>
    </row>
    <row r="12" spans="2:5" ht="12.75" customHeight="1" x14ac:dyDescent="0.25">
      <c r="C12" s="4"/>
      <c r="D12" s="5"/>
      <c r="E12" s="3"/>
    </row>
    <row r="13" spans="2:5" ht="12.75" customHeight="1" x14ac:dyDescent="0.25">
      <c r="C13" s="4"/>
      <c r="D13" s="5"/>
      <c r="E13" s="3"/>
    </row>
  </sheetData>
  <mergeCells count="2">
    <mergeCell ref="B2:E2"/>
    <mergeCell ref="B9:E9"/>
  </mergeCells>
  <pageMargins left="0.78749999999999998" right="0.78749999999999998" top="0.78749999999999998" bottom="0.78749999999999998" header="0.511811023622047" footer="0.511811023622047"/>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6" ma:contentTypeDescription="Create a new document." ma:contentTypeScope="" ma:versionID="14d2bc4218f30eb57a3e1bfe59b790a6">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0afc90f2a621f07d6638efa3d1d4e8e3"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968D1-F7FD-495A-AF31-F0915AA290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6e31-2e6a-4bdb-9709-48792e633f72"/>
    <ds:schemaRef ds:uri="a0c6938d-8f78-4840-b210-76a7d568cf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128030-2735-4052-AFB7-83BE43F43BF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F61E4FA-EF5D-4EAF-99B4-4ABCF3954D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7601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Technologies and Commodities</vt:lpstr>
      <vt:lpstr>ExistingCapacity</vt:lpstr>
      <vt:lpstr>CostFixed</vt:lpstr>
      <vt:lpstr>CapacityToActivity</vt:lpstr>
      <vt:lpstr>Efficiency</vt:lpstr>
      <vt:lpstr>LifetimeTech</vt:lpstr>
      <vt:lpstr>Constraints</vt:lpstr>
      <vt:lpstr>Data Sources</vt:lpstr>
      <vt:lpstr>Conversion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Kathleen Mifflin</cp:lastModifiedBy>
  <cp:revision>102</cp:revision>
  <dcterms:created xsi:type="dcterms:W3CDTF">2021-07-22T16:17:31Z</dcterms:created>
  <dcterms:modified xsi:type="dcterms:W3CDTF">2021-11-19T20:18:37Z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0x0101009FC47C0FEC610A438B3CE38F3ABBF3D4</vt:lpwstr>
  </property>
</Properties>
</file>