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0" yWindow="756" windowWidth="29040" windowHeight="15720" activeTab="7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29" i="15"/>
  <c r="A23" i="15"/>
  <c r="G28" i="15"/>
  <c r="A28" i="15"/>
  <c r="G27" i="15"/>
  <c r="A27" i="15"/>
  <c r="G26" i="15"/>
  <c r="A26" i="15"/>
  <c r="G25" i="15"/>
  <c r="A25" i="15"/>
  <c r="G24" i="15"/>
  <c r="A24" i="15"/>
  <c r="G22" i="15"/>
  <c r="A22" i="15"/>
  <c r="G21" i="15"/>
  <c r="A21" i="15"/>
  <c r="G20" i="15"/>
  <c r="A20" i="15"/>
  <c r="A29" i="15"/>
  <c r="G19" i="15"/>
  <c r="A19" i="15"/>
  <c r="G34" i="15"/>
  <c r="G33" i="15"/>
  <c r="G32" i="15"/>
  <c r="G31" i="15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H7" i="4"/>
  <c r="A12" i="2" l="1"/>
  <c r="A10" i="2"/>
  <c r="A14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0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30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C8" i="1"/>
  <c r="C10" i="1"/>
  <c r="E2" i="1"/>
  <c r="E9" i="1"/>
  <c r="C6" i="1"/>
  <c r="E16" i="1"/>
  <c r="D7" i="1"/>
  <c r="E15" i="1"/>
  <c r="C13" i="1"/>
  <c r="E3" i="1"/>
  <c r="C9" i="1"/>
  <c r="D9" i="1"/>
  <c r="D15" i="1"/>
  <c r="C16" i="1"/>
  <c r="E10" i="1"/>
  <c r="D10" i="1"/>
  <c r="C15" i="1"/>
  <c r="E12" i="1"/>
  <c r="C14" i="1"/>
  <c r="D16" i="1"/>
  <c r="E6" i="1"/>
  <c r="E14" i="1"/>
  <c r="C7" i="1"/>
  <c r="D8" i="1"/>
  <c r="D11" i="1"/>
  <c r="D13" i="1"/>
  <c r="E8" i="1"/>
  <c r="D6" i="1"/>
  <c r="C12" i="1"/>
  <c r="E11" i="1"/>
  <c r="E7" i="1"/>
  <c r="D14" i="1"/>
  <c r="C11" i="1"/>
  <c r="E13" i="1"/>
  <c r="D12" i="1"/>
  <c r="E5" i="1"/>
  <c r="F9" i="1" l="1"/>
  <c r="F15" i="1"/>
  <c r="F10" i="1"/>
  <c r="F16" i="1"/>
  <c r="F11" i="1"/>
  <c r="F6" i="1"/>
  <c r="F12" i="1"/>
  <c r="F7" i="1"/>
  <c r="F13" i="1"/>
  <c r="F8" i="1"/>
  <c r="F14" i="1"/>
  <c r="H4" i="5"/>
  <c r="A4" i="5"/>
  <c r="A3" i="5"/>
  <c r="A2" i="5"/>
  <c r="H3" i="5"/>
  <c r="H2" i="5"/>
  <c r="H6" i="4"/>
  <c r="H5" i="4"/>
  <c r="H4" i="4"/>
  <c r="H3" i="4"/>
  <c r="H2" i="4"/>
  <c r="A4" i="3"/>
  <c r="A5" i="3"/>
  <c r="G5" i="3"/>
  <c r="G4" i="3"/>
  <c r="G3" i="3"/>
  <c r="A3" i="3"/>
  <c r="G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D4" i="1"/>
  <c r="E4" i="1"/>
  <c r="D2" i="1"/>
  <c r="C3" i="1"/>
  <c r="D5" i="1"/>
  <c r="D3" i="1"/>
  <c r="C4" i="1"/>
  <c r="C5" i="1"/>
  <c r="C2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<sst xmlns="http://schemas.openxmlformats.org/spreadsheetml/2006/main" count="1212" uniqueCount="214">
  <si>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</si>
  <si>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</si>
  <si>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</si>
  <si>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</si>
  <si>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</si>
  <si>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</si>
  <si>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</si>
  <si>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</si>
  <si>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</si>
  <si>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</si>
  <si>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</si>
  <si>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</si>
  <si>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</si>
  <si>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</si>
  <si>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</si>
  <si>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</si>
  <si>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</si>
  <si>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</si>
  <si>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</si>
  <si>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</si>
  <si>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</si>
  <si>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</si>
  <si>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</si>
  <si>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</si>
  <si>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</si>
  <si>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</si>
  <si>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</si>
  <si>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</si>
  <si>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</si>
  <si>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</si>
  <si>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</si>
  <si>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</si>
  <si>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</si>
  <si>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</si>
  <si>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</si>
  <si>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</si>
  <si>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</si>
  <si>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</si>
  <si>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</si>
  <si>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</si>
  <si>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</si>
  <si>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</si>
  <si>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</si>
  <si>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</si>
  <si>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</si>
  <si>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</si>
  <si>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</si>
  <si>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</si>
  <si>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</si>
  <si>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</si>
  <si>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</si>
  <si>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</si>
  <si>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</si>
  <si>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</si>
  <si>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</si>
  <si>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</si>
  <si>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</si>
  <si>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</si>
  <si>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</si>
  <si>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</si>
  <si>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</si>
  <si>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</si>
  <si>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</si>
  <si>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</si>
  <si>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</si>
  <si>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</si>
  <si>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</si>
  <si>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</si>
  <si>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</si>
  <si>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</si>
  <si>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</si>
  <si>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</si>
  <si>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</si>
  <si>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</si>
  <si>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</si>
  <si>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</si>
  <si>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</si>
  <si>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</si>
  <si>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</si>
  <si>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</si>
  <si>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</si>
  <si>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</si>
  <si>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</si>
  <si>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</si>
  <si>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</si>
  <si>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</si>
  <si>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</si>
  <si>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</si>
  <si>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</si>
  <si>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</si>
  <si>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</si>
  <si>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</si>
  <si>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</si>
  <si>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</si>
  <si>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</si>
  <si>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</si>
  <si>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</si>
  <si>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</si>
  <si>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</si>
  <si>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</si>
  <si>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</si>
  <si>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</si>
  <si>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</si>
  <si>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</si>
  <si>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</si>
  <si>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</si>
  <si>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</si>
  <si>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</si>
  <si>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</si>
  <si>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</si>
  <si>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</si>
  <si>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</si>
  <si>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</si>
  <si>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</si>
  <si>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</si>
  <si>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</si>
  <si>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</si>
  <si>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</si>
  <si>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</si>
  <si>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</si>
  <si>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</si>
  <si>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</si>
  <si>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</si>
  <si>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</si>
  <si>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</si>
  <si>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</si>
  <si>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</si>
  <si>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</si>
  <si>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</si>
  <si>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</si>
  <si>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</si>
  <si>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</si>
  <si>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</si>
  <si>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</si>
  <si>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</si>
  <si>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</si>
  <si>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</si>
  <si>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</si>
  <si>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</si>
  <si>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</si>
  <si>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</si>
  <si>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</si>
  <si>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</si>
  <si>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</si>
  <si>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</si>
  <si>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</si>
  <si>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</si>
  <si>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</si>
  <si>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</si>
  <si>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</si>
  <si>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</si>
  <si>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</si>
  <si>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</si>
  <si>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</si>
  <si>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</si>
  <si>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</si>
  <si>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</si>
  <si>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</si>
  <si>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</si>
  <si>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</si>
  <si>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</si>
  <si>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</si>
  <si>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</si>
  <si>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</si>
  <si>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</si>
  <si>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</si>
  <si>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</si>
  <si>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</si>
  <si>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</si>
  <si>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</si>
  <si>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</si>
  <si>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</si>
  <si>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</si>
  <si>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</si>
  <si>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</si>
  <si>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</si>
  <si>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</si>
  <si>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</si>
  <si>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</si>
  <si>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</si>
  <si>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</si>
  <si>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</si>
  <si>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</si>
  <si>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</si>
  <si>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</si>
  <si>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</si>
  <si>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</si>
  <si>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</si>
  <si>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</si>
  <si>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</si>
  <si>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</si>
  <si>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</si>
  <si>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</si>
  <si>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</si>
  <si>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</si>
  <si>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</si>
  <si>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</si>
  <si>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</si>
  <si>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</si>
  <si>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</si>
  <si>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</si>
  <si>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</si>
  <si>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</si>
  <si>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</si>
  <si>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</si>
  <si>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</si>
  <si>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</si>
  <si>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</si>
  <si>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</si>
  <si>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</si>
  <si>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</si>
  <si>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</si>
  <si>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Mapeamento para SNOMED</t>
  </si>
  <si>
    <t>event-status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</si>
</sst>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  <xf numFmtId="0" fontId="6" fillId="0" borderId="0" xfId="0" applyFont="1"/>
    <xf numFmtId="49" fontId="6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20" zoomScaleNormal="120" workbookViewId="0">
      <selection activeCell="A18" sqref="A18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101</v>
      </c>
      <c r="B2" s="8">
        <v>1</v>
      </c>
      <c r="C2" s="6" t="str">
        <f ca="1">IFERROR(AVERAGEIFS(INDIRECT($A2 &amp; "!G:G"),INDIRECT($A2 &amp; "!C:C"), C$1),"")</f>
        <v/>
      </c>
      <c r="D2" s="6" t="str">
        <f ca="1">IFERROR(AVERAGEIFS(INDIRECT($A2 &amp; "!G:G"),INDIRECT($A2 &amp; "!C:C"), D$1),"")</f>
        <v/>
      </c>
      <c r="E2" s="6" t="str">
        <f ca="1">IFERROR(AVERAGEIFS(INDIRECT($A2 &amp; "!G:G"),INDIRECT($A2 &amp; "!C:C"), E$1),"")</f>
        <v/>
      </c>
      <c r="F2" s="8">
        <f ca="1">AVERAGE(B2:E2)</f>
        <v>1</v>
      </c>
    </row>
    <row r="3" spans="1:6" s="3" customFormat="1">
      <c r="A3" s="4" t="s">
        <v>102</v>
      </c>
      <c r="B3" s="9">
        <v>1</v>
      </c>
      <c r="C3" s="16">
        <f t="shared" ref="C3:E16" ca="1" si="0">IFERROR(AVERAGEIFS(INDIRECT($A3 &amp; "!G:G"),INDIRECT($A3 &amp; "!C:C"), C$1),"")</f>
        <v>0.75</v>
      </c>
      <c r="D3" s="16">
        <f t="shared" ca="1" si="0"/>
        <v>0.75</v>
      </c>
      <c r="E3" s="16" t="str">
        <f t="shared" ca="1" si="0"/>
        <v/>
      </c>
      <c r="F3" s="23">
        <f ca="1">AVERAGE(B3:E3)</f>
        <v>0.83333333333333337</v>
      </c>
    </row>
    <row r="4" spans="1:6" s="2" customFormat="1">
      <c r="A4" s="5" t="s">
        <v>103</v>
      </c>
      <c r="B4" s="8">
        <v>1</v>
      </c>
      <c r="C4" s="6" t="str">
        <f t="shared" ca="1" si="0"/>
        <v/>
      </c>
      <c r="D4" s="6" t="str">
        <f t="shared" ca="1" si="0"/>
        <v/>
      </c>
      <c r="E4" s="6" t="str">
        <f t="shared" ca="1" si="0"/>
        <v/>
      </c>
      <c r="F4" s="8">
        <f ca="1">AVERAGE(B4:E4)</f>
        <v>1</v>
      </c>
    </row>
    <row r="5" spans="1:6" s="3" customFormat="1">
      <c r="A5" s="4" t="s">
        <v>104</v>
      </c>
      <c r="B5" s="9">
        <v>0</v>
      </c>
      <c r="C5" s="16" t="str">
        <f t="shared" ca="1" si="0"/>
        <v/>
      </c>
      <c r="D5" s="16" t="str">
        <f t="shared" ca="1" si="0"/>
        <v/>
      </c>
      <c r="E5" s="16" t="str">
        <f t="shared" ca="1" si="0"/>
        <v/>
      </c>
      <c r="F5" s="23">
        <f t="shared" ref="F5:F16" ca="1" si="1">AVERAGE(B5:E5)</f>
        <v>0</v>
      </c>
    </row>
    <row r="6" spans="1:6" s="2" customFormat="1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>
      <c r="A7" s="4" t="s">
        <v>105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>
      <c r="A8" s="5" t="s">
        <v>106</v>
      </c>
      <c r="B8" s="8">
        <v>1</v>
      </c>
      <c r="C8" s="6">
        <f t="shared" ca="1" si="0"/>
        <v>2.6315789473684209E-2</v>
      </c>
      <c r="D8" s="6">
        <f t="shared" ca="1" si="0"/>
        <v>7.8947368421052627E-2</v>
      </c>
      <c r="E8" s="6" t="str">
        <f t="shared" ca="1" si="0"/>
        <v/>
      </c>
      <c r="F8" s="8">
        <f t="shared" ca="1" si="1"/>
        <v>0.36842105263157898</v>
      </c>
    </row>
    <row r="9" spans="1:6" s="3" customFormat="1">
      <c r="A9" s="4" t="s">
        <v>107</v>
      </c>
      <c r="B9" s="9">
        <v>0</v>
      </c>
      <c r="C9" s="16">
        <f t="shared" ca="1" si="0"/>
        <v>9.375E-2</v>
      </c>
      <c r="D9" s="16">
        <f t="shared" ca="1" si="0"/>
        <v>9.375E-2</v>
      </c>
      <c r="E9" s="16" t="str">
        <f t="shared" ca="1" si="0"/>
        <v/>
      </c>
      <c r="F9" s="23">
        <f t="shared" ca="1" si="1"/>
        <v>6.25E-2</v>
      </c>
    </row>
    <row r="10" spans="1:6" s="2" customFormat="1">
      <c r="A10" s="5" t="s">
        <v>108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>
      <c r="A11" s="4" t="s">
        <v>109</v>
      </c>
      <c r="B11" s="9">
        <v>1</v>
      </c>
      <c r="C11" s="16">
        <f t="shared" ca="1" si="0"/>
        <v>9.0909090909090912E-2</v>
      </c>
      <c r="D11" s="16">
        <f t="shared" ca="1" si="0"/>
        <v>9.0909090909090912E-2</v>
      </c>
      <c r="E11" s="16" t="str">
        <f t="shared" ca="1" si="0"/>
        <v/>
      </c>
      <c r="F11" s="23">
        <f t="shared" ca="1" si="1"/>
        <v>0.39393939393939387</v>
      </c>
    </row>
    <row r="12" spans="1:6" s="2" customFormat="1">
      <c r="A12" s="5" t="s">
        <v>110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>
      <c r="A13" s="4" t="s">
        <v>111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>
      <c r="A14" s="5" t="s">
        <v>112</v>
      </c>
      <c r="B14" s="24">
        <v>1</v>
      </c>
      <c r="C14" s="6">
        <f t="shared" ca="1" si="0"/>
        <v>0.11538461538461539</v>
      </c>
      <c r="D14" s="6">
        <f t="shared" ca="1" si="0"/>
        <v>0.11538461538461539</v>
      </c>
      <c r="E14" s="6" t="str">
        <f t="shared" ca="1" si="0"/>
        <v/>
      </c>
      <c r="F14" s="8">
        <f t="shared" ca="1" si="1"/>
        <v>0.4102564102564103</v>
      </c>
    </row>
    <row r="15" spans="1:6" s="3" customFormat="1">
      <c r="A15" s="4" t="s">
        <v>113</v>
      </c>
      <c r="B15" s="9">
        <v>0</v>
      </c>
      <c r="C15" s="16">
        <f t="shared" ca="1" si="0"/>
        <v>2.9411764705882353E-2</v>
      </c>
      <c r="D15" s="16">
        <f t="shared" ca="1" si="0"/>
        <v>2.9411764705882353E-2</v>
      </c>
      <c r="E15" s="16" t="str">
        <f t="shared" ca="1" si="0"/>
        <v/>
      </c>
      <c r="F15" s="23">
        <f t="shared" ca="1" si="1"/>
        <v>1.9607843137254902E-2</v>
      </c>
    </row>
    <row r="16" spans="1:6" s="2" customFormat="1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>
      <c r="A17" s="1" t="s">
        <v>1</v>
      </c>
      <c r="F17" s="22">
        <f ca="1">AVERAGE(F2:F16)</f>
        <v>0.40587053555319813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3" sqref="F13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7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CodeSystem/Medication Status Codes</v>
      </c>
      <c r="B4" s="5" t="s">
        <v>63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ValueSet/Medication Status Codes</v>
      </c>
      <c r="B5" s="4" t="s">
        <v>63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CodeSystem/SNOMEDCTDrugTherapyStatusCodes</v>
      </c>
      <c r="B6" s="5" t="s">
        <v>172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ValueSet/SNOMEDCTDrugTherapyStatusCodes</v>
      </c>
      <c r="B7" s="4" t="s">
        <v>172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CodeSystem/Medication usage category codes</v>
      </c>
      <c r="B8" s="5" t="s">
        <v>64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ValueSet/Medication usage category codes</v>
      </c>
      <c r="B9" s="4" t="s">
        <v>64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CodeSystem/MedicationSnomedCodesAbsentUnknown</v>
      </c>
      <c r="B10" s="5" t="s">
        <v>65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ValueSet/MedicationSnomedCodesAbsentUnknown</v>
      </c>
      <c r="B11" s="4" t="s">
        <v>65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CodeSystem/ResourceType</v>
      </c>
      <c r="B12" s="5" t="s">
        <v>50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>
      <c r="A13" s="14" t="str">
        <f t="shared" si="0"/>
        <v>ValueSet/ResourceType</v>
      </c>
      <c r="B13" s="4" t="s">
        <v>50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>
      <c r="A14" s="15" t="str">
        <f t="shared" si="0"/>
        <v>CodeSystem/Condition/Problem/DiagnosisCodes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ValueSet/Condition/Problem/DiagnosisCodes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CodeSystem/SNOMEDCTAdditionalDosageInstructions</v>
      </c>
      <c r="B16" s="5" t="s">
        <v>173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ValueSet/SNOMEDCTAdditionalDosageInstructions</v>
      </c>
      <c r="B17" s="4" t="s">
        <v>173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CodeSystem/SNOMEDCTMedicationAsNeededReasonCodes</v>
      </c>
      <c r="B18" s="5" t="s">
        <v>67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ValueSet/SNOMEDCTMedicationAsNeededReasonCodes</v>
      </c>
      <c r="B19" s="4" t="s">
        <v>67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CodeSystem/SNOMEDCTAnatomicalStructureForAdministrationSiteCodes</v>
      </c>
      <c r="B20" s="5" t="s">
        <v>174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ValueSet/SNOMEDCTAnatomicalStructureForAdministrationSiteCodes</v>
      </c>
      <c r="B21" s="4" t="s">
        <v>174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CodeSystem/MedicineRouteOfAdministrationUvIps</v>
      </c>
      <c r="B22" s="5" t="s">
        <v>159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ValueSet/MedicineRouteOfAdministrationUvIps</v>
      </c>
      <c r="B23" s="4" t="s">
        <v>159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>
      <c r="A24" s="15" t="str">
        <f t="shared" si="0"/>
        <v>CodeSystem/SNOMEDCTAdministrationMethodCodes</v>
      </c>
      <c r="B24" s="5" t="s">
        <v>175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>
      <c r="A25" s="14" t="str">
        <f t="shared" si="0"/>
        <v>ValueSet/SNOMEDCTAdministrationMethodCodes</v>
      </c>
      <c r="B25" s="4" t="s">
        <v>175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>
      <c r="A26" s="15" t="str">
        <f t="shared" si="0"/>
        <v>CodeSystem/DoseAndRateType</v>
      </c>
      <c r="B26" s="5" t="s">
        <v>176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>
      <c r="A27" s="14" t="str">
        <f t="shared" si="0"/>
        <v>ValueSet/DoseAndRateType</v>
      </c>
      <c r="B27" s="4" t="s">
        <v>176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3" sqref="G3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CodeSystem/MedicationSnomedCodesAbsentUnknown</v>
      </c>
      <c r="B4" s="5" t="s">
        <v>65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ValueSet/MedicationSnomedCodesAbsentUnknown</v>
      </c>
      <c r="B5" s="4" t="s">
        <v>65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CodeSystem/Medications - SNOMED CT IPS Free Set</v>
      </c>
      <c r="B6" s="5" t="s">
        <v>68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ValueSet/Medications - SNOMED CT IPS Free Set</v>
      </c>
      <c r="B7" s="4" t="s">
        <v>68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CodeSystem/WHO ATC - IPS</v>
      </c>
      <c r="B8" s="5" t="s">
        <v>52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ValueSet/WHO ATC - IPS</v>
      </c>
      <c r="B9" s="4" t="s">
        <v>52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CodeSystem/Absent or Unknown Medication - IPS</v>
      </c>
      <c r="B10" s="5" t="s">
        <v>69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ValueSet/Absent or Unknown Medication - IPS</v>
      </c>
      <c r="B11" s="4" t="s">
        <v>69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CodeSystem/Medication Status Codes</v>
      </c>
      <c r="B12" s="5" t="s">
        <v>63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ValueSet/Medication Status Codes</v>
      </c>
      <c r="B13" s="4" t="s">
        <v>63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CodeSystem/MedicineDoseFormUvIps</v>
      </c>
      <c r="B14" s="5" t="s">
        <v>70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ValueSet/MedicineDoseFormUvIps</v>
      </c>
      <c r="B15" s="4" t="s">
        <v>70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CodeSystem/MedicineActiveSubstancesUvIps</v>
      </c>
      <c r="B16" s="5" t="s">
        <v>71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ValueSet/MedicineActiveSubstancesUvIps</v>
      </c>
      <c r="B17" s="4" t="s">
        <v>71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F9" sqref="F9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 CommonLanguages</v>
      </c>
      <c r="B3" s="4" t="s">
        <v>72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CodeSystem/ObservationCategoryCodes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ValueSet/ObservationCategoryCodes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CodeSystem/loinc.org</v>
      </c>
      <c r="B6" s="18" t="s">
        <v>75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>
      <c r="A7" s="14" t="str">
        <f t="shared" si="0"/>
        <v>ValueSet/observation-codes</v>
      </c>
      <c r="B7" s="17" t="s">
        <v>74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CodeSystem/ResourceType</v>
      </c>
      <c r="B8" s="5" t="s">
        <v>50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>
      <c r="A9" s="14" t="str">
        <f t="shared" si="0"/>
        <v>ValueSet/ResourceType</v>
      </c>
      <c r="B9" s="4" t="s">
        <v>50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>
      <c r="A10" s="15" t="str">
        <f t="shared" si="0"/>
        <v>CodeSystem/ DataAbsentReason</v>
      </c>
      <c r="B10" s="5" t="s">
        <v>76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 DataAbsentReason</v>
      </c>
      <c r="B11" s="4" t="s">
        <v>76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 ObservationInterpretationCodes</v>
      </c>
      <c r="B12" s="5" t="s">
        <v>77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 ObservationInterpretationCodes</v>
      </c>
      <c r="B13" s="4" t="s">
        <v>77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CodeSystem/SNOMEDCTBodyStructures</v>
      </c>
      <c r="B14" s="5" t="s">
        <v>78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>
      <c r="A15" s="14" t="str">
        <f t="shared" si="0"/>
        <v>ValueSet/SNOMEDCTBodyStructures</v>
      </c>
      <c r="B15" s="4" t="s">
        <v>78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CodeSystem/ObservationMethods</v>
      </c>
      <c r="B16" s="5" t="s">
        <v>79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ValueSet/ObservationMethods</v>
      </c>
      <c r="B17" s="4" t="s">
        <v>79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 ObservationReferenceRangeMeaningCodes</v>
      </c>
      <c r="B18" s="5" t="s">
        <v>80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 ObservationReferenceRangeMeaningCodes</v>
      </c>
      <c r="B19" s="4" t="s">
        <v>80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 ObservationReferenceRangeAppliesToCodes</v>
      </c>
      <c r="B20" s="5" t="s">
        <v>81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 ObservationReferenceRangeAppliesToCodes</v>
      </c>
      <c r="B21" s="4" t="s">
        <v>81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CodeSystem/LOINCCodes</v>
      </c>
      <c r="B22" s="18" t="s">
        <v>82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ValueSet/observation-codes</v>
      </c>
      <c r="B23" s="17" t="s">
        <v>74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ref="A24:A25" si="2">CONCATENATE(C24,"/",B24)</f>
        <v>CodeSystem/ DataAbsentReason</v>
      </c>
      <c r="B24" s="18" t="s">
        <v>76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>
      <c r="A25" s="14" t="str">
        <f t="shared" si="2"/>
        <v>ValueSet/DataAbsentReason</v>
      </c>
      <c r="B25" s="17" t="s">
        <v>94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1" sqref="F11"/>
    </sheetView>
  </sheetViews>
  <sheetFormatPr defaultColWidth="8.77734375" defaultRowHeight="14.4"/>
  <cols>
    <col min="1" max="1" width="51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39" si="0">CONCATENATE(C2,"/",B2)</f>
        <v>CodeSystem/ CommonLanguages</v>
      </c>
      <c r="B2" s="5" t="s">
        <v>72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 CommonLanguages</v>
      </c>
      <c r="B3" s="4" t="s">
        <v>72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CodeSystem/ObservationCategoryCodes</v>
      </c>
      <c r="B4" s="18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ValueSet/ObservationCategoryCodes</v>
      </c>
      <c r="B5" s="17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CodeSystem/observation-category</v>
      </c>
      <c r="B6" s="5" t="s">
        <v>83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 xml:space="preserve">ValueSet/observation-category </v>
      </c>
      <c r="B7" s="4" t="s">
        <v>84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CodeSystem/LOINC.ORG</v>
      </c>
      <c r="B8" s="5" t="s">
        <v>86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ValueSet/results-laboratory-observations-uv-ips</v>
      </c>
      <c r="B9" s="4" t="s">
        <v>85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CodeSystem/resource-types</v>
      </c>
      <c r="B10" s="5" t="s">
        <v>87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>
      <c r="A11" s="14" t="str">
        <f t="shared" si="0"/>
        <v>ValueSet/resource-types</v>
      </c>
      <c r="B11" s="4" t="s">
        <v>87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>
      <c r="A12" s="15" t="str">
        <f t="shared" si="0"/>
        <v>CodeSystem/http://snomed.info/sct</v>
      </c>
      <c r="B12" s="21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ValueSet/ResultsCodedValuesLaboratoryUvIps</v>
      </c>
      <c r="B13" s="17" t="s">
        <v>88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CodeSystem/http://snomed.info/sct</v>
      </c>
      <c r="B14" s="20" t="s">
        <v>90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ValueSet/Results Blood Group - SNOMED CT IPS Free Set</v>
      </c>
      <c r="B15" s="19" t="s">
        <v>89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 xml:space="preserve">CodeSystem/http://snomed.info/sct </v>
      </c>
      <c r="B16" s="21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ValueSet/Results Presence Absence - SNOMED CT IPS Free Se</v>
      </c>
      <c r="B17" s="17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CodeSystem/http://snomed.info/sct</v>
      </c>
      <c r="B18" s="20" t="s">
        <v>90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ValueSet/Results Microorganism - SNOMED CT IPS Free Set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CodeSystem/DataAbsentReason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 DataAbsentReason</v>
      </c>
      <c r="B21" s="4" t="s">
        <v>76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 v3.ObservationInterpretation</v>
      </c>
      <c r="B22" s="5" t="s">
        <v>96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ValueSet/ObservationInterpretationCodes</v>
      </c>
      <c r="B23" s="4" t="s">
        <v>95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si="0"/>
        <v>CodeSystem/http://snomed.info/sct</v>
      </c>
      <c r="B24" s="20" t="s">
        <v>90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>
      <c r="A25" s="14" t="str">
        <f t="shared" si="0"/>
        <v>ValueSet/SNOMEDCTBodyStructures</v>
      </c>
      <c r="B25" s="3" t="s">
        <v>78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>
      <c r="A26" s="15" t="str">
        <f t="shared" si="0"/>
        <v>CodeSystem/http://snomed.info/sct</v>
      </c>
      <c r="B26" s="20" t="s">
        <v>90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>
      <c r="A27" s="14" t="str">
        <f t="shared" si="0"/>
        <v>ValueSet/ObservationMethods</v>
      </c>
      <c r="B27" s="4" t="s">
        <v>79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>
      <c r="A28" s="15" t="str">
        <f t="shared" si="0"/>
        <v>CodeSystem/ ObservationReferenceRangeMeaningCodes</v>
      </c>
      <c r="B28" s="5" t="s">
        <v>80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>
      <c r="A29" s="14" t="str">
        <f t="shared" si="0"/>
        <v>ValueSet/ObservationReferenceRangeMeaningCodes</v>
      </c>
      <c r="B29" s="4" t="s">
        <v>97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>
      <c r="A30" s="15" t="str">
        <f t="shared" si="0"/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>
      <c r="A31" s="14" t="str">
        <f t="shared" si="0"/>
        <v>ValueSet/ ObservationReferenceRangeAppliesToCodes</v>
      </c>
      <c r="B31" s="4" t="s">
        <v>81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>
      <c r="A32" s="15" t="str">
        <f t="shared" si="0"/>
        <v>CodeSystem/ResourceType</v>
      </c>
      <c r="B32" s="5" t="s">
        <v>50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>
      <c r="A33" s="14" t="str">
        <f t="shared" si="0"/>
        <v>ValueSet/ResourceType</v>
      </c>
      <c r="B33" s="4" t="s">
        <v>50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>
      <c r="A34" s="15" t="str">
        <f t="shared" si="0"/>
        <v>CodeSystem/http://loinc.org OU ObservationCodes</v>
      </c>
      <c r="B34" s="20" t="s">
        <v>99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>
      <c r="A35" s="14" t="str">
        <f t="shared" si="0"/>
        <v>ValueSet/ LOINCCodes OU http://loinc.org</v>
      </c>
      <c r="B35" s="17" t="s">
        <v>98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>
      <c r="A36" s="15" t="str">
        <f t="shared" si="0"/>
        <v>CodeSystem/ DataAbsentReason</v>
      </c>
      <c r="B36" s="5" t="s">
        <v>76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>
      <c r="A37" s="14" t="str">
        <f t="shared" si="0"/>
        <v>ValueSet/ DataAbsentReason</v>
      </c>
      <c r="B37" s="4" t="s">
        <v>76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>
      <c r="A38" s="15" t="str">
        <f t="shared" si="0"/>
        <v>CodeSystem/v3.ObservationInterpretation</v>
      </c>
      <c r="B38" s="5" t="s">
        <v>100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>
      <c r="A39" s="14" t="str">
        <f t="shared" si="0"/>
        <v>ValueSet/ObservationInterpretationCodes</v>
      </c>
      <c r="B39" s="4" t="s">
        <v>95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1" sqref="F1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CodeSystem/SpecimenStatus</v>
      </c>
      <c r="B4" s="5" t="s">
        <v>114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ValueSet/SpecimenStatus</v>
      </c>
      <c r="B5" s="4" t="s">
        <v>114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CodeSystem/http://snomed.info/sct</v>
      </c>
      <c r="B6" s="20" t="s">
        <v>90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ValueSet/ResultsSpecimenTypeUvIps</v>
      </c>
      <c r="B7" s="4" t="s">
        <v>115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CodeSystem/http://snomed.info/sct</v>
      </c>
      <c r="B8" s="20" t="s">
        <v>90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ValueSet/Results Specimen Type - SNOMED CT IPS Free Set</v>
      </c>
      <c r="B9" s="4" t="s">
        <v>116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CodeSystem/ResourceType</v>
      </c>
      <c r="B10" s="5" t="s">
        <v>50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>
      <c r="A11" s="14" t="str">
        <f t="shared" si="0"/>
        <v>ValueSet/ResourceType</v>
      </c>
      <c r="B11" s="4" t="s">
        <v>50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>
      <c r="A12" s="15" t="str">
        <f t="shared" si="0"/>
        <v>CodeSystem/http://snomed.info/sct</v>
      </c>
      <c r="B12" s="20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ValueSet/FHIRSpecimenCollectionMethod</v>
      </c>
      <c r="B13" s="4" t="s">
        <v>117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CodeSystem/http://snomed.info/sct</v>
      </c>
      <c r="B14" s="20" t="s">
        <v>90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ValueSet/BodySiteUvIps</v>
      </c>
      <c r="B15" s="4" t="s">
        <v>118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 xml:space="preserve">CodeSystem/v2-0916 </v>
      </c>
      <c r="B16" s="5" t="s">
        <v>120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ValueSet/Hl7VSRelevantClincialInformation</v>
      </c>
      <c r="B17" s="4" t="s">
        <v>119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CodeSystem/v2.0373</v>
      </c>
      <c r="B18" s="5" t="s">
        <v>122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ValueSet/SpecimenProcessingProcedure</v>
      </c>
      <c r="B19" s="4" t="s">
        <v>121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CodeSystem/http://snomed.info/sct</v>
      </c>
      <c r="B20" s="20" t="s">
        <v>90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ValueSet/SpecimenContainerType</v>
      </c>
      <c r="B21" s="4" t="s">
        <v>123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 Hl7VSAdditivePreservative ou v2-0371</v>
      </c>
      <c r="B22" s="5" t="s">
        <v>125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 Hl7VSAdditivePreservative</v>
      </c>
      <c r="B23" s="4" t="s">
        <v>124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ref="A24:A27" si="2">CONCATENATE(C24,"/",B24)</f>
        <v>CodeSystem/specimenCondition ou v2-0493</v>
      </c>
      <c r="B24" s="5" t="s">
        <v>127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>
      <c r="A25" s="14" t="str">
        <f t="shared" si="2"/>
        <v>ValueSet/Hl7VSSpecimenCondition</v>
      </c>
      <c r="B25" s="4" t="s">
        <v>126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2" sqref="D1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CodeSystem/CompositionStatus</v>
      </c>
      <c r="B4" s="5" t="s">
        <v>132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 CompositionStatus</v>
      </c>
      <c r="B5" s="4" t="s">
        <v>131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CodeSystem/http://loinc.org</v>
      </c>
      <c r="B6" s="20" t="s">
        <v>134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ValueSet/DocumentClassValueSet</v>
      </c>
      <c r="B7" s="4" t="s">
        <v>133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CodeSystem/ResourceType</v>
      </c>
      <c r="B8" s="5" t="s">
        <v>50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>
      <c r="A9" s="14" t="str">
        <f t="shared" si="0"/>
        <v>ValueSet/ResourceType</v>
      </c>
      <c r="B9" s="4" t="s">
        <v>50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>
      <c r="A10" s="15" t="str">
        <f t="shared" si="0"/>
        <v>CodeSystem/ v3.Confidentiality</v>
      </c>
      <c r="B10" s="5" t="s">
        <v>136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ValueSet/v3.ConfidentialityClassification</v>
      </c>
      <c r="B11" s="4" t="s">
        <v>135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CodeSystem/CompositionAttestationMode</v>
      </c>
      <c r="B12" s="5" t="s">
        <v>137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ValueSet/CompositionAttestationMode</v>
      </c>
      <c r="B13" s="4" t="s">
        <v>137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CodeSystem/DocumentRelationshipType</v>
      </c>
      <c r="B14" s="5" t="s">
        <v>138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ValueSet/DocumentRelationshipType</v>
      </c>
      <c r="B15" s="4" t="s">
        <v>138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CodeSystem/v3-ActCode</v>
      </c>
      <c r="B16" s="5" t="s">
        <v>145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ValueSet/v3-ActCode</v>
      </c>
      <c r="B17" s="4" t="s">
        <v>145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CodeSystem/v3-ActClass</v>
      </c>
      <c r="B18" s="5" t="s">
        <v>139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 112 ValueSet</v>
      </c>
      <c r="B19" s="19" t="s">
        <v>140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CodeSystem/http://loinc.org</v>
      </c>
      <c r="B20" s="20" t="s">
        <v>134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ValueSet/DocumentSectionCodes</v>
      </c>
      <c r="B21" s="4" t="s">
        <v>141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CodeSystem/ListMode</v>
      </c>
      <c r="B22" s="5" t="s">
        <v>142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ValueSet/ListMode</v>
      </c>
      <c r="B23" s="4" t="s">
        <v>142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ref="A24:A39" si="2">CONCATENATE(C24,"/",B24)</f>
        <v>CodeSystem/ListOrderCodes</v>
      </c>
      <c r="B24" s="5" t="s">
        <v>143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>
      <c r="A25" s="14" t="str">
        <f t="shared" si="2"/>
        <v>ValueSet/ListOrderCodes</v>
      </c>
      <c r="B25" s="4" t="s">
        <v>143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>
      <c r="A26" s="15" t="str">
        <f t="shared" si="2"/>
        <v>CodeSystem/ListMode</v>
      </c>
      <c r="B26" s="5" t="s">
        <v>142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ValueSet/ListMode</v>
      </c>
      <c r="B27" s="4" t="s">
        <v>142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>
      <c r="A28" s="15" t="str">
        <f t="shared" si="2"/>
        <v>CodeSystem/ListOrderCodes</v>
      </c>
      <c r="B28" s="5" t="s">
        <v>143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>
      <c r="A29" s="14" t="str">
        <f t="shared" si="2"/>
        <v>ValueSet/ListOrderCodes</v>
      </c>
      <c r="B29" s="4" t="s">
        <v>143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>
      <c r="A30" s="15" t="str">
        <f t="shared" si="2"/>
        <v>CodeSystem/ListEmptyReasons</v>
      </c>
      <c r="B30" s="5" t="s">
        <v>144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>
      <c r="A31" s="14" t="str">
        <f t="shared" si="2"/>
        <v>ValueSet/ListEmptyReasons</v>
      </c>
      <c r="B31" s="4" t="s">
        <v>144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>
      <c r="A32" s="15" t="str">
        <f t="shared" si="2"/>
        <v>CodeSystem/ListMode</v>
      </c>
      <c r="B32" s="5" t="s">
        <v>142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>
      <c r="A33" s="14" t="str">
        <f t="shared" si="2"/>
        <v>ValueSet/ListMode</v>
      </c>
      <c r="B33" s="4" t="s">
        <v>142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>
      <c r="A34" s="15" t="str">
        <f t="shared" si="2"/>
        <v>CodeSystem/ListOrderCodes</v>
      </c>
      <c r="B34" s="5" t="s">
        <v>143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>
      <c r="A35" s="14" t="str">
        <f t="shared" si="2"/>
        <v>ValueSet/ListOrderCodes</v>
      </c>
      <c r="B35" s="4" t="s">
        <v>143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>
      <c r="A36" s="15" t="str">
        <f t="shared" si="2"/>
        <v>CodeSystem/ListEmptyReasons</v>
      </c>
      <c r="B36" s="5" t="s">
        <v>144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>
      <c r="A37" s="14" t="str">
        <f t="shared" si="2"/>
        <v>ValueSet/ListEmptyReasons</v>
      </c>
      <c r="B37" s="4" t="s">
        <v>144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>
      <c r="A38" s="15" t="str">
        <f t="shared" si="2"/>
        <v>CodeSystem/ListMode</v>
      </c>
      <c r="B38" s="5" t="s">
        <v>142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>
      <c r="A39" s="14" t="str">
        <f t="shared" si="2"/>
        <v>ValueSet/ListMode</v>
      </c>
      <c r="B39" s="4" t="s">
        <v>142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>
      <c r="A40" s="15" t="str">
        <f t="shared" ref="A40:A59" si="4">CONCATENATE(C40,"/",B40)</f>
        <v>CodeSystem/ListOrderCodes</v>
      </c>
      <c r="B40" s="5" t="s">
        <v>143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>
      <c r="A41" s="14" t="str">
        <f t="shared" si="4"/>
        <v>ValueSet/ListOrderCodes</v>
      </c>
      <c r="B41" s="4" t="s">
        <v>143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>
      <c r="A42" s="15" t="str">
        <f t="shared" si="4"/>
        <v>CodeSystem/ListEmptyReasons</v>
      </c>
      <c r="B42" s="5" t="s">
        <v>144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>
      <c r="A43" s="14" t="str">
        <f t="shared" si="4"/>
        <v>ValueSet/ListEmptyReasons</v>
      </c>
      <c r="B43" s="4" t="s">
        <v>144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>
      <c r="A44" s="15" t="str">
        <f t="shared" si="4"/>
        <v>CodeSystem/ListMode</v>
      </c>
      <c r="B44" s="5" t="s">
        <v>142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>
      <c r="A45" s="14" t="str">
        <f t="shared" si="4"/>
        <v>ValueSet/ListMode</v>
      </c>
      <c r="B45" s="4" t="s">
        <v>142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>
      <c r="A46" s="15" t="str">
        <f t="shared" si="4"/>
        <v>CodeSystem/ListOrderCodes</v>
      </c>
      <c r="B46" s="5" t="s">
        <v>143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>
      <c r="A47" s="14" t="str">
        <f t="shared" si="4"/>
        <v>ValueSet/ListOrderCodes</v>
      </c>
      <c r="B47" s="4" t="s">
        <v>143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>
      <c r="A48" s="15" t="str">
        <f t="shared" si="4"/>
        <v>CodeSystem/ListEmptyReasons</v>
      </c>
      <c r="B48" s="5" t="s">
        <v>144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>
      <c r="A49" s="14" t="str">
        <f t="shared" si="4"/>
        <v>ValueSet/ListEmptyReasons</v>
      </c>
      <c r="B49" s="4" t="s">
        <v>144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>
      <c r="A50" s="15" t="str">
        <f t="shared" si="4"/>
        <v>CodeSystem/ListMode</v>
      </c>
      <c r="B50" s="5" t="s">
        <v>142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>
      <c r="A51" s="14" t="str">
        <f t="shared" si="4"/>
        <v>ValueSet/ListMode</v>
      </c>
      <c r="B51" s="4" t="s">
        <v>142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>
      <c r="A52" s="15" t="str">
        <f t="shared" si="4"/>
        <v>CodeSystem/ListOrderCodes</v>
      </c>
      <c r="B52" s="5" t="s">
        <v>143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>
      <c r="A53" s="14" t="str">
        <f t="shared" si="4"/>
        <v>ValueSet/ListOrderCodes</v>
      </c>
      <c r="B53" s="4" t="s">
        <v>143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>
      <c r="A54" s="15" t="str">
        <f t="shared" si="4"/>
        <v>CodeSystem/ListEmptyReasons</v>
      </c>
      <c r="B54" s="5" t="s">
        <v>144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>
      <c r="A55" s="14" t="str">
        <f t="shared" si="4"/>
        <v>ValueSet/ListEmptyReasons</v>
      </c>
      <c r="B55" s="4" t="s">
        <v>144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>
      <c r="A56" s="15" t="str">
        <f t="shared" si="4"/>
        <v>CodeSystem/ListMode</v>
      </c>
      <c r="B56" s="5" t="s">
        <v>142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>
      <c r="A57" s="14" t="str">
        <f t="shared" si="4"/>
        <v>ValueSet/ListMode</v>
      </c>
      <c r="B57" s="4" t="s">
        <v>142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>
      <c r="A58" s="15" t="str">
        <f t="shared" si="4"/>
        <v>CodeSystem/ListOrderCodes</v>
      </c>
      <c r="B58" s="5" t="s">
        <v>143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>
      <c r="A59" s="14" t="str">
        <f t="shared" si="4"/>
        <v>ValueSet/ListOrderCodes</v>
      </c>
      <c r="B59" s="4" t="s">
        <v>143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>
      <c r="A60" s="15" t="str">
        <f t="shared" ref="A60:A65" si="6">CONCATENATE(C60,"/",B60)</f>
        <v>CodeSystem/ListEmptyReasons</v>
      </c>
      <c r="B60" s="5" t="s">
        <v>144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>
      <c r="A61" s="14" t="str">
        <f t="shared" si="6"/>
        <v>ValueSet/ListEmptyReasons</v>
      </c>
      <c r="B61" s="4" t="s">
        <v>144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>
      <c r="A62" s="15" t="str">
        <f t="shared" si="6"/>
        <v>CodeSystem/ListMode</v>
      </c>
      <c r="B62" s="5" t="s">
        <v>142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>
      <c r="A63" s="14" t="str">
        <f t="shared" si="6"/>
        <v>ValueSet/ListMode</v>
      </c>
      <c r="B63" s="4" t="s">
        <v>142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>
      <c r="A64" s="15" t="str">
        <f t="shared" si="6"/>
        <v>CodeSystem/ListOrderCodes</v>
      </c>
      <c r="B64" s="5" t="s">
        <v>143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>
      <c r="A65" s="14" t="str">
        <f t="shared" si="6"/>
        <v>ValueSet/ListOrderCodes</v>
      </c>
      <c r="B65" s="4" t="s">
        <v>143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>
      <c r="A66" s="15" t="str">
        <f t="shared" ref="A66:A97" si="8">CONCATENATE(C66,"/",B66)</f>
        <v>CodeSystem/ListEmptyReasons</v>
      </c>
      <c r="B66" s="5" t="s">
        <v>144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>
      <c r="A67" s="14" t="str">
        <f t="shared" si="8"/>
        <v>ValueSet/ListEmptyReasons</v>
      </c>
      <c r="B67" s="4" t="s">
        <v>144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>
      <c r="A68" s="15" t="str">
        <f t="shared" si="8"/>
        <v>CodeSystem/ListMode</v>
      </c>
      <c r="B68" s="5" t="s">
        <v>142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>
      <c r="A69" s="14" t="str">
        <f t="shared" si="8"/>
        <v>ValueSet/ListMode</v>
      </c>
      <c r="B69" s="4" t="s">
        <v>142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>
      <c r="A70" s="15" t="str">
        <f t="shared" si="8"/>
        <v>CodeSystem/ListOrderCodes</v>
      </c>
      <c r="B70" s="5" t="s">
        <v>143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>
      <c r="A71" s="14" t="str">
        <f t="shared" si="8"/>
        <v>ValueSet/ListOrderCodes</v>
      </c>
      <c r="B71" s="4" t="s">
        <v>143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>
      <c r="A72" s="15" t="str">
        <f t="shared" si="8"/>
        <v>CodeSystem/ListEmptyReasons</v>
      </c>
      <c r="B72" s="5" t="s">
        <v>144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>
      <c r="A73" s="14" t="str">
        <f t="shared" si="8"/>
        <v>ValueSet/ListEmptyReasons</v>
      </c>
      <c r="B73" s="4" t="s">
        <v>144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>
      <c r="A74" s="15" t="str">
        <f t="shared" si="8"/>
        <v>CodeSystem/ListMode</v>
      </c>
      <c r="B74" s="5" t="s">
        <v>142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>
      <c r="A75" s="14" t="str">
        <f t="shared" si="8"/>
        <v>ValueSet/ListMode</v>
      </c>
      <c r="B75" s="4" t="s">
        <v>142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>
      <c r="A76" s="15" t="str">
        <f t="shared" si="8"/>
        <v>CodeSystem/ListOrderCodes</v>
      </c>
      <c r="B76" s="5" t="s">
        <v>143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>
      <c r="A77" s="14" t="str">
        <f t="shared" si="8"/>
        <v>ValueSet/ListOrderCodes</v>
      </c>
      <c r="B77" s="4" t="s">
        <v>143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>
      <c r="A78" s="15" t="str">
        <f t="shared" si="8"/>
        <v>CodeSystem/ListEmptyReasons</v>
      </c>
      <c r="B78" s="5" t="s">
        <v>144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>
      <c r="A79" s="14" t="str">
        <f t="shared" si="8"/>
        <v>ValueSet/ListEmptyReasons</v>
      </c>
      <c r="B79" s="4" t="s">
        <v>144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>
      <c r="A80" s="15" t="str">
        <f t="shared" si="8"/>
        <v>CodeSystem/ListMode</v>
      </c>
      <c r="B80" s="5" t="s">
        <v>142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>
      <c r="A81" s="14" t="str">
        <f t="shared" si="8"/>
        <v>ValueSet/ListMode</v>
      </c>
      <c r="B81" s="4" t="s">
        <v>142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>
      <c r="A82" s="15" t="str">
        <f t="shared" si="8"/>
        <v>CodeSystem/ListOrderCodes</v>
      </c>
      <c r="B82" s="5" t="s">
        <v>143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>
      <c r="A83" s="14" t="str">
        <f t="shared" si="8"/>
        <v>ValueSet/ListOrderCodes</v>
      </c>
      <c r="B83" s="4" t="s">
        <v>143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>
      <c r="A84" s="15" t="str">
        <f t="shared" si="8"/>
        <v>CodeSystem/ListEmptyReasons</v>
      </c>
      <c r="B84" s="5" t="s">
        <v>144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>
      <c r="A85" s="14" t="str">
        <f t="shared" si="8"/>
        <v>ValueSet/ListEmptyReasons</v>
      </c>
      <c r="B85" s="4" t="s">
        <v>144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>
      <c r="A86" s="15" t="str">
        <f t="shared" si="8"/>
        <v>CodeSystem/ListMode</v>
      </c>
      <c r="B86" s="5" t="s">
        <v>142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>
      <c r="A87" s="14" t="str">
        <f t="shared" si="8"/>
        <v>ValueSet/ListMode</v>
      </c>
      <c r="B87" s="4" t="s">
        <v>142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>
      <c r="A88" s="15" t="str">
        <f t="shared" si="8"/>
        <v>CodeSystem/ListOrderCodes</v>
      </c>
      <c r="B88" s="5" t="s">
        <v>143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>
      <c r="A89" s="14" t="str">
        <f t="shared" si="8"/>
        <v>ValueSet/ListOrderCodes</v>
      </c>
      <c r="B89" s="4" t="s">
        <v>143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>
      <c r="A90" s="15" t="str">
        <f t="shared" si="8"/>
        <v>CodeSystem/ListEmptyReasons</v>
      </c>
      <c r="B90" s="5" t="s">
        <v>144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>
      <c r="A91" s="14" t="str">
        <f t="shared" si="8"/>
        <v>ValueSet/ListEmptyReasons</v>
      </c>
      <c r="B91" s="4" t="s">
        <v>144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>
      <c r="A92" s="15" t="str">
        <f t="shared" si="8"/>
        <v>CodeSystem/ListMode</v>
      </c>
      <c r="B92" s="5" t="s">
        <v>142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>
      <c r="A93" s="14" t="str">
        <f t="shared" si="8"/>
        <v>ValueSet/ListMode</v>
      </c>
      <c r="B93" s="4" t="s">
        <v>142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>
      <c r="A94" s="15" t="str">
        <f t="shared" si="8"/>
        <v>CodeSystem/ListOrderCodes</v>
      </c>
      <c r="B94" s="5" t="s">
        <v>143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>
      <c r="A95" s="14" t="str">
        <f t="shared" si="8"/>
        <v>ValueSet/ListOrderCodes</v>
      </c>
      <c r="B95" s="4" t="s">
        <v>143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>
      <c r="A96" s="15" t="str">
        <f t="shared" si="8"/>
        <v>CodeSystem/ListEmptyReasons</v>
      </c>
      <c r="B96" s="5" t="s">
        <v>144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>
      <c r="A97" s="14" t="str">
        <f t="shared" si="8"/>
        <v>ValueSet/ListEmptyReasons</v>
      </c>
      <c r="B97" s="4" t="s">
        <v>144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>
      <c r="A98" s="15" t="str">
        <f t="shared" ref="A98:A103" si="10">CONCATENATE(C98,"/",B98)</f>
        <v>CodeSystem/ListMode</v>
      </c>
      <c r="B98" s="5" t="s">
        <v>142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>
      <c r="A99" s="14" t="str">
        <f t="shared" si="10"/>
        <v>ValueSet/ListMode</v>
      </c>
      <c r="B99" s="4" t="s">
        <v>142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>
      <c r="A100" s="15" t="str">
        <f t="shared" si="10"/>
        <v>CodeSystem/ListOrderCodes</v>
      </c>
      <c r="B100" s="5" t="s">
        <v>143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>
      <c r="A101" s="14" t="str">
        <f t="shared" si="10"/>
        <v>ValueSet/ListOrderCodes</v>
      </c>
      <c r="B101" s="4" t="s">
        <v>143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>
      <c r="A102" s="15" t="str">
        <f t="shared" si="10"/>
        <v>CodeSystem/ListEmptyReasons</v>
      </c>
      <c r="B102" s="5" t="s">
        <v>144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>
      <c r="A103" s="14" t="str">
        <f t="shared" si="10"/>
        <v>ValueSet/ListEmptyReasons</v>
      </c>
      <c r="B103" s="4" t="s">
        <v>144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3" workbookViewId="0">
      <selection activeCell="D103" sqref="D10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CodeSystem/SearchEntryMode</v>
      </c>
      <c r="B2" s="5" t="s">
        <v>147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>
      <c r="A3" s="14" t="str">
        <f t="shared" si="0"/>
        <v>ValueSet/SearchEntryMode</v>
      </c>
      <c r="B3" s="4" t="s">
        <v>147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>
      <c r="A4" s="15" t="str">
        <f t="shared" si="0"/>
        <v>CodeSystem/HTTPVerb</v>
      </c>
      <c r="B4" s="5" t="s">
        <v>146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ValueSet/HTTPVerb</v>
      </c>
      <c r="B5" s="4" t="s">
        <v>146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CodeSystem/SearchEntryMode</v>
      </c>
      <c r="B6" s="5" t="s">
        <v>147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ValueSet/SearchEntryMode</v>
      </c>
      <c r="B7" s="4" t="s">
        <v>147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CodeSystem/HTTPVerb</v>
      </c>
      <c r="B8" s="5" t="s">
        <v>146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ValueSet/HTTPVerb</v>
      </c>
      <c r="B9" s="4" t="s">
        <v>146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CodeSystem/SearchEntryMode</v>
      </c>
      <c r="B10" s="5" t="s">
        <v>147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ValueSet/SearchEntryMode</v>
      </c>
      <c r="B11" s="4" t="s">
        <v>147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CodeSystem/HTTPVerb</v>
      </c>
      <c r="B12" s="5" t="s">
        <v>146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ValueSet/HTTPVerb</v>
      </c>
      <c r="B13" s="4" t="s">
        <v>146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CodeSystem/SearchEntryMode</v>
      </c>
      <c r="B14" s="5" t="s">
        <v>147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ValueSet/SearchEntryMode</v>
      </c>
      <c r="B15" s="4" t="s">
        <v>147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CodeSystem/HTTPVerb</v>
      </c>
      <c r="B16" s="5" t="s">
        <v>146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ValueSet/HTTPVerb</v>
      </c>
      <c r="B17" s="4" t="s">
        <v>146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CodeSystem/SearchEntryMode</v>
      </c>
      <c r="B18" s="5" t="s">
        <v>147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ValueSet/SearchEntryMode</v>
      </c>
      <c r="B19" s="4" t="s">
        <v>147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CodeSystem/HTTPVerb</v>
      </c>
      <c r="B20" s="5" t="s">
        <v>146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ValueSet/HTTPVerb</v>
      </c>
      <c r="B21" s="4" t="s">
        <v>146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CodeSystem/SearchEntryMode</v>
      </c>
      <c r="B22" s="5" t="s">
        <v>147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ValueSet/SearchEntryMode</v>
      </c>
      <c r="B23" s="4" t="s">
        <v>147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ref="A24:A51" si="2">CONCATENATE(C24,"/",B24)</f>
        <v>CodeSystem/HTTPVerb</v>
      </c>
      <c r="B24" s="5" t="s">
        <v>146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>
      <c r="A25" s="14" t="str">
        <f t="shared" si="2"/>
        <v>ValueSet/HTTPVerb</v>
      </c>
      <c r="B25" s="4" t="s">
        <v>146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>
      <c r="A26" s="15" t="str">
        <f t="shared" si="2"/>
        <v>CodeSystem/SearchEntryMode</v>
      </c>
      <c r="B26" s="5" t="s">
        <v>147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ValueSet/SearchEntryMode</v>
      </c>
      <c r="B27" s="4" t="s">
        <v>147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>
      <c r="A28" s="15" t="str">
        <f t="shared" si="2"/>
        <v>CodeSystem/HTTPVerb</v>
      </c>
      <c r="B28" s="5" t="s">
        <v>146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>
      <c r="A29" s="14" t="str">
        <f t="shared" si="2"/>
        <v>ValueSet/HTTPVerb</v>
      </c>
      <c r="B29" s="4" t="s">
        <v>146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>
      <c r="A30" s="15" t="str">
        <f t="shared" si="2"/>
        <v>CodeSystem/SearchEntryMode</v>
      </c>
      <c r="B30" s="5" t="s">
        <v>147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>
      <c r="A31" s="14" t="str">
        <f t="shared" si="2"/>
        <v>ValueSet/SearchEntryMode</v>
      </c>
      <c r="B31" s="4" t="s">
        <v>147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>
      <c r="A32" s="15" t="str">
        <f t="shared" si="2"/>
        <v>CodeSystem/HTTPVerb</v>
      </c>
      <c r="B32" s="5" t="s">
        <v>146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>
      <c r="A33" s="14" t="str">
        <f t="shared" si="2"/>
        <v>ValueSet/HTTPVerb</v>
      </c>
      <c r="B33" s="4" t="s">
        <v>146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>
      <c r="A34" s="15" t="str">
        <f t="shared" si="2"/>
        <v>CodeSystem/SearchEntryMode</v>
      </c>
      <c r="B34" s="5" t="s">
        <v>147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>
      <c r="A35" s="14" t="str">
        <f t="shared" si="2"/>
        <v>ValueSet/SearchEntryMode</v>
      </c>
      <c r="B35" s="4" t="s">
        <v>147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>
      <c r="A36" s="15" t="str">
        <f t="shared" si="2"/>
        <v>CodeSystem/HTTPVerb</v>
      </c>
      <c r="B36" s="5" t="s">
        <v>146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>
      <c r="A37" s="14" t="str">
        <f t="shared" si="2"/>
        <v>ValueSet/HTTPVerb</v>
      </c>
      <c r="B37" s="4" t="s">
        <v>146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>
      <c r="A38" s="15" t="str">
        <f t="shared" si="2"/>
        <v>CodeSystem/SearchEntryMode</v>
      </c>
      <c r="B38" s="5" t="s">
        <v>147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>
      <c r="A39" s="14" t="str">
        <f t="shared" si="2"/>
        <v>ValueSet/SearchEntryMode</v>
      </c>
      <c r="B39" s="4" t="s">
        <v>147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>
      <c r="A40" s="15" t="str">
        <f t="shared" si="2"/>
        <v>CodeSystem/HTTPVerb</v>
      </c>
      <c r="B40" s="5" t="s">
        <v>146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>
      <c r="A41" s="14" t="str">
        <f t="shared" si="2"/>
        <v>ValueSet/HTTPVerb</v>
      </c>
      <c r="B41" s="4" t="s">
        <v>146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>
      <c r="A42" s="15" t="str">
        <f t="shared" si="2"/>
        <v>CodeSystem/SearchEntryMode</v>
      </c>
      <c r="B42" s="5" t="s">
        <v>147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>
      <c r="A43" s="14" t="str">
        <f t="shared" si="2"/>
        <v>ValueSet/SearchEntryMode</v>
      </c>
      <c r="B43" s="4" t="s">
        <v>147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>
      <c r="A44" s="15" t="str">
        <f t="shared" si="2"/>
        <v>CodeSystem/HTTPVerb</v>
      </c>
      <c r="B44" s="5" t="s">
        <v>146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>
      <c r="A45" s="14" t="str">
        <f t="shared" si="2"/>
        <v>ValueSet/HTTPVerb</v>
      </c>
      <c r="B45" s="4" t="s">
        <v>146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>
      <c r="A46" s="15" t="str">
        <f t="shared" si="2"/>
        <v>CodeSystem/SearchEntryMode</v>
      </c>
      <c r="B46" s="5" t="s">
        <v>147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>
      <c r="A47" s="14" t="str">
        <f t="shared" si="2"/>
        <v>ValueSet/SearchEntryMode</v>
      </c>
      <c r="B47" s="4" t="s">
        <v>147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>
      <c r="A48" s="15" t="str">
        <f t="shared" si="2"/>
        <v>CodeSystem/HTTPVerb</v>
      </c>
      <c r="B48" s="5" t="s">
        <v>146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>
      <c r="A49" s="14" t="str">
        <f t="shared" si="2"/>
        <v>ValueSet/HTTPVerb</v>
      </c>
      <c r="B49" s="4" t="s">
        <v>146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>
      <c r="A50" s="15" t="str">
        <f t="shared" si="2"/>
        <v>CodeSystem/SearchEntryMode</v>
      </c>
      <c r="B50" s="5" t="s">
        <v>147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>
      <c r="A51" s="14" t="str">
        <f t="shared" si="2"/>
        <v>ValueSet/SearchEntryMode</v>
      </c>
      <c r="B51" s="4" t="s">
        <v>147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>
      <c r="A52" s="15" t="str">
        <f t="shared" ref="A52:A75" si="4">CONCATENATE(C52,"/",B52)</f>
        <v>CodeSystem/HTTPVerb</v>
      </c>
      <c r="B52" s="5" t="s">
        <v>146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>
      <c r="A53" s="14" t="str">
        <f t="shared" si="4"/>
        <v>ValueSet/HTTPVerb</v>
      </c>
      <c r="B53" s="4" t="s">
        <v>146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>
      <c r="A54" s="15" t="str">
        <f t="shared" si="4"/>
        <v>CodeSystem/SearchEntryMode</v>
      </c>
      <c r="B54" s="5" t="s">
        <v>147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>
      <c r="A55" s="14" t="str">
        <f t="shared" si="4"/>
        <v>ValueSet/SearchEntryMode</v>
      </c>
      <c r="B55" s="4" t="s">
        <v>147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>
      <c r="A56" s="15" t="str">
        <f t="shared" si="4"/>
        <v>CodeSystem/HTTPVerb</v>
      </c>
      <c r="B56" s="5" t="s">
        <v>146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>
      <c r="A57" s="14" t="str">
        <f t="shared" si="4"/>
        <v>ValueSet/HTTPVerb</v>
      </c>
      <c r="B57" s="4" t="s">
        <v>146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>
      <c r="A58" s="15" t="str">
        <f t="shared" si="4"/>
        <v>CodeSystem/SearchEntryMode</v>
      </c>
      <c r="B58" s="5" t="s">
        <v>147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>
      <c r="A59" s="14" t="str">
        <f t="shared" si="4"/>
        <v>ValueSet/SearchEntryMode</v>
      </c>
      <c r="B59" s="4" t="s">
        <v>147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>
      <c r="A60" s="15" t="str">
        <f t="shared" si="4"/>
        <v>CodeSystem/HTTPVerb</v>
      </c>
      <c r="B60" s="5" t="s">
        <v>146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>
      <c r="A61" s="14" t="str">
        <f t="shared" si="4"/>
        <v>ValueSet/HTTPVerb</v>
      </c>
      <c r="B61" s="4" t="s">
        <v>146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>
      <c r="A62" s="15" t="str">
        <f t="shared" si="4"/>
        <v>CodeSystem/SearchEntryMode</v>
      </c>
      <c r="B62" s="5" t="s">
        <v>147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>
      <c r="A63" s="14" t="str">
        <f t="shared" si="4"/>
        <v>ValueSet/SearchEntryMode</v>
      </c>
      <c r="B63" s="4" t="s">
        <v>147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>
      <c r="A64" s="15" t="str">
        <f t="shared" si="4"/>
        <v>CodeSystem/HTTPVerb</v>
      </c>
      <c r="B64" s="5" t="s">
        <v>146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>
      <c r="A65" s="14" t="str">
        <f t="shared" si="4"/>
        <v>ValueSet/HTTPVerb</v>
      </c>
      <c r="B65" s="4" t="s">
        <v>146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>
      <c r="A66" s="15" t="str">
        <f t="shared" si="4"/>
        <v>CodeSystem/SearchEntryMode</v>
      </c>
      <c r="B66" s="5" t="s">
        <v>147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>
      <c r="A67" s="14" t="str">
        <f t="shared" si="4"/>
        <v>ValueSet/SearchEntryMode</v>
      </c>
      <c r="B67" s="4" t="s">
        <v>147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>
      <c r="A68" s="15" t="str">
        <f t="shared" si="4"/>
        <v>CodeSystem/HTTPVerb</v>
      </c>
      <c r="B68" s="5" t="s">
        <v>146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>
      <c r="A69" s="14" t="str">
        <f t="shared" si="4"/>
        <v>ValueSet/HTTPVerb</v>
      </c>
      <c r="B69" s="4" t="s">
        <v>146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>
      <c r="A70" s="15" t="str">
        <f t="shared" si="4"/>
        <v>CodeSystem/SearchEntryMode</v>
      </c>
      <c r="B70" s="5" t="s">
        <v>147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>
      <c r="A71" s="14" t="str">
        <f t="shared" si="4"/>
        <v>ValueSet/SearchEntryMode</v>
      </c>
      <c r="B71" s="4" t="s">
        <v>147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>
      <c r="A72" s="15" t="str">
        <f t="shared" si="4"/>
        <v>CodeSystem/HTTPVerb</v>
      </c>
      <c r="B72" s="5" t="s">
        <v>146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>
      <c r="A73" s="14" t="str">
        <f t="shared" si="4"/>
        <v>ValueSet/HTTPVerb</v>
      </c>
      <c r="B73" s="4" t="s">
        <v>146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>
      <c r="A74" s="15" t="str">
        <f t="shared" si="4"/>
        <v>CodeSystem/SearchEntryMode</v>
      </c>
      <c r="B74" s="5" t="s">
        <v>147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>
      <c r="A75" s="14" t="str">
        <f t="shared" si="4"/>
        <v>ValueSet/SearchEntryMode</v>
      </c>
      <c r="B75" s="4" t="s">
        <v>147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>
      <c r="A76" s="15" t="str">
        <f t="shared" ref="A76:A97" si="6">CONCATENATE(C76,"/",B76)</f>
        <v>CodeSystem/HTTPVerb</v>
      </c>
      <c r="B76" s="5" t="s">
        <v>146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>
      <c r="A77" s="14" t="str">
        <f t="shared" si="6"/>
        <v>ValueSet/HTTPVerb</v>
      </c>
      <c r="B77" s="4" t="s">
        <v>146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>
      <c r="A78" s="15" t="str">
        <f t="shared" si="6"/>
        <v>CodeSystem/SearchEntryMode</v>
      </c>
      <c r="B78" s="5" t="s">
        <v>147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>
      <c r="A79" s="14" t="str">
        <f t="shared" si="6"/>
        <v>ValueSet/SearchEntryMode</v>
      </c>
      <c r="B79" s="4" t="s">
        <v>147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>
      <c r="A80" s="15" t="str">
        <f t="shared" si="6"/>
        <v>CodeSystem/HTTPVerb</v>
      </c>
      <c r="B80" s="5" t="s">
        <v>146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>
      <c r="A81" s="14" t="str">
        <f t="shared" si="6"/>
        <v>ValueSet/HTTPVerb</v>
      </c>
      <c r="B81" s="4" t="s">
        <v>146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>
      <c r="A82" s="15" t="str">
        <f t="shared" si="6"/>
        <v>CodeSystem/SearchEntryMode</v>
      </c>
      <c r="B82" s="5" t="s">
        <v>147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>
      <c r="A83" s="14" t="str">
        <f t="shared" si="6"/>
        <v>ValueSet/SearchEntryMode</v>
      </c>
      <c r="B83" s="4" t="s">
        <v>147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>
      <c r="A84" s="15" t="str">
        <f t="shared" si="6"/>
        <v>CodeSystem/HTTPVerb</v>
      </c>
      <c r="B84" s="5" t="s">
        <v>146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>
      <c r="A85" s="14" t="str">
        <f t="shared" si="6"/>
        <v>ValueSet/HTTPVerb</v>
      </c>
      <c r="B85" s="4" t="s">
        <v>146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>
      <c r="A86" s="15" t="str">
        <f t="shared" si="6"/>
        <v>CodeSystem/SearchEntryMode</v>
      </c>
      <c r="B86" s="5" t="s">
        <v>147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>
      <c r="A87" s="14" t="str">
        <f t="shared" si="6"/>
        <v>ValueSet/SearchEntryMode</v>
      </c>
      <c r="B87" s="4" t="s">
        <v>147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>
      <c r="A88" s="15" t="str">
        <f t="shared" si="6"/>
        <v>CodeSystem/HTTPVerb</v>
      </c>
      <c r="B88" s="5" t="s">
        <v>146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>
      <c r="A89" s="14" t="str">
        <f t="shared" si="6"/>
        <v>ValueSet/HTTPVerb</v>
      </c>
      <c r="B89" s="4" t="s">
        <v>146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>
      <c r="A90" s="15" t="str">
        <f t="shared" si="6"/>
        <v>CodeSystem/SearchEntryMode</v>
      </c>
      <c r="B90" s="5" t="s">
        <v>147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>
      <c r="A91" s="14" t="str">
        <f t="shared" si="6"/>
        <v>ValueSet/SearchEntryMode</v>
      </c>
      <c r="B91" s="4" t="s">
        <v>147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>
      <c r="A92" s="15" t="str">
        <f t="shared" si="6"/>
        <v>CodeSystem/HTTPVerb</v>
      </c>
      <c r="B92" s="5" t="s">
        <v>146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>
      <c r="A93" s="14" t="str">
        <f t="shared" si="6"/>
        <v>ValueSet/HTTPVerb</v>
      </c>
      <c r="B93" s="4" t="s">
        <v>146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>
      <c r="A94" s="15" t="str">
        <f t="shared" si="6"/>
        <v>CodeSystem/SearchEntryMode</v>
      </c>
      <c r="B94" s="5" t="s">
        <v>147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>
      <c r="A95" s="14" t="str">
        <f t="shared" si="6"/>
        <v>ValueSet/SearchEntryMode</v>
      </c>
      <c r="B95" s="4" t="s">
        <v>147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>
      <c r="A96" s="15" t="str">
        <f t="shared" si="6"/>
        <v>CodeSystem/HTTPVerb</v>
      </c>
      <c r="B96" s="5" t="s">
        <v>146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>
      <c r="A97" s="14" t="str">
        <f t="shared" si="6"/>
        <v>ValueSet/HTTPVerb</v>
      </c>
      <c r="B97" s="4" t="s">
        <v>146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>
      <c r="A98" s="15" t="str">
        <f t="shared" ref="A98:A101" si="8">CONCATENATE(C98,"/",B98)</f>
        <v>CodeSystem/HTTPVerb</v>
      </c>
      <c r="B98" s="5" t="s">
        <v>146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>
      <c r="A99" s="14" t="str">
        <f t="shared" si="8"/>
        <v>ValueSet/HTTPVerb</v>
      </c>
      <c r="B99" s="4" t="s">
        <v>146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177</v>
      </c>
      <c r="H1" s="1" t="s">
        <v>1</v>
      </c>
      <c r="I1" s="1" t="s">
        <v>180</v>
      </c>
      <c r="J1" s="1" t="s">
        <v>181</v>
      </c>
    </row>
    <row r="2" spans="1:10" s="2" customFormat="1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5" t="s">
        <v>178</v>
      </c>
      <c r="H2" s="6">
        <f>COUNTIF(E2:F2,TRUE)/COLUMNS(E2:F2)</f>
        <v>0.5</v>
      </c>
      <c r="I2" s="2" t="s">
        <v>184</v>
      </c>
      <c r="J2" s="2" t="s">
        <v>183</v>
      </c>
    </row>
    <row r="3" spans="1:10" s="3" customFormat="1">
      <c r="A3" s="3" t="str">
        <f t="shared" ref="A3:A13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4" t="s">
        <v>178</v>
      </c>
      <c r="H3" s="7">
        <f t="shared" ref="H3:H14" si="1">COUNTIF(E3:F3,TRUE)/COLUMNS(E3:F3)</f>
        <v>0.5</v>
      </c>
      <c r="I3" s="3" t="s">
        <v>184</v>
      </c>
      <c r="J3" s="3" t="s">
        <v>183</v>
      </c>
    </row>
    <row r="4" spans="1:10" s="2" customFormat="1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5" t="s">
        <v>178</v>
      </c>
      <c r="H4" s="6">
        <f t="shared" si="1"/>
        <v>1</v>
      </c>
      <c r="I4" s="34" t="s">
        <v>189</v>
      </c>
      <c r="J4" s="2" t="s">
        <v>185</v>
      </c>
    </row>
    <row r="5" spans="1:10" s="3" customFormat="1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4" t="s">
        <v>178</v>
      </c>
      <c r="H5" s="7">
        <f t="shared" si="1"/>
        <v>1</v>
      </c>
      <c r="I5" s="34" t="s">
        <v>184</v>
      </c>
      <c r="J5" s="2" t="s">
        <v>185</v>
      </c>
    </row>
    <row r="6" spans="1:10" s="2" customFormat="1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0</v>
      </c>
      <c r="G6" s="5" t="s">
        <v>179</v>
      </c>
      <c r="H6" s="6">
        <f t="shared" si="1"/>
        <v>0.5</v>
      </c>
      <c r="I6" s="2" t="s">
        <v>184</v>
      </c>
      <c r="J6" s="2" t="s">
        <v>183</v>
      </c>
    </row>
    <row r="7" spans="1:10" s="3" customFormat="1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0</v>
      </c>
      <c r="G7" s="4" t="s">
        <v>179</v>
      </c>
      <c r="H7" s="7">
        <f t="shared" si="1"/>
        <v>0.5</v>
      </c>
      <c r="I7" s="2" t="s">
        <v>184</v>
      </c>
      <c r="J7" s="2" t="s">
        <v>183</v>
      </c>
    </row>
    <row r="8" spans="1:10" s="3" customFormat="1">
      <c r="A8" s="3" t="str">
        <f t="shared" si="0"/>
        <v>ValueSet/BRSexo-1.0</v>
      </c>
      <c r="B8" s="3" t="s">
        <v>18</v>
      </c>
      <c r="C8" s="3" t="s">
        <v>4</v>
      </c>
      <c r="D8" s="3" t="s">
        <v>17</v>
      </c>
      <c r="E8" s="3" t="b">
        <v>1</v>
      </c>
      <c r="F8" s="3" t="b">
        <v>1</v>
      </c>
      <c r="G8" s="4" t="s">
        <v>177</v>
      </c>
      <c r="H8" s="7">
        <f t="shared" si="1"/>
        <v>1</v>
      </c>
      <c r="I8" s="3" t="s">
        <v>182</v>
      </c>
      <c r="J8" s="3" t="s">
        <v>183</v>
      </c>
    </row>
    <row r="9" spans="1:10" s="2" customFormat="1" ht="15.6">
      <c r="A9" s="2" t="s">
        <v>190</v>
      </c>
      <c r="B9" s="5" t="s">
        <v>192</v>
      </c>
      <c r="C9" s="2" t="s">
        <v>3</v>
      </c>
      <c r="D9" s="32" t="s">
        <v>191</v>
      </c>
      <c r="E9" s="2" t="b">
        <v>1</v>
      </c>
      <c r="F9" s="2" t="b">
        <v>0</v>
      </c>
      <c r="G9" s="5" t="s">
        <v>178</v>
      </c>
      <c r="H9" s="6">
        <f t="shared" si="1"/>
        <v>0.5</v>
      </c>
      <c r="I9" s="2" t="s">
        <v>193</v>
      </c>
      <c r="J9" s="2" t="s">
        <v>183</v>
      </c>
    </row>
    <row r="10" spans="1:10" s="3" customFormat="1">
      <c r="A10" s="3" t="str">
        <f>CONCATENATE(C10,"/",B10)</f>
        <v>ValueSet/patient-contactrelationship</v>
      </c>
      <c r="B10" s="4" t="s">
        <v>19</v>
      </c>
      <c r="C10" s="3" t="s">
        <v>4</v>
      </c>
      <c r="D10" s="3" t="s">
        <v>20</v>
      </c>
      <c r="E10" s="3" t="b">
        <v>1</v>
      </c>
      <c r="F10" s="3" t="b">
        <v>0</v>
      </c>
      <c r="G10" s="4" t="s">
        <v>178</v>
      </c>
      <c r="H10" s="7">
        <f t="shared" si="1"/>
        <v>0.5</v>
      </c>
      <c r="I10" s="3" t="s">
        <v>194</v>
      </c>
      <c r="J10" s="3" t="s">
        <v>183</v>
      </c>
    </row>
    <row r="11" spans="1:10" s="2" customFormat="1">
      <c r="A11" s="2" t="str">
        <f t="shared" si="0"/>
        <v>ValueSet/languages</v>
      </c>
      <c r="B11" s="2" t="s">
        <v>21</v>
      </c>
      <c r="C11" s="2" t="s">
        <v>4</v>
      </c>
      <c r="D11" s="2" t="s">
        <v>22</v>
      </c>
      <c r="E11" s="2" t="b">
        <v>1</v>
      </c>
      <c r="F11" s="2" t="b">
        <v>1</v>
      </c>
      <c r="G11" s="5" t="s">
        <v>178</v>
      </c>
      <c r="H11" s="6">
        <f t="shared" si="1"/>
        <v>1</v>
      </c>
      <c r="I11" s="2" t="s">
        <v>184</v>
      </c>
      <c r="J11" s="2" t="s">
        <v>183</v>
      </c>
    </row>
    <row r="12" spans="1:10" s="3" customFormat="1">
      <c r="A12" s="3" t="str">
        <f>CONCATENATE(C12,"/",B12)</f>
        <v>CodeSystem/ietf-bcp-47</v>
      </c>
      <c r="B12" s="4" t="s">
        <v>23</v>
      </c>
      <c r="C12" s="3" t="s">
        <v>3</v>
      </c>
      <c r="D12" s="3" t="s">
        <v>22</v>
      </c>
      <c r="E12" s="3" t="b">
        <v>1</v>
      </c>
      <c r="F12" s="3" t="b">
        <v>1</v>
      </c>
      <c r="G12" s="4" t="s">
        <v>178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24</v>
      </c>
      <c r="C13" s="2" t="s">
        <v>4</v>
      </c>
      <c r="D13" s="2" t="s">
        <v>25</v>
      </c>
      <c r="E13" s="2" t="b">
        <v>1</v>
      </c>
      <c r="F13" s="2" t="b">
        <v>0</v>
      </c>
      <c r="G13" s="5" t="s">
        <v>178</v>
      </c>
      <c r="H13" s="6">
        <f t="shared" si="1"/>
        <v>0.5</v>
      </c>
      <c r="I13" s="2" t="s">
        <v>184</v>
      </c>
      <c r="J13" s="2" t="s">
        <v>183</v>
      </c>
    </row>
    <row r="14" spans="1:10" s="3" customFormat="1">
      <c r="A14" s="3" t="str">
        <f>CONCATENATE(C14,"/",B14)</f>
        <v>CodeSystem/link-type</v>
      </c>
      <c r="B14" s="3" t="s">
        <v>24</v>
      </c>
      <c r="C14" s="3" t="s">
        <v>3</v>
      </c>
      <c r="D14" s="3" t="s">
        <v>25</v>
      </c>
      <c r="E14" s="3" t="b">
        <v>1</v>
      </c>
      <c r="F14" s="3" t="b">
        <v>0</v>
      </c>
      <c r="G14" s="4" t="s">
        <v>178</v>
      </c>
      <c r="H14" s="7">
        <f t="shared" si="1"/>
        <v>0.5</v>
      </c>
      <c r="I14" s="3" t="s">
        <v>194</v>
      </c>
      <c r="J14" s="3" t="s">
        <v>183</v>
      </c>
    </row>
    <row r="15" spans="1:10" s="2" customFormat="1" ht="15.6">
      <c r="A15" s="2" t="s">
        <v>186</v>
      </c>
      <c r="B15" s="33" t="s">
        <v>187</v>
      </c>
      <c r="C15" s="2" t="s">
        <v>3</v>
      </c>
      <c r="D15" s="32" t="s">
        <v>187</v>
      </c>
      <c r="E15" s="2" t="b">
        <v>1</v>
      </c>
      <c r="F15" s="2" t="b">
        <v>0</v>
      </c>
      <c r="G15" s="2" t="s">
        <v>188</v>
      </c>
      <c r="H15" s="6"/>
      <c r="I15" s="34" t="s">
        <v>189</v>
      </c>
      <c r="J15" s="2" t="s">
        <v>183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5" sqref="H5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9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180</v>
      </c>
      <c r="I1" s="1" t="s">
        <v>181</v>
      </c>
    </row>
    <row r="2" spans="1:9" s="2" customFormat="1">
      <c r="A2" s="2" t="str">
        <f>_xlfn.CONCAT(C2,"/",B2)</f>
        <v>CodeSystem/organization-type</v>
      </c>
      <c r="B2" s="5" t="s">
        <v>27</v>
      </c>
      <c r="C2" s="2" t="s">
        <v>3</v>
      </c>
      <c r="D2" s="5" t="s">
        <v>28</v>
      </c>
      <c r="E2" s="2" t="b">
        <v>1</v>
      </c>
      <c r="F2" s="2" t="b">
        <v>0</v>
      </c>
      <c r="G2" s="6">
        <f>COUNTIF(E2:F2,TRUE)/COLUMNS(E2:F2)</f>
        <v>0.5</v>
      </c>
      <c r="H2" s="2" t="s">
        <v>194</v>
      </c>
      <c r="I2" s="2" t="s">
        <v>183</v>
      </c>
    </row>
    <row r="3" spans="1:9" s="3" customFormat="1">
      <c r="A3" s="3" t="str">
        <f t="shared" ref="A3:A5" si="0">_xlfn.CONCAT(C3,"/",B3)</f>
        <v>ValueSet/organization-type</v>
      </c>
      <c r="B3" s="4" t="s">
        <v>27</v>
      </c>
      <c r="C3" s="3" t="s">
        <v>4</v>
      </c>
      <c r="D3" s="4" t="s">
        <v>28</v>
      </c>
      <c r="E3" s="3" t="b">
        <v>1</v>
      </c>
      <c r="F3" s="3" t="b">
        <v>0</v>
      </c>
      <c r="G3" s="7">
        <f t="shared" ref="G3:G5" si="1">COUNTIF(E3:F3,TRUE)/COLUMNS(E3:F3)</f>
        <v>0.5</v>
      </c>
      <c r="H3" s="3" t="s">
        <v>184</v>
      </c>
      <c r="I3" s="3" t="s">
        <v>183</v>
      </c>
    </row>
    <row r="4" spans="1:9" s="2" customFormat="1">
      <c r="A4" s="2" t="str">
        <f>_xlfn.CONCAT(C4,"/",B4)</f>
        <v>CodeSystem/BRTipoEstabelecimento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10">
        <f t="shared" si="1"/>
        <v>1</v>
      </c>
      <c r="H4" s="2" t="s">
        <v>195</v>
      </c>
      <c r="I4" s="2" t="s">
        <v>183</v>
      </c>
    </row>
    <row r="5" spans="1:9" s="3" customFormat="1">
      <c r="A5" s="3" t="str">
        <f t="shared" si="0"/>
        <v>ValueSet/BRTipoEstabelecimento</v>
      </c>
      <c r="B5" s="4" t="s">
        <v>29</v>
      </c>
      <c r="C5" s="4" t="s">
        <v>4</v>
      </c>
      <c r="D5" s="4" t="s">
        <v>30</v>
      </c>
      <c r="E5" s="3" t="b">
        <v>1</v>
      </c>
      <c r="F5" s="3" t="b">
        <v>1</v>
      </c>
      <c r="G5" s="7">
        <f t="shared" si="1"/>
        <v>1</v>
      </c>
      <c r="H5" s="3" t="s">
        <v>196</v>
      </c>
      <c r="I5" s="3" t="s">
        <v>183</v>
      </c>
    </row>
    <row r="6" spans="1:9" s="2" customFormat="1">
      <c r="G6" s="6"/>
    </row>
    <row r="7" spans="1:9" s="3" customFormat="1">
      <c r="G7" s="7"/>
    </row>
    <row r="8" spans="1:9" s="2" customFormat="1">
      <c r="A8" s="5" t="s">
        <v>129</v>
      </c>
      <c r="G8" s="6"/>
    </row>
    <row r="9" spans="1:9" s="3" customFormat="1">
      <c r="G9" s="7"/>
    </row>
    <row r="10" spans="1:9" s="2" customFormat="1">
      <c r="G10" s="6"/>
    </row>
    <row r="11" spans="1:9" s="3" customFormat="1">
      <c r="G11" s="7"/>
    </row>
    <row r="12" spans="1:9" s="2" customFormat="1">
      <c r="G12" s="6"/>
    </row>
    <row r="13" spans="1:9" s="3" customFormat="1">
      <c r="G13" s="7"/>
    </row>
    <row r="14" spans="1:9" s="2" customFormat="1">
      <c r="G14" s="6"/>
    </row>
    <row r="15" spans="1:9" s="3" customFormat="1">
      <c r="G15" s="7"/>
    </row>
    <row r="16" spans="1:9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177</v>
      </c>
      <c r="H1" s="1" t="s">
        <v>1</v>
      </c>
      <c r="I1" s="1" t="s">
        <v>180</v>
      </c>
      <c r="J1" s="1" t="s">
        <v>181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197</v>
      </c>
      <c r="C2" s="5" t="s">
        <v>3</v>
      </c>
      <c r="D2" s="5" t="s">
        <v>198</v>
      </c>
      <c r="E2" s="2" t="b">
        <v>0</v>
      </c>
      <c r="F2" s="2" t="b">
        <v>0</v>
      </c>
      <c r="G2" s="5" t="s">
        <v>178</v>
      </c>
      <c r="H2" s="6">
        <f t="shared" ref="H2:H7" si="1">COUNTIF(E2:F2,TRUE)/COLUMNS(E2:F2)</f>
        <v>0</v>
      </c>
      <c r="I2" s="2" t="s">
        <v>199</v>
      </c>
    </row>
    <row r="3" spans="1:10" s="3" customFormat="1">
      <c r="A3" s="3" t="s">
        <v>200</v>
      </c>
      <c r="B3" s="4" t="s">
        <v>201</v>
      </c>
      <c r="C3" s="4" t="s">
        <v>4</v>
      </c>
      <c r="D3" s="5" t="s">
        <v>202</v>
      </c>
      <c r="E3" s="14" t="b">
        <v>0</v>
      </c>
      <c r="F3" s="14" t="b">
        <v>0</v>
      </c>
      <c r="G3" s="13" t="s">
        <v>178</v>
      </c>
      <c r="H3" s="16">
        <f t="shared" si="1"/>
        <v>0</v>
      </c>
      <c r="I3" s="3" t="s">
        <v>203</v>
      </c>
    </row>
    <row r="4" spans="1:10" s="2" customFormat="1">
      <c r="A4" s="12" t="str">
        <f t="shared" si="0"/>
        <v>CodeSystem/BRCBO</v>
      </c>
      <c r="B4" s="5" t="s">
        <v>31</v>
      </c>
      <c r="C4" s="5" t="s">
        <v>3</v>
      </c>
      <c r="D4" s="5" t="s">
        <v>32</v>
      </c>
      <c r="E4" s="2" t="b">
        <v>1</v>
      </c>
      <c r="F4" s="2" t="b">
        <v>1</v>
      </c>
      <c r="G4" s="5" t="s">
        <v>177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33</v>
      </c>
      <c r="C5" s="4" t="s">
        <v>4</v>
      </c>
      <c r="D5" s="4" t="s">
        <v>32</v>
      </c>
      <c r="E5" s="3" t="b">
        <v>1</v>
      </c>
      <c r="F5" s="3" t="b">
        <v>1</v>
      </c>
      <c r="G5" s="4" t="s">
        <v>177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31</v>
      </c>
      <c r="C6" s="5" t="s">
        <v>5</v>
      </c>
      <c r="D6" s="5" t="s">
        <v>32</v>
      </c>
      <c r="E6" s="12" t="b">
        <v>1</v>
      </c>
      <c r="F6" s="12" t="b">
        <v>1</v>
      </c>
      <c r="G6" s="31"/>
      <c r="H6" s="10">
        <f t="shared" si="1"/>
        <v>1</v>
      </c>
      <c r="I6" s="2" t="s">
        <v>195</v>
      </c>
      <c r="J6" s="2" t="s">
        <v>183</v>
      </c>
    </row>
    <row r="7" spans="1:10" s="3" customFormat="1">
      <c r="H7" s="11">
        <f t="shared" si="1"/>
        <v>0</v>
      </c>
      <c r="I7" s="3" t="s">
        <v>196</v>
      </c>
      <c r="J7" s="3" t="s">
        <v>183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177</v>
      </c>
      <c r="H1" s="1" t="s">
        <v>1</v>
      </c>
      <c r="I1" s="1" t="s">
        <v>180</v>
      </c>
      <c r="J1" s="1" t="s">
        <v>181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30" t="s">
        <v>204</v>
      </c>
      <c r="C2" s="31" t="s">
        <v>4</v>
      </c>
      <c r="D2" s="31" t="s">
        <v>205</v>
      </c>
      <c r="E2" s="12" t="b">
        <v>1</v>
      </c>
      <c r="F2" s="12" t="b">
        <v>0</v>
      </c>
      <c r="G2" s="12" t="s">
        <v>179</v>
      </c>
      <c r="H2" s="10">
        <f>COUNTIF(E2:F2,TRUE)/COLUMNS(E2:F2)</f>
        <v>0.5</v>
      </c>
      <c r="I2" s="12" t="s">
        <v>206</v>
      </c>
      <c r="J2" s="12" t="s">
        <v>183</v>
      </c>
    </row>
    <row r="3" spans="1:11" s="14" customFormat="1">
      <c r="A3" s="28" t="str">
        <f t="shared" si="0"/>
        <v>CodeSystem/2.16.840.1.113883.2.9.6.2.7</v>
      </c>
      <c r="B3" s="13" t="s">
        <v>34</v>
      </c>
      <c r="C3" s="13" t="s">
        <v>3</v>
      </c>
      <c r="D3" s="13" t="s">
        <v>35</v>
      </c>
      <c r="E3" s="14" t="b">
        <v>1</v>
      </c>
      <c r="F3" s="14" t="b">
        <v>0</v>
      </c>
      <c r="G3" s="14" t="s">
        <v>179</v>
      </c>
      <c r="H3" s="11">
        <f>COUNTIF(E3:F3,TRUE)/COLUMNS(E3:F3)</f>
        <v>0.5</v>
      </c>
      <c r="I3" s="14" t="s">
        <v>207</v>
      </c>
      <c r="J3" s="14" t="s">
        <v>183</v>
      </c>
    </row>
    <row r="4" spans="1:11" s="12" customFormat="1">
      <c r="A4" s="12" t="str">
        <f t="shared" si="0"/>
        <v>ValueSet/http://hl7.org/fhir/ValueSet/c80-practice-codes</v>
      </c>
      <c r="B4" s="35" t="s">
        <v>208</v>
      </c>
      <c r="C4" s="31" t="s">
        <v>4</v>
      </c>
      <c r="D4" s="31" t="s">
        <v>209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184</v>
      </c>
      <c r="K4" s="12" t="s">
        <v>210</v>
      </c>
    </row>
    <row r="6" spans="1:11">
      <c r="A6" s="25" t="s">
        <v>129</v>
      </c>
    </row>
  </sheetData>
  <hyperlinks>
    <hyperlink ref="B2" r:id="rId1"/>
    <hyperlink ref="B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2" t="s">
        <v>36</v>
      </c>
      <c r="B2" s="5"/>
      <c r="D2" s="5"/>
      <c r="G2" s="6">
        <f>COUNTIF(E2:F2,TRUE)/COLUMNS(E2:F2)</f>
        <v>0</v>
      </c>
    </row>
    <row r="3" spans="1:7" s="3" customFormat="1">
      <c r="A3" s="3" t="s">
        <v>37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36</v>
      </c>
      <c r="B4" s="5"/>
      <c r="C4" s="5"/>
      <c r="D4" s="5"/>
      <c r="G4" s="7">
        <f t="shared" si="0"/>
        <v>0</v>
      </c>
    </row>
    <row r="5" spans="1:7" s="3" customFormat="1">
      <c r="A5" s="3" t="s">
        <v>37</v>
      </c>
      <c r="B5" s="4"/>
      <c r="C5" s="4"/>
      <c r="D5" s="4"/>
      <c r="G5" s="7">
        <f t="shared" si="0"/>
        <v>0</v>
      </c>
    </row>
    <row r="6" spans="1:7" s="2" customFormat="1">
      <c r="A6" s="2" t="s">
        <v>36</v>
      </c>
      <c r="G6" s="6">
        <f t="shared" si="0"/>
        <v>0</v>
      </c>
    </row>
    <row r="7" spans="1:7" s="3" customFormat="1">
      <c r="A7" s="3" t="s">
        <v>37</v>
      </c>
      <c r="G7" s="7">
        <f t="shared" si="0"/>
        <v>0</v>
      </c>
    </row>
    <row r="8" spans="1:7" s="2" customFormat="1">
      <c r="A8" s="2" t="s">
        <v>36</v>
      </c>
      <c r="G8" s="6"/>
    </row>
    <row r="9" spans="1:7" s="3" customFormat="1">
      <c r="A9" s="3" t="s">
        <v>37</v>
      </c>
      <c r="G9" s="7"/>
    </row>
    <row r="10" spans="1:7" s="2" customFormat="1">
      <c r="A10" s="2" t="s">
        <v>36</v>
      </c>
      <c r="G10" s="6"/>
    </row>
    <row r="11" spans="1:7" s="3" customFormat="1">
      <c r="A11" s="3" t="s">
        <v>37</v>
      </c>
      <c r="G11" s="7"/>
    </row>
    <row r="12" spans="1:7" s="2" customFormat="1">
      <c r="A12" s="2" t="s">
        <v>37</v>
      </c>
      <c r="G12" s="6"/>
    </row>
    <row r="13" spans="1:7" s="3" customFormat="1">
      <c r="A13" s="3" t="s">
        <v>36</v>
      </c>
      <c r="G13" s="7"/>
    </row>
    <row r="14" spans="1:7" s="2" customFormat="1">
      <c r="A14" s="2" t="s">
        <v>37</v>
      </c>
      <c r="G14" s="6"/>
    </row>
    <row r="15" spans="1:7" s="3" customFormat="1">
      <c r="A15" s="3" t="s">
        <v>36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20" sqref="D20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180</v>
      </c>
      <c r="I1" s="1" t="s">
        <v>181</v>
      </c>
      <c r="J1" s="1" t="s">
        <v>211</v>
      </c>
      <c r="K1" s="1" t="s">
        <v>212</v>
      </c>
    </row>
    <row r="2" spans="1:11" s="2" customFormat="1">
      <c r="A2" s="2" t="str">
        <f t="shared" ref="A2:A30" si="0">CONCATENATE(C2,"/",B2)</f>
        <v>CodeSystem/AllergyIntoleranceClinicalStatusCodes</v>
      </c>
      <c r="B2" s="5" t="s">
        <v>39</v>
      </c>
      <c r="C2" s="5" t="s">
        <v>3</v>
      </c>
      <c r="D2" s="5"/>
      <c r="E2" s="5" t="b">
        <v>1</v>
      </c>
      <c r="F2" s="5" t="b">
        <v>0</v>
      </c>
      <c r="G2" s="10">
        <f t="shared" ref="G2:G30" si="1">COUNTIF(E2:F2,TRUE)/COLUMNS(E2:F2)</f>
        <v>0.5</v>
      </c>
      <c r="H2" s="2" t="s">
        <v>184</v>
      </c>
      <c r="I2" s="2" t="s">
        <v>183</v>
      </c>
      <c r="J2" s="2" t="s">
        <v>179</v>
      </c>
      <c r="K2" s="2" t="s">
        <v>188</v>
      </c>
    </row>
    <row r="3" spans="1:11" s="3" customFormat="1">
      <c r="A3" s="14" t="str">
        <f t="shared" si="0"/>
        <v>ValueSet/AllergyIntoleranceClinicalStatusCodes</v>
      </c>
      <c r="B3" s="4" t="s">
        <v>39</v>
      </c>
      <c r="C3" s="4" t="s">
        <v>4</v>
      </c>
      <c r="D3" s="4"/>
      <c r="E3" s="13" t="b">
        <v>1</v>
      </c>
      <c r="F3" s="13" t="b">
        <v>0</v>
      </c>
      <c r="G3" s="7">
        <f t="shared" si="1"/>
        <v>0.5</v>
      </c>
      <c r="H3" s="2" t="s">
        <v>184</v>
      </c>
      <c r="I3" s="2" t="s">
        <v>183</v>
      </c>
      <c r="J3" s="3" t="s">
        <v>179</v>
      </c>
      <c r="K3" s="3" t="s">
        <v>188</v>
      </c>
    </row>
    <row r="4" spans="1:11" s="2" customFormat="1">
      <c r="A4" s="2" t="str">
        <f t="shared" si="0"/>
        <v>CodeSystem/AllergyIntoleranceVerificationStatusCodes</v>
      </c>
      <c r="B4" s="5" t="s">
        <v>40</v>
      </c>
      <c r="C4" s="2" t="s">
        <v>3</v>
      </c>
      <c r="E4" s="5" t="b">
        <v>1</v>
      </c>
      <c r="F4" s="5" t="b">
        <v>0</v>
      </c>
      <c r="G4" s="6">
        <f t="shared" si="1"/>
        <v>0.5</v>
      </c>
      <c r="H4" s="2" t="s">
        <v>184</v>
      </c>
      <c r="I4" s="2" t="s">
        <v>183</v>
      </c>
      <c r="J4" s="3" t="s">
        <v>179</v>
      </c>
      <c r="K4" s="3" t="s">
        <v>188</v>
      </c>
    </row>
    <row r="5" spans="1:11" s="3" customFormat="1">
      <c r="A5" s="14" t="str">
        <f t="shared" si="0"/>
        <v>ValueSet/AllergyIntoleranceVerificationStatusCodes</v>
      </c>
      <c r="B5" s="4" t="s">
        <v>40</v>
      </c>
      <c r="C5" s="3" t="s">
        <v>4</v>
      </c>
      <c r="E5" s="13" t="b">
        <v>1</v>
      </c>
      <c r="F5" s="13" t="b">
        <v>0</v>
      </c>
      <c r="G5" s="7">
        <f t="shared" si="1"/>
        <v>0.5</v>
      </c>
      <c r="H5" s="2" t="s">
        <v>184</v>
      </c>
      <c r="I5" s="2" t="s">
        <v>183</v>
      </c>
      <c r="J5" s="3" t="s">
        <v>179</v>
      </c>
      <c r="K5" s="3" t="s">
        <v>188</v>
      </c>
    </row>
    <row r="6" spans="1:11" s="2" customFormat="1">
      <c r="A6" s="2" t="str">
        <f t="shared" si="0"/>
        <v>CodeSystem/AllergyIntoleranceType</v>
      </c>
      <c r="B6" s="5" t="s">
        <v>41</v>
      </c>
      <c r="C6" s="2" t="s">
        <v>3</v>
      </c>
      <c r="E6" s="5" t="b">
        <v>1</v>
      </c>
      <c r="F6" s="5" t="b">
        <v>0</v>
      </c>
      <c r="G6" s="10">
        <f t="shared" si="1"/>
        <v>0.5</v>
      </c>
      <c r="H6" s="2" t="s">
        <v>184</v>
      </c>
      <c r="I6" s="2" t="s">
        <v>183</v>
      </c>
      <c r="J6" s="3" t="s">
        <v>179</v>
      </c>
      <c r="K6" s="3" t="s">
        <v>188</v>
      </c>
    </row>
    <row r="7" spans="1:11" s="3" customFormat="1">
      <c r="A7" s="14" t="str">
        <f t="shared" si="0"/>
        <v>ValueSet/AllergyIntoleranceType</v>
      </c>
      <c r="B7" s="4" t="s">
        <v>41</v>
      </c>
      <c r="C7" s="3" t="s">
        <v>4</v>
      </c>
      <c r="E7" s="13" t="b">
        <v>1</v>
      </c>
      <c r="F7" s="13" t="b">
        <v>0</v>
      </c>
      <c r="G7" s="7">
        <f t="shared" si="1"/>
        <v>0.5</v>
      </c>
      <c r="H7" s="2" t="s">
        <v>184</v>
      </c>
      <c r="I7" s="2" t="s">
        <v>183</v>
      </c>
      <c r="J7" s="3" t="s">
        <v>179</v>
      </c>
      <c r="K7" s="3" t="s">
        <v>188</v>
      </c>
    </row>
    <row r="8" spans="1:11" s="2" customFormat="1">
      <c r="A8" s="2" t="str">
        <f t="shared" si="0"/>
        <v>CodeSystem/AllergyIntoleranceCategory</v>
      </c>
      <c r="B8" s="5" t="s">
        <v>42</v>
      </c>
      <c r="C8" s="2" t="s">
        <v>3</v>
      </c>
      <c r="E8" s="5" t="b">
        <v>1</v>
      </c>
      <c r="F8" s="5" t="b">
        <v>0</v>
      </c>
      <c r="G8" s="10">
        <f t="shared" si="1"/>
        <v>0.5</v>
      </c>
      <c r="H8" s="2" t="s">
        <v>184</v>
      </c>
      <c r="I8" s="2" t="s">
        <v>183</v>
      </c>
      <c r="J8" s="3" t="s">
        <v>179</v>
      </c>
      <c r="K8" s="2" t="s">
        <v>188</v>
      </c>
    </row>
    <row r="9" spans="1:11" s="3" customFormat="1">
      <c r="A9" s="14" t="str">
        <f t="shared" si="0"/>
        <v>ValueSet/AllergyIntoleranceCategory</v>
      </c>
      <c r="B9" s="4" t="s">
        <v>42</v>
      </c>
      <c r="C9" s="3" t="s">
        <v>4</v>
      </c>
      <c r="E9" s="13" t="b">
        <v>1</v>
      </c>
      <c r="F9" s="13" t="b">
        <v>0</v>
      </c>
      <c r="G9" s="7">
        <f t="shared" si="1"/>
        <v>0.5</v>
      </c>
      <c r="H9" s="2" t="s">
        <v>184</v>
      </c>
      <c r="I9" s="2" t="s">
        <v>183</v>
      </c>
      <c r="J9" s="3" t="s">
        <v>179</v>
      </c>
      <c r="K9" s="3" t="s">
        <v>188</v>
      </c>
    </row>
    <row r="10" spans="1:11" s="2" customFormat="1">
      <c r="A10" s="2" t="str">
        <f t="shared" si="0"/>
        <v>CodeSystem/AllergyIntoleranceCriticality</v>
      </c>
      <c r="B10" s="5" t="s">
        <v>43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  <c r="H10" s="2" t="s">
        <v>184</v>
      </c>
      <c r="I10" s="2" t="s">
        <v>183</v>
      </c>
      <c r="J10" s="3" t="s">
        <v>179</v>
      </c>
      <c r="K10" s="3" t="s">
        <v>188</v>
      </c>
    </row>
    <row r="11" spans="1:11" s="38" customFormat="1">
      <c r="A11" s="36" t="str">
        <f t="shared" si="0"/>
        <v>ValueSet/AllergyIntoleranceCriticality</v>
      </c>
      <c r="B11" s="37" t="s">
        <v>43</v>
      </c>
      <c r="C11" s="38" t="s">
        <v>4</v>
      </c>
      <c r="E11" s="39" t="b">
        <v>1</v>
      </c>
      <c r="F11" s="39" t="b">
        <v>0</v>
      </c>
      <c r="G11" s="40">
        <f t="shared" si="1"/>
        <v>0.5</v>
      </c>
      <c r="H11" s="36" t="s">
        <v>184</v>
      </c>
      <c r="I11" s="36" t="s">
        <v>183</v>
      </c>
      <c r="J11" s="38" t="s">
        <v>179</v>
      </c>
      <c r="K11" s="38" t="s">
        <v>188</v>
      </c>
    </row>
    <row r="12" spans="1:11" s="2" customFormat="1">
      <c r="A12" s="2" t="str">
        <f t="shared" si="0"/>
        <v>CodeSystem/AllergyIntoleranceUvIps</v>
      </c>
      <c r="B12" s="5" t="s">
        <v>44</v>
      </c>
      <c r="C12" s="2" t="s">
        <v>3</v>
      </c>
      <c r="E12" s="5" t="b">
        <v>0</v>
      </c>
      <c r="F12" s="5" t="b">
        <v>0</v>
      </c>
      <c r="G12" s="10">
        <f t="shared" si="1"/>
        <v>0</v>
      </c>
    </row>
    <row r="13" spans="1:11" s="3" customFormat="1">
      <c r="A13" s="14" t="str">
        <f t="shared" si="0"/>
        <v>ValueSet/AllergyIntoleranceUvIps</v>
      </c>
      <c r="B13" s="4" t="s">
        <v>44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11" s="2" customFormat="1">
      <c r="A14" s="2" t="str">
        <f t="shared" si="0"/>
        <v>CodeSystem/Allergy Intolerance - SNOMED CT IPS Free Set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11" s="3" customFormat="1">
      <c r="A15" s="14" t="str">
        <f t="shared" si="0"/>
        <v>ValueSet/Allergy Intolerance - SNOMED CT IPS Free Set</v>
      </c>
      <c r="B15" s="13" t="s">
        <v>51</v>
      </c>
      <c r="C15" s="3" t="s">
        <v>4</v>
      </c>
      <c r="E15" s="13" t="b">
        <v>0</v>
      </c>
      <c r="F15" s="13" t="b">
        <v>0</v>
      </c>
      <c r="G15" s="7">
        <f t="shared" si="1"/>
        <v>0</v>
      </c>
    </row>
    <row r="16" spans="1:11" s="2" customFormat="1">
      <c r="A16" s="2" t="str">
        <f t="shared" si="0"/>
        <v>CodeSystem/WHO ATC - IPS</v>
      </c>
      <c r="B16" s="5" t="s">
        <v>52</v>
      </c>
      <c r="C16" s="2" t="s">
        <v>3</v>
      </c>
      <c r="E16" s="5" t="b">
        <v>1</v>
      </c>
      <c r="F16" s="5" t="b">
        <v>0</v>
      </c>
      <c r="G16" s="10">
        <f t="shared" si="1"/>
        <v>0.5</v>
      </c>
    </row>
    <row r="17" spans="1:8" s="3" customFormat="1">
      <c r="A17" s="14" t="str">
        <f t="shared" si="0"/>
        <v>ValueSet/WHO ATC - IPS</v>
      </c>
      <c r="B17" s="4" t="s">
        <v>52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>
      <c r="A18" s="2" t="str">
        <f t="shared" si="0"/>
        <v>CodeSystem/Absent or Unknown Allergies - IPS</v>
      </c>
      <c r="B18" s="5" t="s">
        <v>53</v>
      </c>
      <c r="C18" s="2" t="s">
        <v>3</v>
      </c>
      <c r="E18" s="5" t="b">
        <v>0</v>
      </c>
      <c r="F18" s="5" t="b">
        <v>0</v>
      </c>
      <c r="G18" s="10">
        <f t="shared" si="1"/>
        <v>0</v>
      </c>
    </row>
    <row r="19" spans="1:8" s="14" customFormat="1">
      <c r="A19" s="14" t="str">
        <f t="shared" si="0"/>
        <v>ValueSet/Absent or Unknown Allergies - IPS</v>
      </c>
      <c r="B19" s="28" t="s">
        <v>53</v>
      </c>
      <c r="C19" s="28" t="s">
        <v>4</v>
      </c>
      <c r="D19" s="28"/>
      <c r="E19" s="13" t="b">
        <v>0</v>
      </c>
      <c r="F19" s="13" t="b">
        <v>0</v>
      </c>
      <c r="G19" s="11">
        <f t="shared" si="1"/>
        <v>0</v>
      </c>
      <c r="H19" s="28"/>
    </row>
    <row r="20" spans="1:8" s="2" customFormat="1">
      <c r="A20" s="2" t="str">
        <f t="shared" ref="A20:A21" si="2">CONCATENATE(C20,"/",B20)</f>
        <v>CodeSystem/ResourceType</v>
      </c>
      <c r="B20" s="5" t="s">
        <v>50</v>
      </c>
      <c r="C20" s="2" t="s">
        <v>3</v>
      </c>
      <c r="E20" s="5" t="b">
        <v>0</v>
      </c>
      <c r="F20" s="5" t="b">
        <v>0</v>
      </c>
      <c r="G20" s="10">
        <f t="shared" ref="G20:G21" si="3">COUNTIF(E20:F20,TRUE)/COLUMNS(E20:F20)</f>
        <v>0</v>
      </c>
    </row>
    <row r="21" spans="1:8" s="3" customFormat="1">
      <c r="A21" s="14" t="str">
        <f t="shared" si="2"/>
        <v>ValueSet/ResourceType</v>
      </c>
      <c r="B21" s="4" t="s">
        <v>50</v>
      </c>
      <c r="C21" s="3" t="s">
        <v>4</v>
      </c>
      <c r="E21" s="13" t="b">
        <v>0</v>
      </c>
      <c r="F21" s="13" t="b">
        <v>0</v>
      </c>
      <c r="G21" s="7">
        <f t="shared" si="3"/>
        <v>0</v>
      </c>
    </row>
    <row r="22" spans="1:8" s="2" customFormat="1">
      <c r="A22" s="2" t="str">
        <f t="shared" ref="A22:A28" si="4">CONCATENATE(C22,"/",B22)</f>
        <v>CodeSystem/http://snomed.info/sct where concept is-a 105590001 (Substance)</v>
      </c>
      <c r="B22" s="20" t="s">
        <v>149</v>
      </c>
      <c r="C22" s="2" t="s">
        <v>3</v>
      </c>
      <c r="E22" s="5" t="b">
        <v>0</v>
      </c>
      <c r="F22" s="5" t="b">
        <v>0</v>
      </c>
      <c r="G22" s="10">
        <f t="shared" ref="G22:G29" si="5">COUNTIF(E22:F22,TRUE)/COLUMNS(E22:F22)</f>
        <v>0</v>
      </c>
    </row>
    <row r="23" spans="1:8" s="2" customFormat="1">
      <c r="A23" s="2" t="str">
        <f t="shared" si="4"/>
        <v>CodeSystem/http://snomed.info/sct  where concept is-a 373873005 (Pharmaceutical / biologic product)</v>
      </c>
      <c r="B23" s="20" t="s">
        <v>150</v>
      </c>
      <c r="C23" s="2" t="s">
        <v>3</v>
      </c>
      <c r="E23" s="5"/>
      <c r="F23" s="5"/>
      <c r="G23" s="10"/>
    </row>
    <row r="24" spans="1:8" s="3" customFormat="1">
      <c r="A24" s="14" t="str">
        <f t="shared" si="4"/>
        <v>ValueSet/SubstanceCode</v>
      </c>
      <c r="B24" s="4" t="s">
        <v>148</v>
      </c>
      <c r="C24" s="3" t="s">
        <v>4</v>
      </c>
      <c r="E24" s="13" t="b">
        <v>0</v>
      </c>
      <c r="F24" s="13" t="b">
        <v>0</v>
      </c>
      <c r="G24" s="7">
        <f t="shared" si="5"/>
        <v>0</v>
      </c>
    </row>
    <row r="25" spans="1:8" s="2" customFormat="1">
      <c r="A25" s="2" t="str">
        <f t="shared" si="4"/>
        <v>CodeSystem/ http://snomed.info/sct version http://snomed.info/sct/900000000000207008</v>
      </c>
      <c r="B25" s="5" t="s">
        <v>152</v>
      </c>
      <c r="C25" s="2" t="s">
        <v>3</v>
      </c>
      <c r="E25" s="5" t="b">
        <v>0</v>
      </c>
      <c r="F25" s="5" t="b">
        <v>0</v>
      </c>
      <c r="G25" s="10">
        <f t="shared" si="5"/>
        <v>0</v>
      </c>
    </row>
    <row r="26" spans="1:8" s="3" customFormat="1">
      <c r="A26" s="14" t="str">
        <f t="shared" si="4"/>
        <v>ValueSet/AllergyReactionSnomedCtIpsFreeSet</v>
      </c>
      <c r="B26" s="4" t="s">
        <v>151</v>
      </c>
      <c r="C26" s="3" t="s">
        <v>4</v>
      </c>
      <c r="E26" s="13" t="b">
        <v>1</v>
      </c>
      <c r="F26" s="13" t="b">
        <v>0</v>
      </c>
      <c r="G26" s="7">
        <f t="shared" si="5"/>
        <v>0.5</v>
      </c>
    </row>
    <row r="27" spans="1:8" s="2" customFormat="1">
      <c r="A27" s="2" t="str">
        <f t="shared" si="4"/>
        <v>CodeSystem/AllergyIntoleranceSeverity</v>
      </c>
      <c r="B27" s="5" t="s">
        <v>153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>
      <c r="A28" s="14" t="str">
        <f t="shared" si="4"/>
        <v>ValueSet/AllergyIntoleranceSeverity</v>
      </c>
      <c r="B28" s="4" t="s">
        <v>153</v>
      </c>
      <c r="C28" s="3" t="s">
        <v>4</v>
      </c>
      <c r="E28" s="13" t="b">
        <v>0</v>
      </c>
      <c r="F28" s="13" t="b">
        <v>0</v>
      </c>
      <c r="G28" s="7">
        <f t="shared" si="5"/>
        <v>0</v>
      </c>
    </row>
    <row r="29" spans="1:8" s="15" customFormat="1">
      <c r="A29" s="15" t="str">
        <f t="shared" si="0"/>
        <v>CodeSystem/http://snomed.info/sct  where concept is-a 284009009 (Route of administration values)</v>
      </c>
      <c r="B29" s="30" t="s">
        <v>155</v>
      </c>
      <c r="C29" s="2" t="s">
        <v>3</v>
      </c>
      <c r="D29" s="12"/>
      <c r="E29" s="26" t="b">
        <v>0</v>
      </c>
      <c r="F29" s="26" t="b">
        <v>0</v>
      </c>
      <c r="G29" s="10">
        <f t="shared" si="5"/>
        <v>0</v>
      </c>
      <c r="H29" s="12"/>
    </row>
    <row r="30" spans="1:8" s="28" customFormat="1">
      <c r="A30" s="14" t="str">
        <f t="shared" si="0"/>
        <v>ValueSet/ SNOMEDCTRouteCodes</v>
      </c>
      <c r="B30" s="29" t="s">
        <v>154</v>
      </c>
      <c r="C30" s="28" t="s">
        <v>4</v>
      </c>
      <c r="E30" s="13" t="b">
        <v>0</v>
      </c>
      <c r="F30" s="13" t="b">
        <v>0</v>
      </c>
      <c r="G30" s="11">
        <f t="shared" si="1"/>
        <v>0</v>
      </c>
    </row>
    <row r="31" spans="1:8" s="2" customFormat="1">
      <c r="A31" s="5" t="s">
        <v>128</v>
      </c>
      <c r="B31" s="5"/>
      <c r="C31" s="5" t="s">
        <v>5</v>
      </c>
      <c r="E31" s="5" t="b">
        <v>0</v>
      </c>
      <c r="F31" s="5" t="b">
        <v>0</v>
      </c>
      <c r="G31" s="10">
        <f t="shared" ref="G31:G32" si="6">COUNTIF(E31:F31,TRUE)/COLUMNS(E31:F31)</f>
        <v>0</v>
      </c>
    </row>
    <row r="32" spans="1:8" s="3" customFormat="1">
      <c r="A32" s="13" t="s">
        <v>128</v>
      </c>
      <c r="C32" s="13" t="s">
        <v>5</v>
      </c>
      <c r="E32" s="13" t="b">
        <v>0</v>
      </c>
      <c r="F32" s="13" t="b">
        <v>0</v>
      </c>
      <c r="G32" s="7">
        <f t="shared" si="6"/>
        <v>0</v>
      </c>
    </row>
    <row r="33" spans="1:7" s="2" customFormat="1">
      <c r="A33" s="5" t="s">
        <v>128</v>
      </c>
      <c r="B33" s="5"/>
      <c r="C33" s="26" t="s">
        <v>5</v>
      </c>
      <c r="E33" s="5" t="b">
        <v>0</v>
      </c>
      <c r="F33" s="5" t="b">
        <v>0</v>
      </c>
      <c r="G33" s="10">
        <f t="shared" ref="G33:G34" si="7">COUNTIF(E33:F33,TRUE)/COLUMNS(E33:F33)</f>
        <v>0</v>
      </c>
    </row>
    <row r="34" spans="1:7" s="3" customFormat="1">
      <c r="A34" s="13" t="s">
        <v>128</v>
      </c>
      <c r="C34" s="13" t="s">
        <v>5</v>
      </c>
      <c r="E34" s="13" t="b">
        <v>0</v>
      </c>
      <c r="F34" s="13" t="b">
        <v>0</v>
      </c>
      <c r="G34" s="7">
        <f t="shared" si="7"/>
        <v>0</v>
      </c>
    </row>
    <row r="35" spans="1:7" s="27" customFormat="1">
      <c r="A35" s="26" t="s">
        <v>128</v>
      </c>
    </row>
  </sheetData>
  <hyperlinks>
    <hyperlink ref="B22" r:id="rId1"/>
    <hyperlink ref="B23" r:id="rId2"/>
    <hyperlink ref="B29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2" sqref="C2"/>
    </sheetView>
  </sheetViews>
  <sheetFormatPr defaultColWidth="8.77734375" defaultRowHeight="14.4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2" t="str">
        <f>CONCATENATE(C2,"/",B2)</f>
        <v>CodeSystem/event-status</v>
      </c>
      <c r="B2" s="5" t="s">
        <v>213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>
      <c r="A3" s="14" t="str">
        <f t="shared" ref="A3:A23" si="0">CONCATENATE(C3,"/",B3)</f>
        <v>ValueSet/ImmunizationStatusCodes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2" t="str">
        <f t="shared" si="0"/>
        <v>CodeSystem/ImmunizationStatusReasonCodes</v>
      </c>
      <c r="B4" s="5" t="s">
        <v>46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ValueSet/ImmunizationStatusReasonCodes</v>
      </c>
      <c r="B5" s="4" t="s">
        <v>46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2" t="str">
        <f t="shared" si="0"/>
        <v>CodeSystem/Vaccines - SNOMED CT IPS Free Set</v>
      </c>
      <c r="B6" s="5" t="s">
        <v>47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ValueSet/Vaccines - SNOMED CT IPS Free Set</v>
      </c>
      <c r="B7" s="4" t="s">
        <v>47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2" t="str">
        <f t="shared" si="0"/>
        <v>CodeSystem/Vaccines WHO ATC - IPS</v>
      </c>
      <c r="B8" s="5" t="s">
        <v>48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ValueSet/Vaccines WHO ATC - IPS</v>
      </c>
      <c r="B9" s="4" t="s">
        <v>48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2" t="str">
        <f t="shared" si="0"/>
        <v>CodeSystem/Absent or Unknown Immunization - IPS</v>
      </c>
      <c r="B10" s="5" t="s">
        <v>49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ValueSet/Absent or Unknown Immunization - IPS</v>
      </c>
      <c r="B11" s="4" t="s">
        <v>49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2" t="str">
        <f t="shared" si="0"/>
        <v>CodeSystem/ResourceType</v>
      </c>
      <c r="B12" s="5" t="s">
        <v>50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>
      <c r="A13" s="14" t="str">
        <f t="shared" si="0"/>
        <v>ValueSet/ResourceType</v>
      </c>
      <c r="B13" s="4" t="s">
        <v>50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>
      <c r="A14" s="2" t="str">
        <f t="shared" si="0"/>
        <v>CodeSystem/ImmunizationOriginCodes</v>
      </c>
      <c r="B14" s="5" t="s">
        <v>157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 ImmunizationOriginCodes</v>
      </c>
      <c r="B15" s="4" t="s">
        <v>156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2" t="str">
        <f t="shared" si="0"/>
        <v>CodeSystem/ http://snomed.info/sct  where concept is-a 442083009 (Anatomical or acquired body structure)</v>
      </c>
      <c r="B16" s="5" t="s">
        <v>158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ValueSet/SNOMEDCTBodyStructures</v>
      </c>
      <c r="B17" s="4" t="s">
        <v>78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2" t="str">
        <f t="shared" si="0"/>
        <v>CodeSystem/http://standardterms.edqm.eu</v>
      </c>
      <c r="B18" s="20" t="s">
        <v>160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ValueSet/MedicineRouteOfAdministrationUvIps</v>
      </c>
      <c r="B19" s="4" t="s">
        <v>159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2" t="str">
        <f t="shared" si="0"/>
        <v>CodeSystem/ v2.0443</v>
      </c>
      <c r="B20" s="5" t="s">
        <v>162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ValueSet/ImmunizationFunctionCodes</v>
      </c>
      <c r="B21" s="4" t="s">
        <v>161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2" t="str">
        <f t="shared" si="0"/>
        <v>CodeSystem/http://snomed.info/sct</v>
      </c>
      <c r="B22" s="20" t="s">
        <v>90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ValueSet/ImmunizationReasonCodes</v>
      </c>
      <c r="B23" s="4" t="s">
        <v>163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>
      <c r="A24" s="2" t="str">
        <f t="shared" ref="A24:A33" si="2">CONCATENATE(C24,"/",B24)</f>
        <v>CodeSystem/ImmunizationSubpotentReason</v>
      </c>
      <c r="B24" s="5" t="s">
        <v>164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>
      <c r="A25" s="14" t="str">
        <f t="shared" si="2"/>
        <v>ValueSet/ImmunizationSubpotentReason</v>
      </c>
      <c r="B25" s="4" t="s">
        <v>164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>
      <c r="A26" s="2" t="str">
        <f t="shared" si="2"/>
        <v>CodeSystem/ImmunizationProgramEligibility</v>
      </c>
      <c r="B26" s="5" t="s">
        <v>165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ValueSet/ImmunizationProgramEligibility</v>
      </c>
      <c r="B27" s="4" t="s">
        <v>165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>
      <c r="A28" s="2" t="str">
        <f t="shared" si="2"/>
        <v>CodeSystem/ImmunizationFundingSource</v>
      </c>
      <c r="B28" s="5" t="s">
        <v>166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>
      <c r="A29" s="14" t="str">
        <f t="shared" si="2"/>
        <v>ValueSet/ImmunizationFundingSource</v>
      </c>
      <c r="B29" s="4" t="s">
        <v>166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>
      <c r="A30" s="2" t="str">
        <f t="shared" si="2"/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>
      <c r="A31" s="14" t="str">
        <f t="shared" si="2"/>
        <v>ValueSet/VaccineTargetDiseasesUvIps</v>
      </c>
      <c r="B31" s="4" t="s">
        <v>167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>
      <c r="A32" s="2" t="str">
        <f t="shared" si="2"/>
        <v>CodeSystem/http://snomed.info/sct</v>
      </c>
      <c r="B32" s="20" t="s">
        <v>90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>
      <c r="A33" s="14" t="str">
        <f t="shared" si="2"/>
        <v>ValueSet/VaccineTargetDiseasesSnomedCtIpsFreeSet</v>
      </c>
      <c r="B33" s="4" t="s">
        <v>168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6" workbookViewId="0">
      <selection activeCell="F25" sqref="F25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2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2" t="str">
        <f t="shared" si="0"/>
        <v>CodeSystem/ConditionClinicalStatusCodes</v>
      </c>
      <c r="B4" s="5" t="s">
        <v>54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ValueSet/ConditionClinicalStatusCodes</v>
      </c>
      <c r="B5" s="4" t="s">
        <v>54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2" t="str">
        <f t="shared" si="0"/>
        <v>CodeSystem/ConditionVerificationStatus</v>
      </c>
      <c r="B6" s="5" t="s">
        <v>55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ValueSet/ConditionVerificationStatus</v>
      </c>
      <c r="B7" s="4" t="s">
        <v>55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2" t="str">
        <f t="shared" si="0"/>
        <v>CodeSystem/ ProblemTypeUvIps</v>
      </c>
      <c r="B8" s="5" t="s">
        <v>56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 ProblemTypeUvIps</v>
      </c>
      <c r="B9" s="4" t="s">
        <v>56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2" t="str">
        <f t="shared" si="0"/>
        <v>CodeSystem/Problem Type (LOINC)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ValueSet/Problem Type (LOINC)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2" t="str">
        <f t="shared" si="0"/>
        <v>CodeSystem/Condition/DiagnosisSeverity</v>
      </c>
      <c r="B12" s="5" t="s">
        <v>58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ValueSet/Condition/DiagnosisSeverity</v>
      </c>
      <c r="B13" s="4" t="s">
        <v>58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2" t="str">
        <f t="shared" si="0"/>
        <v>CodeSystem/Problem Severity - IPS</v>
      </c>
      <c r="B14" s="5" t="s">
        <v>59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ValueSet/Problem Severity - IPS</v>
      </c>
      <c r="B15" s="4" t="s">
        <v>59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2" t="str">
        <f t="shared" si="0"/>
        <v>CodeSystem/ProblemsSnomedAbsentUnknownUvIps</v>
      </c>
      <c r="B16" s="5" t="s">
        <v>60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ValueSet/ProblemsSnomedAbsentUnknownUvIps</v>
      </c>
      <c r="B17" s="4" t="s">
        <v>60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2" t="str">
        <f t="shared" si="0"/>
        <v>CodeSystem/Problems - SNOMED CT IPS Free Set</v>
      </c>
      <c r="B18" s="5" t="s">
        <v>61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ValueSet/Problems - SNOMED CT IPS Free Set</v>
      </c>
      <c r="B19" s="4" t="s">
        <v>61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2" t="str">
        <f t="shared" si="0"/>
        <v>CodeSystem/Absent or Unknown Problems - IPS</v>
      </c>
      <c r="B20" s="5" t="s">
        <v>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ValueSet/Absent or Unknown Problems - IPS</v>
      </c>
      <c r="B21" s="4" t="s">
        <v>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2" t="str">
        <f t="shared" si="0"/>
        <v>CodeSystem/http://snomed.info/sct</v>
      </c>
      <c r="B22" s="20" t="s">
        <v>90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ValueSet/SNOMEDCTBodyStructures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>
      <c r="A24" s="2" t="str">
        <f t="shared" ref="A24:A29" si="2">CONCATENATE(C24,"/",B24)</f>
        <v>CodeSystem/ResourceType</v>
      </c>
      <c r="B24" s="5" t="s">
        <v>50</v>
      </c>
      <c r="C24" s="2" t="s">
        <v>3</v>
      </c>
      <c r="E24" s="2" t="b">
        <v>1</v>
      </c>
      <c r="F24" s="2" t="b">
        <v>0</v>
      </c>
      <c r="G24" s="10">
        <f t="shared" ref="G24:G29" si="3">COUNTIF(E24:F24,TRUE)/COLUMNS(E24:F24)</f>
        <v>0.5</v>
      </c>
    </row>
    <row r="25" spans="1:7" s="3" customFormat="1">
      <c r="A25" s="14" t="str">
        <f t="shared" si="2"/>
        <v>ValueSet/ResourceType</v>
      </c>
      <c r="B25" s="4" t="s">
        <v>50</v>
      </c>
      <c r="C25" s="3" t="s">
        <v>4</v>
      </c>
      <c r="E25" s="14" t="b">
        <v>1</v>
      </c>
      <c r="F25" s="14" t="b">
        <v>0</v>
      </c>
      <c r="G25" s="7">
        <f t="shared" si="3"/>
        <v>0.5</v>
      </c>
    </row>
    <row r="26" spans="1:7" s="2" customFormat="1">
      <c r="A26" s="2" t="str">
        <f t="shared" si="2"/>
        <v>CodeSystem/http://snomed.info/sct</v>
      </c>
      <c r="B26" s="20" t="s">
        <v>90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 ConditionStage</v>
      </c>
      <c r="B27" s="4" t="s">
        <v>169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>
      <c r="A28" s="2" t="str">
        <f t="shared" si="2"/>
        <v>CodeSystem/http://snomed.info/sct</v>
      </c>
      <c r="B28" s="20" t="s">
        <v>90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>
      <c r="A29" s="14" t="str">
        <f t="shared" si="2"/>
        <v>ValueSet/ConditionStageType</v>
      </c>
      <c r="B29" s="4" t="s">
        <v>170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>
      <c r="A30" s="2" t="str">
        <f t="shared" ref="A30:A33" si="4">CONCATENATE(C30,"/",B30)</f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>
      <c r="A31" s="14" t="str">
        <f t="shared" si="4"/>
        <v>ValueSet/ManifestationAndSymptomCodes</v>
      </c>
      <c r="B31" s="4" t="s">
        <v>171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2023-06-14T13:51:23Z</dcterms:modified>
</cp:coreProperties>
</file>