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1ACBE4AF-4A07-5F4C-B2CB-B02939B097B5}" xr6:coauthVersionLast="47" xr6:coauthVersionMax="47" xr10:uidLastSave="{00000000-0000-0000-0000-000000000000}"/>
  <bookViews>
    <workbookView xWindow="0" yWindow="760" windowWidth="30240" windowHeight="17880" activeTab="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9" l="1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E2" i="1"/>
  <c r="E3" i="1"/>
  <c r="E12" i="1"/>
  <c r="D6" i="1"/>
  <c r="E5" i="1"/>
  <c r="E14" i="1"/>
  <c r="E6" i="1"/>
  <c r="E13" i="1"/>
  <c r="E9" i="1"/>
  <c r="C6" i="1"/>
  <c r="E8" i="1"/>
  <c r="E10" i="1"/>
  <c r="E11" i="1"/>
  <c r="E7" i="1"/>
  <c r="F13" i="1" l="1"/>
  <c r="A15" i="2"/>
  <c r="A13" i="2"/>
  <c r="A17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4" i="1"/>
  <c r="C9" i="1"/>
  <c r="C10" i="1"/>
  <c r="D9" i="1"/>
  <c r="D10" i="1"/>
  <c r="C12" i="1"/>
  <c r="C14" i="1"/>
  <c r="D7" i="1"/>
  <c r="C11" i="1"/>
  <c r="C7" i="1"/>
  <c r="D8" i="1"/>
  <c r="D11" i="1"/>
  <c r="D12" i="1"/>
  <c r="C8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6" i="2"/>
  <c r="A14" i="2"/>
  <c r="A11" i="2"/>
  <c r="A8" i="2"/>
  <c r="A7" i="2"/>
  <c r="A5" i="2"/>
  <c r="A4" i="2"/>
  <c r="A3" i="2"/>
  <c r="A2" i="2"/>
  <c r="H17" i="2"/>
  <c r="H16" i="2"/>
  <c r="H15" i="2"/>
  <c r="H14" i="2"/>
  <c r="H13" i="2"/>
  <c r="H12" i="2"/>
  <c r="H11" i="2"/>
  <c r="H8" i="2"/>
  <c r="H7" i="2"/>
  <c r="H5" i="2"/>
  <c r="H4" i="2"/>
  <c r="H3" i="2"/>
  <c r="H2" i="2"/>
  <c r="A6" i="4"/>
  <c r="A2" i="4"/>
  <c r="A5" i="4"/>
  <c r="A4" i="4"/>
  <c r="C2" i="1"/>
  <c r="D3" i="1"/>
  <c r="D5" i="1"/>
  <c r="E4" i="1"/>
  <c r="C4" i="1"/>
  <c r="D4" i="1"/>
  <c r="C3" i="1"/>
  <c r="D2" i="1"/>
  <c r="C5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<sst xmlns="http://schemas.openxmlformats.org/spreadsheetml/2006/main" count="622" uniqueCount="173">
  <si>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</si>
  <si>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</si>
  <si>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</si>
  <si>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</si>
  <si>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</si>
  <si>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</si>
  <si>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</si>
  <si>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</si>
  <si>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</si>
  <si>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</si>
  <si>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</si>
  <si>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</si>
  <si>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</si>
  <si>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</si>
  <si>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</si>
  <si>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</si>
  <si>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</si>
  <si>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</si>
  <si>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</si>
  <si>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</si>
  <si>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</si>
  <si>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</si>
  <si>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</si>
  <si>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</si>
  <si>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</si>
  <si>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</si>
  <si>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</si>
  <si>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</si>
  <si>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</si>
  <si>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</si>
  <si>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</si>
  <si>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</si>
  <si>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</si>
  <si>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</si>
  <si>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</si>
  <si>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</si>
  <si>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</si>
  <si>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</si>
  <si>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</si>
  <si>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</si>
  <si>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</si>
  <si>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</si>
  <si>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</si>
  <si>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</si>
  <si>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</si>
  <si>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</si>
  <si>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</si>
  <si>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</si>
  <si>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</si>
  <si>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</si>
  <si>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</si>
  <si>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</si>
  <si>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</si>
  <si>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</si>
  <si>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</si>
  <si>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</si>
  <si>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</si>
  <si>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</si>
  <si>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</si>
  <si>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</si>
  <si>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</si>
  <si>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</si>
  <si>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</si>
  <si>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</si>
  <si>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</si>
  <si>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</si>
  <si>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</si>
  <si>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</si>
  <si>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</si>
  <si>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</si>
  <si>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</si>
  <si>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</si>
  <si>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</si>
  <si>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</si>
  <si>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</si>
  <si>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</si>
  <si>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</si>
  <si>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</si>
  <si>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</si>
  <si>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</si>
  <si>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</si>
  <si>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</si>
  <si>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</si>
  <si>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</si>
  <si>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</si>
  <si>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</si>
  <si>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</si>
  <si>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</si>
  <si>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</si>
  <si>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</si>
  <si>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</si>
  <si>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</si>
  <si>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</si>
  <si>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</si>
  <si>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</si>
  <si>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</si>
  <si>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</si>
  <si>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</si>
  <si>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</si>
  <si>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</si>
  <si>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</si>
  <si>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</si>
  <si>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</si>
  <si>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</si>
  <si>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</si>
  <si>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</si>
  <si>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</si>
  <si>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</si>
  <si>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</si>
  <si>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</si>
  <si>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</si>
  <si>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</si>
  <si>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</si>
  <si>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</si>
  <si>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</si>
  <si>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</si>
  <si>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</si>
  <si>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</si>
  <si>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</si>
  <si>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</si>
  <si>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</si>
  <si>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</si>
  <si>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</si>
  <si>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</si>
  <si>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</si>
  <si>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</si>
  <si>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</si>
  <si>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</si>
  <si>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</si>
  <si>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</si>
  <si>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</si>
  <si>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</si>
  <si>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</si>
  <si>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</si>
  <si>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</si>
  <si>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</si>
  <si>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</si>
  <si>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</si>
  <si>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</si>
  <si>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</si>
  <si>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</si>
  <si>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</si>
  <si>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</si>
  <si>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</si>
  <si>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</si>
  <si>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</si>
  <si>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</si>
  <si>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</si>
  <si>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</si>
  <si>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</si>
  <si>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</si>
  <si>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</si>
  <si>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</si>
  <si>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</si>
  <si>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</si>
  <si>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</si>
  <si>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</si>
  <si>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</si>
  <si>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</si>
  <si>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</si>
  <si>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</si>
  <si>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</si>
  <si>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</si>
  <si>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Talvez não precise traduzir pois existe CBO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</si>
  <si>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</si>
  <si>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</si>
  <si>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</si>
  <si>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</si>
  <si>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</si>
  <si>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</si>
  <si>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!00%</t>
  </si>
  <si>
    <t>RacaCategoriaBRIPS</t>
  </si>
  <si>
    <t>100%%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</si>
</sst>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0" fontId="2" fillId="2" borderId="1" xfId="1" applyBorder="1"/>
    <xf numFmtId="0" fontId="1" fillId="3" borderId="1" xfId="2" applyBorder="1"/>
    <xf numFmtId="0" fontId="3" fillId="3" borderId="1" xfId="4" applyFill="1" applyBorder="1"/>
    <xf numFmtId="0" fontId="0" fillId="3" borderId="1" xfId="2" applyFont="1" applyBorder="1"/>
    <xf numFmtId="10" fontId="1" fillId="3" borderId="1" xfId="2" applyNumberFormat="1" applyBorder="1"/>
    <xf numFmtId="0" fontId="1" fillId="4" borderId="1" xfId="3" applyBorder="1"/>
    <xf numFmtId="0" fontId="0" fillId="4" borderId="1" xfId="3" applyFont="1" applyBorder="1"/>
    <xf numFmtId="10" fontId="1" fillId="4" borderId="1" xfId="3" applyNumberFormat="1" applyBorder="1"/>
    <xf numFmtId="0" fontId="3" fillId="0" borderId="1" xfId="4" applyBorder="1"/>
    <xf numFmtId="49" fontId="1" fillId="3" borderId="1" xfId="2" applyNumberFormat="1" applyBorder="1"/>
    <xf numFmtId="0" fontId="1" fillId="6" borderId="1" xfId="3" applyFill="1" applyBorder="1"/>
    <xf numFmtId="0" fontId="0" fillId="6" borderId="1" xfId="3" applyFont="1" applyFill="1" applyBorder="1"/>
    <xf numFmtId="10" fontId="1" fillId="6" borderId="1" xfId="3" applyNumberFormat="1" applyFill="1" applyBorder="1"/>
    <xf numFmtId="49" fontId="1" fillId="6" borderId="1" xfId="2" applyNumberFormat="1" applyFill="1" applyBorder="1"/>
    <xf numFmtId="0" fontId="1" fillId="6" borderId="1" xfId="2" applyFill="1" applyBorder="1"/>
    <xf numFmtId="0" fontId="1" fillId="5" borderId="1" xfId="2" applyFill="1" applyBorder="1"/>
    <xf numFmtId="0" fontId="3" fillId="5" borderId="1" xfId="4" applyFill="1" applyBorder="1"/>
    <xf numFmtId="10" fontId="1" fillId="5" borderId="1" xfId="2" applyNumberFormat="1" applyFill="1" applyBorder="1"/>
    <xf numFmtId="49" fontId="1" fillId="5" borderId="1" xfId="2" applyNumberFormat="1" applyFill="1" applyBorder="1"/>
    <xf numFmtId="0" fontId="1" fillId="6" borderId="1" xfId="3" applyFill="1" applyBorder="1" applyAlignment="1">
      <alignment vertical="top" wrapText="1"/>
    </xf>
    <xf numFmtId="0" fontId="1" fillId="5" borderId="1" xfId="3" applyFill="1" applyBorder="1"/>
    <xf numFmtId="0" fontId="0" fillId="5" borderId="1" xfId="2" applyFont="1" applyFill="1" applyBorder="1"/>
    <xf numFmtId="0" fontId="5" fillId="0" borderId="1" xfId="0" applyFont="1" applyBorder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patient-contactrelationship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://hl7.org/fhir/R4/v3/MaritalStatus/c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://hl7.org/fhir/R4/codesystem-administrative-gender.html" TargetMode="External"/><Relationship Id="rId7" Type="http://schemas.openxmlformats.org/officeDocument/2006/relationships/hyperlink" Target="http://hl7.org/fhir/R4/v3/MaritalStatus/cs.html" TargetMode="External"/><Relationship Id="rId12" Type="http://schemas.openxmlformats.org/officeDocument/2006/relationships/hyperlink" Target="http://hl7.org/fhir/R4/codesystem-link-type.html" TargetMode="External"/><Relationship Id="rId17" Type="http://schemas.openxmlformats.org/officeDocument/2006/relationships/hyperlink" Target="http://hl7.org/fhir/R4/valueset-marital-status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alueset-name-use.html" TargetMode="External"/><Relationship Id="rId20" Type="http://schemas.openxmlformats.org/officeDocument/2006/relationships/hyperlink" Target="http://hl7.org/fhir/R4/valueset-administrative-gender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://hl7.org/fhir/R4/codesystem-link-typ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codesystem-name-use.html" TargetMode="External"/><Relationship Id="rId23" Type="http://schemas.openxmlformats.org/officeDocument/2006/relationships/hyperlink" Target="https://ips-brasil.web.app/ValueSet-raca-br-ips.html" TargetMode="External"/><Relationship Id="rId10" Type="http://schemas.openxmlformats.org/officeDocument/2006/relationships/hyperlink" Target="http://hl7.org/fhir/R4/valueset-link-type.html" TargetMode="External"/><Relationship Id="rId19" Type="http://schemas.openxmlformats.org/officeDocument/2006/relationships/hyperlink" Target="http://hl7.org/fhir/R4/v3/NullFlavor/cs.html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v2/0131/index.html" TargetMode="External"/><Relationship Id="rId14" Type="http://schemas.openxmlformats.org/officeDocument/2006/relationships/hyperlink" Target="http://hl7.org/fhir/R4/valueset-languages.html" TargetMode="External"/><Relationship Id="rId22" Type="http://schemas.openxmlformats.org/officeDocument/2006/relationships/hyperlink" Target="http://www.saude.gov.br/fhir/r4/CodeSystem/BRRacaC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A4" zoomScale="120" zoomScaleNormal="120" workbookViewId="0">
      <selection activeCell="A18" sqref="A18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40</v>
      </c>
      <c r="B2" s="8">
        <v>1</v>
      </c>
      <c r="C2" s="6">
        <f ca="1">IFERROR(AVERAGEIFS(INDIRECT($A2 &amp; "!H:H"),INDIRECT($A2 &amp; "!C:C"), C$1),"")</f>
        <v>1</v>
      </c>
      <c r="D2" s="6">
        <f ca="1">IFERROR(AVERAGEIFS(INDIRECT($A2 &amp; "!H:H"),INDIRECT($A2 &amp; "!C:C"), D$1),"")</f>
        <v>1</v>
      </c>
      <c r="E2" s="6" t="str">
        <f ca="1">IFERROR(AVERAGEIFS(INDIRECT($A2 &amp; "!H:H"),INDIRECT($A2 &amp; "!C:C"), E$1),"")</f>
        <v/>
      </c>
      <c r="F2" s="8">
        <f ca="1">AVERAGE(B2:E2)</f>
        <v>1</v>
      </c>
    </row>
    <row r="3" spans="1:6" s="21" customFormat="1" x14ac:dyDescent="0.2">
      <c r="A3" s="33" t="s">
        <v>41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2">
      <c r="A4" s="5" t="s">
        <v>42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2">
      <c r="A5" s="33" t="s">
        <v>43</v>
      </c>
      <c r="B5" s="36">
        <v>1</v>
      </c>
      <c r="C5" s="15">
        <f t="shared" ca="1" si="0"/>
        <v>0.5</v>
      </c>
      <c r="D5" s="15">
        <f t="shared" ca="1" si="0"/>
        <v>0.5</v>
      </c>
      <c r="E5" s="15" t="str">
        <f t="shared" ca="1" si="0"/>
        <v/>
      </c>
      <c r="F5" s="19">
        <f t="shared" ref="F5:F14" ca="1" si="1">AVERAGE(B5:E5)</f>
        <v>0.66666666666666663</v>
      </c>
    </row>
    <row r="6" spans="1:6" s="11" customFormat="1" x14ac:dyDescent="0.2">
      <c r="A6" s="23" t="s">
        <v>89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2">
      <c r="A7" s="12" t="s">
        <v>44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2">
      <c r="A8" s="23" t="s">
        <v>45</v>
      </c>
      <c r="B8" s="20">
        <v>1</v>
      </c>
      <c r="C8" s="37">
        <f t="shared" ca="1" si="0"/>
        <v>0.125</v>
      </c>
      <c r="D8" s="37">
        <f t="shared" ca="1" si="0"/>
        <v>0.1111111111111111</v>
      </c>
      <c r="E8" s="37" t="str">
        <f t="shared" ca="1" si="0"/>
        <v/>
      </c>
      <c r="F8" s="38">
        <f t="shared" ca="1" si="1"/>
        <v>0.41203703703703703</v>
      </c>
    </row>
    <row r="9" spans="1:6" s="13" customFormat="1" x14ac:dyDescent="0.2">
      <c r="A9" s="12" t="s">
        <v>86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2">
      <c r="A10" s="23" t="s">
        <v>46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2">
      <c r="A11" s="12" t="s">
        <v>87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2">
      <c r="A12" s="23" t="s">
        <v>47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2">
      <c r="A13" s="33" t="s">
        <v>131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2">
      <c r="A14" s="5" t="s">
        <v>88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2">
      <c r="A15" s="1" t="s">
        <v>1</v>
      </c>
      <c r="F15" s="18">
        <f ca="1">AVERAGE(F2:F14)</f>
        <v>0.59259259259259245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6.33203125" customWidth="1"/>
    <col min="2" max="2" width="40.6640625" customWidth="1"/>
    <col min="3" max="3" width="14.5" customWidth="1"/>
    <col min="4" max="4" width="33.1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2" customFormat="1" x14ac:dyDescent="0.2">
      <c r="A2" s="14" t="str">
        <f t="shared" ref="A2:A7" si="0">CONCATENATE(C2,"/",B2)</f>
        <v>CodeSystem/medication-statement-status</v>
      </c>
      <c r="B2" s="17" t="s">
        <v>109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2">
      <c r="A3" s="13" t="str">
        <f t="shared" si="0"/>
        <v>ValueSet/medication-statement-status</v>
      </c>
      <c r="B3" s="16" t="s">
        <v>109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2">
      <c r="A4" s="14" t="str">
        <f t="shared" si="0"/>
        <v>CodeSystem/medication-statement-category</v>
      </c>
      <c r="B4" s="17" t="s">
        <v>110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2">
      <c r="A5" s="13" t="str">
        <f t="shared" si="0"/>
        <v>ValueSet/medication-statement-category</v>
      </c>
      <c r="B5" s="16" t="s">
        <v>110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2">
      <c r="A6" s="13" t="str">
        <f t="shared" si="0"/>
        <v>ValueSet/medication-snomed-absent-unknown-uv-ips</v>
      </c>
      <c r="B6" s="16" t="s">
        <v>111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2">
      <c r="A7" s="14" t="str">
        <f t="shared" si="0"/>
        <v>CodeSystem/absent-unknown-uv-ips</v>
      </c>
      <c r="B7" s="22" t="s">
        <v>106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46.83203125" bestFit="1" customWidth="1"/>
    <col min="2" max="2" width="40.6640625" customWidth="1"/>
    <col min="3" max="3" width="14.5" customWidth="1"/>
    <col min="4" max="4" width="25.832031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2" customFormat="1" x14ac:dyDescent="0.2">
      <c r="A2" s="14" t="str">
        <f t="shared" ref="A2:A12" si="0">CONCATENATE(C2,"/",B2)</f>
        <v>CodeSystem/http://snomed.info/sct</v>
      </c>
      <c r="B2" s="17" t="s">
        <v>39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2">
      <c r="A3" s="13" t="str">
        <f t="shared" si="0"/>
        <v>ValueSet/medications-snomed-ct-ips-free-set</v>
      </c>
      <c r="B3" s="16" t="s">
        <v>112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2">
      <c r="A4" s="14" t="str">
        <f t="shared" si="0"/>
        <v>CodeSystem/WHO ATC - IPS</v>
      </c>
      <c r="B4" s="17" t="s">
        <v>37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2">
      <c r="A5" s="13" t="str">
        <f t="shared" si="0"/>
        <v>ValueSet/whoatc-uv-ips</v>
      </c>
      <c r="B5" s="16" t="s">
        <v>113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2">
      <c r="A6" s="14" t="str">
        <f t="shared" si="0"/>
        <v>CodeSystem/medication-status</v>
      </c>
      <c r="B6" s="17" t="s">
        <v>114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2">
      <c r="A7" s="13" t="str">
        <f t="shared" si="0"/>
        <v>ValueSet/medication-status</v>
      </c>
      <c r="B7" s="16" t="s">
        <v>114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2">
      <c r="A8" s="13" t="str">
        <f t="shared" si="0"/>
        <v>ValueSet/medicine-doseform</v>
      </c>
      <c r="B8" s="16" t="s">
        <v>115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2">
      <c r="A9" s="14" t="str">
        <f t="shared" si="0"/>
        <v>CodeSystem/http://snomed.info/sct</v>
      </c>
      <c r="B9" s="17" t="s">
        <v>39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2">
      <c r="A10" s="13" t="str">
        <f t="shared" si="0"/>
        <v>ValueSet/medicine-active-substances-uv-ips</v>
      </c>
      <c r="B10" s="16" t="s">
        <v>116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2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2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2" customFormat="1" x14ac:dyDescent="0.2">
      <c r="A2" s="14" t="str">
        <f t="shared" ref="A2:A17" si="0">CONCATENATE(C2,"/",B2)</f>
        <v>CodeSystem/observation-category</v>
      </c>
      <c r="B2" s="17" t="s">
        <v>117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2">
      <c r="A3" s="13" t="str">
        <f t="shared" si="0"/>
        <v>ValueSet/observation-category</v>
      </c>
      <c r="B3" s="16" t="s">
        <v>117</v>
      </c>
      <c r="C3" s="4" t="s">
        <v>4</v>
      </c>
      <c r="D3" s="4"/>
      <c r="E3" s="13" t="b">
        <v>1</v>
      </c>
      <c r="F3" s="35" t="s">
        <v>138</v>
      </c>
      <c r="G3" s="13"/>
      <c r="H3" s="7">
        <f t="shared" si="1"/>
        <v>0.5</v>
      </c>
    </row>
    <row r="4" spans="1:11" s="3" customFormat="1" x14ac:dyDescent="0.2">
      <c r="A4" s="13" t="str">
        <f t="shared" si="0"/>
        <v>ValueSet/results-laboratory-observations-uv-ips</v>
      </c>
      <c r="B4" s="16" t="s">
        <v>132</v>
      </c>
      <c r="C4" s="4" t="s">
        <v>4</v>
      </c>
      <c r="D4" s="4"/>
      <c r="E4" s="13" t="b">
        <v>1</v>
      </c>
      <c r="F4" s="35" t="s">
        <v>138</v>
      </c>
      <c r="G4" s="13"/>
      <c r="H4" s="7">
        <f t="shared" si="1"/>
        <v>0.5</v>
      </c>
    </row>
    <row r="5" spans="1:11" s="3" customFormat="1" x14ac:dyDescent="0.2">
      <c r="A5" s="13" t="str">
        <f t="shared" si="0"/>
        <v>ValueSet/results-coded-values-laboratory-uv-ips</v>
      </c>
      <c r="B5" s="16" t="s">
        <v>133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2">
      <c r="A6" s="13" t="str">
        <f t="shared" si="0"/>
        <v>ValueSet/results-blood-group-uv-ips</v>
      </c>
      <c r="B6" s="16" t="s">
        <v>134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2">
      <c r="A7" s="13" t="str">
        <f t="shared" si="0"/>
        <v>ValueSet/results-presence-absence-uv-ips</v>
      </c>
      <c r="B7" s="16" t="s">
        <v>135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2">
      <c r="A8" s="13" t="str">
        <f t="shared" si="0"/>
        <v>ValueSet/results-microorganism-uv-ips</v>
      </c>
      <c r="B8" s="16" t="s">
        <v>136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2">
      <c r="A9" s="13" t="str">
        <f t="shared" si="0"/>
        <v>ValueSet/results-blood-group-snomed-ct-ips-free-set</v>
      </c>
      <c r="B9" s="16" t="s">
        <v>139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2">
      <c r="A10" s="13" t="str">
        <f t="shared" si="0"/>
        <v>ValueSet/results-presence-absence-snomed-ct-ips-free-set</v>
      </c>
      <c r="B10" s="16" t="s">
        <v>140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2">
      <c r="A11" s="13" t="str">
        <f t="shared" si="0"/>
        <v>ValueSet/results-microorganism-snomed-ct-ips-free-set</v>
      </c>
      <c r="B11" s="16" t="s">
        <v>141</v>
      </c>
      <c r="C11" s="4" t="s">
        <v>4</v>
      </c>
      <c r="D11" s="4"/>
      <c r="E11" s="13" t="b">
        <v>1</v>
      </c>
      <c r="F11" s="13" t="s">
        <v>142</v>
      </c>
      <c r="G11" s="13"/>
      <c r="H11" s="7">
        <f t="shared" si="1"/>
        <v>0.5</v>
      </c>
    </row>
    <row r="12" spans="1:11" s="2" customFormat="1" x14ac:dyDescent="0.2">
      <c r="A12" s="14" t="str">
        <f t="shared" si="0"/>
        <v>CodeSystem/data-absent-reason</v>
      </c>
      <c r="B12" s="17" t="s">
        <v>118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2">
      <c r="A13" s="13" t="str">
        <f t="shared" si="0"/>
        <v>ValueSet/data-absent-reason</v>
      </c>
      <c r="B13" s="16" t="s">
        <v>118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2">
      <c r="A14" s="14" t="str">
        <f t="shared" si="0"/>
        <v>CodeSystem/v3-ObservationInterpretation</v>
      </c>
      <c r="B14" s="17" t="s">
        <v>120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2">
      <c r="A15" s="13" t="str">
        <f t="shared" si="0"/>
        <v>ValueSet/observation-interpretation</v>
      </c>
      <c r="B15" s="16" t="s">
        <v>119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2">
      <c r="A16" s="14" t="str">
        <f t="shared" si="0"/>
        <v>CodeSystem/referencerange-meaning</v>
      </c>
      <c r="B16" s="17" t="s">
        <v>121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2">
      <c r="A17" s="13" t="str">
        <f t="shared" si="0"/>
        <v>ValueSet/referencerange-meaning</v>
      </c>
      <c r="B17" s="16" t="s">
        <v>121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2" customFormat="1" x14ac:dyDescent="0.2">
      <c r="A2" s="14" t="str">
        <f t="shared" ref="A2:A15" si="0">CONCATENATE(C2,"/",B2)</f>
        <v>CodeSystem/composition-status</v>
      </c>
      <c r="B2" s="17" t="s">
        <v>122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2">
      <c r="A3" s="13" t="str">
        <f t="shared" si="0"/>
        <v>ValueSet/composition-status</v>
      </c>
      <c r="B3" s="16" t="s">
        <v>122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2">
      <c r="A4" s="14" t="str">
        <f t="shared" si="0"/>
        <v>CodeSystem/v3-Confidentiality</v>
      </c>
      <c r="B4" s="17" t="s">
        <v>123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2">
      <c r="A5" s="13" t="str">
        <f t="shared" si="0"/>
        <v>ValueSet/v3.ConfidentialityClassification</v>
      </c>
      <c r="B5" s="25" t="s">
        <v>50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2">
      <c r="A6" s="14" t="str">
        <f t="shared" si="0"/>
        <v>CodeSystem/composition-attestation-mode</v>
      </c>
      <c r="B6" s="17" t="s">
        <v>124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2">
      <c r="A7" s="13" t="str">
        <f t="shared" si="0"/>
        <v>ValueSet/composition-attestation-mode</v>
      </c>
      <c r="B7" s="25" t="s">
        <v>124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2">
      <c r="A8" s="14" t="str">
        <f t="shared" si="0"/>
        <v>CodeSystem/document-relationship-type</v>
      </c>
      <c r="B8" s="22" t="s">
        <v>125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2">
      <c r="A9" s="13" t="str">
        <f t="shared" si="0"/>
        <v>ValueSet/document-relationship-type</v>
      </c>
      <c r="B9" s="25" t="s">
        <v>125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2">
      <c r="A10" s="14" t="str">
        <f t="shared" si="0"/>
        <v>CodeSystem/list-mode</v>
      </c>
      <c r="B10" s="22" t="s">
        <v>126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2">
      <c r="A11" s="13" t="str">
        <f t="shared" si="0"/>
        <v>ValueSet/list-mode</v>
      </c>
      <c r="B11" s="16" t="s">
        <v>126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2">
      <c r="A12" s="14" t="str">
        <f t="shared" si="0"/>
        <v>CodeSystem/list-order</v>
      </c>
      <c r="B12" s="17" t="s">
        <v>127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2">
      <c r="A13" s="13" t="str">
        <f t="shared" si="0"/>
        <v>ValueSet/list-order</v>
      </c>
      <c r="B13" s="16" t="s">
        <v>127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2">
      <c r="A14" s="14" t="str">
        <f t="shared" si="0"/>
        <v>CodeSystem/list-empty-reason</v>
      </c>
      <c r="B14" s="17" t="s">
        <v>128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2">
      <c r="A15" s="13" t="str">
        <f t="shared" si="0"/>
        <v>ValueSet/list-empty-reason</v>
      </c>
      <c r="B15" s="16" t="s">
        <v>128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  <row r="20" spans="11:11" x14ac:dyDescent="0.2">
      <c r="K20" s="2"/>
    </row>
    <row r="21" spans="11:11" x14ac:dyDescent="0.2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9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</v>
      </c>
    </row>
    <row r="2" spans="1:9" s="2" customFormat="1" x14ac:dyDescent="0.2">
      <c r="A2" s="14" t="str">
        <f>CONCATENATE(C2,"/",B2)</f>
        <v>CodeSystem/search-entry-mode</v>
      </c>
      <c r="B2" s="17" t="s">
        <v>129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">
      <c r="A3" s="13" t="str">
        <f>CONCATENATE(C3,"/",B3)</f>
        <v>ValueSet/search-entry-mode</v>
      </c>
      <c r="B3" s="16" t="s">
        <v>129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2">
      <c r="A4" s="14" t="str">
        <f>CONCATENATE(C4,"/",B4)</f>
        <v>CodeSystem/http-verb</v>
      </c>
      <c r="B4" s="17" t="s">
        <v>130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2">
      <c r="A5" s="13" t="str">
        <f>CONCATENATE(C5,"/",B5)</f>
        <v>ValueSet/http-verb</v>
      </c>
      <c r="B5" s="16" t="s">
        <v>130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2">
      <c r="I6" s="2"/>
    </row>
    <row r="7" spans="1:9" x14ac:dyDescent="0.2">
      <c r="I7" s="21"/>
    </row>
    <row r="8" spans="1:9" x14ac:dyDescent="0.2">
      <c r="I8" s="14"/>
    </row>
    <row r="9" spans="1:9" x14ac:dyDescent="0.2">
      <c r="I9" s="21"/>
    </row>
    <row r="10" spans="1:9" x14ac:dyDescent="0.2">
      <c r="I10" s="14"/>
    </row>
    <row r="11" spans="1:9" x14ac:dyDescent="0.2">
      <c r="I11" s="3"/>
    </row>
    <row r="12" spans="1:9" x14ac:dyDescent="0.2">
      <c r="I12" s="2"/>
    </row>
    <row r="13" spans="1:9" x14ac:dyDescent="0.2">
      <c r="I13" s="3"/>
    </row>
    <row r="14" spans="1:9" x14ac:dyDescent="0.2">
      <c r="I14" s="2"/>
    </row>
    <row r="15" spans="1:9" x14ac:dyDescent="0.2">
      <c r="I15" s="3"/>
    </row>
    <row r="16" spans="1:9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14" customFormat="1" x14ac:dyDescent="0.2">
      <c r="A2" s="14" t="str">
        <f t="shared" ref="A2:A10" si="0">CONCATENATE(C2,"/",B2)</f>
        <v>CodeSystem/specimen-status</v>
      </c>
      <c r="B2" s="22" t="s">
        <v>155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2">
      <c r="A3" s="13" t="str">
        <f t="shared" si="0"/>
        <v>ValueSet/specimen-status</v>
      </c>
      <c r="B3" s="16" t="s">
        <v>155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2">
      <c r="A4" s="13" t="str">
        <f t="shared" si="0"/>
        <v>ValueSet/results-specimen-type-uv-ips</v>
      </c>
      <c r="B4" s="16" t="s">
        <v>156</v>
      </c>
      <c r="C4" s="4" t="s">
        <v>4</v>
      </c>
      <c r="D4" s="4"/>
      <c r="E4" s="13"/>
      <c r="F4" s="13"/>
      <c r="G4" s="13"/>
      <c r="H4" s="7"/>
    </row>
    <row r="5" spans="1:11" s="3" customFormat="1" x14ac:dyDescent="0.2">
      <c r="A5" s="13" t="str">
        <f t="shared" si="0"/>
        <v>ValueSet/results-specimen-type-snomed-ct-ips-free-set</v>
      </c>
      <c r="B5" s="16" t="s">
        <v>157</v>
      </c>
      <c r="C5" s="4" t="s">
        <v>4</v>
      </c>
      <c r="D5" s="4"/>
      <c r="E5" s="13"/>
      <c r="F5" s="13"/>
      <c r="G5" s="13"/>
      <c r="H5" s="7"/>
    </row>
    <row r="6" spans="1:11" s="3" customFormat="1" x14ac:dyDescent="0.2">
      <c r="A6" s="13" t="str">
        <f t="shared" si="0"/>
        <v>ValueSet/specimen-collection-method</v>
      </c>
      <c r="B6" s="16" t="s">
        <v>158</v>
      </c>
      <c r="C6" s="16" t="s">
        <v>4</v>
      </c>
      <c r="D6" s="4"/>
      <c r="E6" s="13"/>
      <c r="F6" s="13"/>
      <c r="G6" s="13"/>
      <c r="H6" s="7"/>
    </row>
    <row r="7" spans="1:11" s="2" customFormat="1" x14ac:dyDescent="0.2">
      <c r="A7" s="14" t="str">
        <f t="shared" si="0"/>
        <v>CodeSystem/v2-0916</v>
      </c>
      <c r="B7" s="17" t="s">
        <v>159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2">
      <c r="A8" s="13" t="str">
        <f t="shared" si="0"/>
        <v>ValueSet/v2-0916</v>
      </c>
      <c r="B8" s="25" t="s">
        <v>159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2">
      <c r="A9" s="14" t="str">
        <f t="shared" si="0"/>
        <v>CodeSystem/v2-0493</v>
      </c>
      <c r="B9" s="17" t="s">
        <v>160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2">
      <c r="A10" s="13" t="str">
        <f t="shared" si="0"/>
        <v>ValueSet/v2-0493</v>
      </c>
      <c r="B10" s="25" t="s">
        <v>160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abSelected="1" topLeftCell="C1" workbookViewId="0">
      <selection activeCell="I10" sqref="I1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  <col min="6" max="6" width="16.83203125" customWidth="1"/>
    <col min="7" max="7" width="11.83203125" customWidth="1"/>
    <col min="9" max="9" width="20.33203125" customWidth="1"/>
    <col min="11" max="11" width="11.83203125" bestFit="1" customWidth="1"/>
    <col min="13" max="13" width="58.1640625" customWidth="1"/>
  </cols>
  <sheetData>
    <row r="1" spans="1:13" s="1" customFormat="1" x14ac:dyDescent="0.2">
      <c r="A1" s="1" t="s">
        <v>21</v>
      </c>
      <c r="B1" s="1" t="s">
        <v>0</v>
      </c>
      <c r="C1" s="39" t="s">
        <v>6</v>
      </c>
      <c r="D1" s="39" t="s">
        <v>7</v>
      </c>
      <c r="E1" s="39" t="s">
        <v>8</v>
      </c>
      <c r="F1" s="39" t="s">
        <v>9</v>
      </c>
      <c r="G1" s="39" t="s">
        <v>55</v>
      </c>
      <c r="H1" s="39" t="s">
        <v>1</v>
      </c>
      <c r="I1" s="39" t="s">
        <v>58</v>
      </c>
      <c r="J1" s="39" t="s">
        <v>59</v>
      </c>
      <c r="K1" s="39" t="s">
        <v>5</v>
      </c>
      <c r="L1" s="39"/>
      <c r="M1" s="39"/>
    </row>
    <row r="2" spans="1:13" s="2" customFormat="1" x14ac:dyDescent="0.2">
      <c r="A2" s="2" t="str">
        <f>_xlfn.CONCAT(C2,"/",B2)</f>
        <v>CodeSystem/name-use</v>
      </c>
      <c r="B2" s="17" t="s">
        <v>10</v>
      </c>
      <c r="C2" s="40" t="s">
        <v>3</v>
      </c>
      <c r="D2" s="41" t="s">
        <v>166</v>
      </c>
      <c r="E2" s="40" t="b">
        <v>1</v>
      </c>
      <c r="F2" s="40" t="b">
        <v>1</v>
      </c>
      <c r="G2" s="42" t="s">
        <v>56</v>
      </c>
      <c r="H2" s="43">
        <f>COUNTIF(E2:F2,TRUE)/COLUMNS(E2:F2)</f>
        <v>1</v>
      </c>
      <c r="I2" s="40" t="s">
        <v>62</v>
      </c>
      <c r="J2" s="40" t="s">
        <v>61</v>
      </c>
      <c r="K2" s="40" t="s">
        <v>162</v>
      </c>
      <c r="L2" s="40"/>
      <c r="M2" s="40"/>
    </row>
    <row r="3" spans="1:13" s="3" customFormat="1" x14ac:dyDescent="0.2">
      <c r="A3" s="3" t="str">
        <f>_xlfn.CONCAT(C3,"/",B3)</f>
        <v>ValueSet/name-use</v>
      </c>
      <c r="B3" s="16" t="s">
        <v>10</v>
      </c>
      <c r="C3" s="44" t="s">
        <v>4</v>
      </c>
      <c r="D3" s="41" t="s">
        <v>166</v>
      </c>
      <c r="E3" s="44" t="b">
        <v>1</v>
      </c>
      <c r="F3" s="44" t="b">
        <v>1</v>
      </c>
      <c r="G3" s="45" t="s">
        <v>56</v>
      </c>
      <c r="H3" s="46">
        <f t="shared" ref="H3:H17" si="0">COUNTIF(E3:F3,TRUE)/COLUMNS(E3:F3)</f>
        <v>1</v>
      </c>
      <c r="I3" s="44" t="s">
        <v>62</v>
      </c>
      <c r="J3" s="44" t="s">
        <v>61</v>
      </c>
      <c r="K3" s="44" t="s">
        <v>162</v>
      </c>
      <c r="L3" s="44"/>
      <c r="M3" s="44"/>
    </row>
    <row r="4" spans="1:13" s="2" customFormat="1" x14ac:dyDescent="0.2">
      <c r="A4" s="2" t="str">
        <f>_xlfn.CONCAT(C4,"/",B4)</f>
        <v>CodeSystem/marital-status</v>
      </c>
      <c r="B4" s="17" t="s">
        <v>11</v>
      </c>
      <c r="C4" s="40" t="s">
        <v>3</v>
      </c>
      <c r="D4" s="47" t="s">
        <v>167</v>
      </c>
      <c r="E4" s="40" t="b">
        <v>1</v>
      </c>
      <c r="F4" s="40" t="b">
        <v>1</v>
      </c>
      <c r="G4" s="42" t="s">
        <v>56</v>
      </c>
      <c r="H4" s="43">
        <f t="shared" si="0"/>
        <v>1</v>
      </c>
      <c r="I4" s="48" t="s">
        <v>67</v>
      </c>
      <c r="J4" s="40" t="s">
        <v>63</v>
      </c>
      <c r="K4" s="40" t="s">
        <v>162</v>
      </c>
      <c r="L4" s="40"/>
      <c r="M4" s="40"/>
    </row>
    <row r="5" spans="1:13" s="21" customFormat="1" x14ac:dyDescent="0.2">
      <c r="A5" s="21" t="str">
        <f>_xlfn.CONCAT(C5,"/",B5)</f>
        <v>ValueSet/marital-status</v>
      </c>
      <c r="B5" s="25" t="s">
        <v>11</v>
      </c>
      <c r="C5" s="49" t="s">
        <v>4</v>
      </c>
      <c r="D5" s="47" t="s">
        <v>11</v>
      </c>
      <c r="E5" s="49" t="b">
        <v>1</v>
      </c>
      <c r="F5" s="49" t="b">
        <v>1</v>
      </c>
      <c r="G5" s="50" t="s">
        <v>56</v>
      </c>
      <c r="H5" s="51">
        <f t="shared" si="0"/>
        <v>1</v>
      </c>
      <c r="I5" s="52" t="s">
        <v>62</v>
      </c>
      <c r="J5" s="53" t="s">
        <v>63</v>
      </c>
      <c r="K5" s="49" t="s">
        <v>162</v>
      </c>
      <c r="L5" s="49"/>
      <c r="M5" s="49"/>
    </row>
    <row r="6" spans="1:13" s="14" customFormat="1" x14ac:dyDescent="0.2">
      <c r="A6" s="14" t="s">
        <v>64</v>
      </c>
      <c r="B6" s="22" t="s">
        <v>65</v>
      </c>
      <c r="C6" s="54" t="s">
        <v>3</v>
      </c>
      <c r="D6" s="55" t="s">
        <v>65</v>
      </c>
      <c r="E6" s="54" t="b">
        <v>1</v>
      </c>
      <c r="F6" s="54" t="b">
        <v>1</v>
      </c>
      <c r="G6" s="54" t="s">
        <v>66</v>
      </c>
      <c r="H6" s="56">
        <v>1</v>
      </c>
      <c r="I6" s="57" t="s">
        <v>67</v>
      </c>
      <c r="J6" s="54" t="s">
        <v>61</v>
      </c>
      <c r="K6" s="54" t="s">
        <v>162</v>
      </c>
      <c r="L6" s="54"/>
      <c r="M6" s="54"/>
    </row>
    <row r="7" spans="1:13" s="2" customFormat="1" x14ac:dyDescent="0.2">
      <c r="A7" s="2" t="str">
        <f>_xlfn.CONCAT(C7,"/",B7)</f>
        <v>CodeSystem/administrative-gender</v>
      </c>
      <c r="B7" s="17" t="s">
        <v>12</v>
      </c>
      <c r="C7" s="40" t="s">
        <v>3</v>
      </c>
      <c r="D7" s="55" t="s">
        <v>12</v>
      </c>
      <c r="E7" s="40" t="b">
        <v>1</v>
      </c>
      <c r="F7" s="40" t="b">
        <v>1</v>
      </c>
      <c r="G7" s="42" t="s">
        <v>57</v>
      </c>
      <c r="H7" s="43">
        <f t="shared" si="0"/>
        <v>1</v>
      </c>
      <c r="I7" s="40" t="s">
        <v>62</v>
      </c>
      <c r="J7" s="40" t="s">
        <v>61</v>
      </c>
      <c r="K7" s="40"/>
      <c r="L7" s="40"/>
      <c r="M7" s="40"/>
    </row>
    <row r="8" spans="1:13" s="21" customFormat="1" ht="32" x14ac:dyDescent="0.2">
      <c r="A8" s="21" t="str">
        <f>_xlfn.CONCAT(C8,"/",B8)</f>
        <v>ValueSet/administrative-gender</v>
      </c>
      <c r="B8" s="25" t="s">
        <v>12</v>
      </c>
      <c r="C8" s="49" t="s">
        <v>4</v>
      </c>
      <c r="D8" s="41" t="s">
        <v>12</v>
      </c>
      <c r="E8" s="49" t="b">
        <v>1</v>
      </c>
      <c r="F8" s="49" t="b">
        <v>1</v>
      </c>
      <c r="G8" s="50" t="s">
        <v>57</v>
      </c>
      <c r="H8" s="51">
        <f t="shared" si="0"/>
        <v>1</v>
      </c>
      <c r="I8" s="53" t="s">
        <v>62</v>
      </c>
      <c r="J8" s="53" t="s">
        <v>61</v>
      </c>
      <c r="K8" s="49" t="b">
        <v>1</v>
      </c>
      <c r="L8" s="49"/>
      <c r="M8" s="58" t="s">
        <v>168</v>
      </c>
    </row>
    <row r="9" spans="1:13" s="21" customFormat="1" x14ac:dyDescent="0.2">
      <c r="B9" s="25"/>
      <c r="C9" s="49" t="s">
        <v>3</v>
      </c>
      <c r="D9" s="41" t="s">
        <v>169</v>
      </c>
      <c r="E9" s="49" t="b">
        <v>1</v>
      </c>
      <c r="F9" s="49" t="b">
        <v>1</v>
      </c>
      <c r="G9" s="50" t="s">
        <v>57</v>
      </c>
      <c r="H9" s="51" t="s">
        <v>170</v>
      </c>
      <c r="I9" s="53" t="s">
        <v>73</v>
      </c>
      <c r="J9" s="53" t="s">
        <v>61</v>
      </c>
      <c r="K9" s="49" t="b">
        <v>1</v>
      </c>
      <c r="L9" s="49"/>
      <c r="M9" s="58"/>
    </row>
    <row r="10" spans="1:13" s="21" customFormat="1" x14ac:dyDescent="0.2">
      <c r="B10" s="25"/>
      <c r="C10" s="49" t="s">
        <v>4</v>
      </c>
      <c r="D10" s="41" t="s">
        <v>171</v>
      </c>
      <c r="E10" s="49" t="b">
        <v>1</v>
      </c>
      <c r="F10" s="49" t="b">
        <v>1</v>
      </c>
      <c r="G10" s="50" t="s">
        <v>57</v>
      </c>
      <c r="H10" s="51" t="s">
        <v>172</v>
      </c>
      <c r="I10" s="53"/>
      <c r="J10" s="53"/>
      <c r="K10" s="49"/>
      <c r="L10" s="49"/>
      <c r="M10" s="58"/>
    </row>
    <row r="11" spans="1:13" s="3" customFormat="1" x14ac:dyDescent="0.2">
      <c r="A11" s="3" t="str">
        <f>_xlfn.CONCAT(C11,"/",B11)</f>
        <v>ValueSet/BRSexo-1.0</v>
      </c>
      <c r="B11" s="16" t="s">
        <v>14</v>
      </c>
      <c r="C11" s="44" t="s">
        <v>4</v>
      </c>
      <c r="D11" s="44" t="s">
        <v>13</v>
      </c>
      <c r="E11" s="44" t="b">
        <v>1</v>
      </c>
      <c r="F11" s="44" t="b">
        <v>1</v>
      </c>
      <c r="G11" s="45" t="s">
        <v>55</v>
      </c>
      <c r="H11" s="46">
        <f t="shared" si="0"/>
        <v>1</v>
      </c>
      <c r="I11" s="44" t="s">
        <v>60</v>
      </c>
      <c r="J11" s="44" t="s">
        <v>61</v>
      </c>
      <c r="K11" s="49" t="b">
        <v>1</v>
      </c>
      <c r="L11" s="44"/>
      <c r="M11" s="44"/>
    </row>
    <row r="12" spans="1:13" s="14" customFormat="1" x14ac:dyDescent="0.2">
      <c r="A12" s="14" t="s">
        <v>68</v>
      </c>
      <c r="B12" s="22" t="s">
        <v>70</v>
      </c>
      <c r="C12" s="54" t="s">
        <v>3</v>
      </c>
      <c r="D12" s="59" t="s">
        <v>69</v>
      </c>
      <c r="E12" s="54" t="b">
        <v>1</v>
      </c>
      <c r="F12" s="54" t="b">
        <v>1</v>
      </c>
      <c r="G12" s="60" t="s">
        <v>56</v>
      </c>
      <c r="H12" s="56">
        <f t="shared" si="0"/>
        <v>1</v>
      </c>
      <c r="I12" s="54" t="s">
        <v>71</v>
      </c>
      <c r="J12" s="54" t="s">
        <v>61</v>
      </c>
      <c r="K12" s="54"/>
      <c r="L12" s="54"/>
      <c r="M12" s="54"/>
    </row>
    <row r="13" spans="1:13" s="3" customFormat="1" x14ac:dyDescent="0.2">
      <c r="A13" s="3" t="str">
        <f>CONCATENATE(C13,"/",B13)</f>
        <v>ValueSet/patient-contactrelationship</v>
      </c>
      <c r="B13" s="16" t="s">
        <v>15</v>
      </c>
      <c r="C13" s="44" t="s">
        <v>4</v>
      </c>
      <c r="D13" s="44" t="s">
        <v>16</v>
      </c>
      <c r="E13" s="44" t="b">
        <v>1</v>
      </c>
      <c r="F13" s="44" t="b">
        <v>1</v>
      </c>
      <c r="G13" s="45" t="s">
        <v>56</v>
      </c>
      <c r="H13" s="46">
        <f t="shared" si="0"/>
        <v>1</v>
      </c>
      <c r="I13" s="44" t="s">
        <v>72</v>
      </c>
      <c r="J13" s="44" t="s">
        <v>61</v>
      </c>
      <c r="K13" s="44" t="s">
        <v>162</v>
      </c>
      <c r="L13" s="44"/>
      <c r="M13" s="44"/>
    </row>
    <row r="14" spans="1:13" s="2" customFormat="1" x14ac:dyDescent="0.2">
      <c r="A14" s="2" t="str">
        <f>_xlfn.CONCAT(C14,"/",B14)</f>
        <v>ValueSet/languages</v>
      </c>
      <c r="B14" s="2" t="s">
        <v>17</v>
      </c>
      <c r="C14" s="40" t="s">
        <v>4</v>
      </c>
      <c r="D14" s="41" t="s">
        <v>165</v>
      </c>
      <c r="E14" s="40" t="b">
        <v>1</v>
      </c>
      <c r="F14" s="40" t="b">
        <v>1</v>
      </c>
      <c r="G14" s="42" t="s">
        <v>56</v>
      </c>
      <c r="H14" s="43">
        <f t="shared" si="0"/>
        <v>1</v>
      </c>
      <c r="I14" s="40" t="s">
        <v>62</v>
      </c>
      <c r="J14" s="40" t="s">
        <v>61</v>
      </c>
      <c r="K14" s="40" t="s">
        <v>162</v>
      </c>
      <c r="L14" s="40"/>
      <c r="M14" s="40"/>
    </row>
    <row r="15" spans="1:13" s="3" customFormat="1" ht="16" x14ac:dyDescent="0.2">
      <c r="A15" s="3" t="str">
        <f>CONCATENATE(C15,"/",B15)</f>
        <v>CodeSystem/ietf-bcp-47</v>
      </c>
      <c r="B15" s="4" t="s">
        <v>18</v>
      </c>
      <c r="C15" s="44" t="s">
        <v>3</v>
      </c>
      <c r="D15" s="47" t="s">
        <v>164</v>
      </c>
      <c r="E15" s="44" t="b">
        <v>1</v>
      </c>
      <c r="F15" s="44" t="b">
        <v>1</v>
      </c>
      <c r="G15" s="45" t="s">
        <v>56</v>
      </c>
      <c r="H15" s="46">
        <f t="shared" si="0"/>
        <v>1</v>
      </c>
      <c r="I15" s="61" t="s">
        <v>80</v>
      </c>
      <c r="J15" s="44"/>
      <c r="K15" s="44" t="s">
        <v>162</v>
      </c>
      <c r="L15" s="44"/>
      <c r="M15" s="44"/>
    </row>
    <row r="16" spans="1:13" s="2" customFormat="1" x14ac:dyDescent="0.2">
      <c r="A16" s="2" t="str">
        <f>_xlfn.CONCAT(C16,"/",B16)</f>
        <v>ValueSet/link-type</v>
      </c>
      <c r="B16" s="17" t="s">
        <v>19</v>
      </c>
      <c r="C16" s="40" t="s">
        <v>4</v>
      </c>
      <c r="D16" s="40" t="s">
        <v>20</v>
      </c>
      <c r="E16" s="40" t="b">
        <v>1</v>
      </c>
      <c r="F16" s="40" t="b">
        <v>1</v>
      </c>
      <c r="G16" s="42" t="s">
        <v>56</v>
      </c>
      <c r="H16" s="43">
        <f t="shared" si="0"/>
        <v>1</v>
      </c>
      <c r="I16" s="40" t="s">
        <v>62</v>
      </c>
      <c r="J16" s="40" t="s">
        <v>61</v>
      </c>
      <c r="K16" s="40" t="s">
        <v>162</v>
      </c>
      <c r="L16" s="40"/>
      <c r="M16" s="40"/>
    </row>
    <row r="17" spans="1:13" s="3" customFormat="1" x14ac:dyDescent="0.2">
      <c r="A17" s="3" t="str">
        <f>CONCATENATE(C17,"/",B17)</f>
        <v>CodeSystem/link-type</v>
      </c>
      <c r="B17" s="16" t="s">
        <v>19</v>
      </c>
      <c r="C17" s="44" t="s">
        <v>3</v>
      </c>
      <c r="D17" s="44" t="s">
        <v>20</v>
      </c>
      <c r="E17" s="44" t="b">
        <v>1</v>
      </c>
      <c r="F17" s="44" t="b">
        <v>1</v>
      </c>
      <c r="G17" s="45" t="s">
        <v>56</v>
      </c>
      <c r="H17" s="46">
        <f t="shared" si="0"/>
        <v>1</v>
      </c>
      <c r="I17" s="44" t="s">
        <v>72</v>
      </c>
      <c r="J17" s="44" t="s">
        <v>61</v>
      </c>
      <c r="K17" s="53" t="s">
        <v>162</v>
      </c>
      <c r="L17" s="44"/>
      <c r="M17" s="44"/>
    </row>
    <row r="19" spans="1:13" s="3" customFormat="1" x14ac:dyDescent="0.2">
      <c r="H19" s="7"/>
    </row>
    <row r="20" spans="1:13" s="2" customFormat="1" x14ac:dyDescent="0.2">
      <c r="H20" s="6"/>
    </row>
    <row r="21" spans="1:13" s="3" customFormat="1" x14ac:dyDescent="0.2">
      <c r="H21" s="7"/>
    </row>
    <row r="22" spans="1:13" s="2" customFormat="1" x14ac:dyDescent="0.2">
      <c r="H22" s="6"/>
    </row>
    <row r="23" spans="1:13" s="3" customFormat="1" x14ac:dyDescent="0.2">
      <c r="H23" s="7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11" r:id="rId5" xr:uid="{260BFECB-463A-410A-A28F-4B49E6D97B8E}"/>
    <hyperlink ref="B5" r:id="rId6" xr:uid="{6EB7DCBB-8709-413F-9069-E5F1872069A6}"/>
    <hyperlink ref="B4" r:id="rId7" xr:uid="{490EF822-D811-4EDD-A941-309F74DD39E5}"/>
    <hyperlink ref="B13" r:id="rId8" xr:uid="{9119E2BC-697E-47DF-81ED-1A970E1D9449}"/>
    <hyperlink ref="B12" r:id="rId9" xr:uid="{E4CAD1B3-2DD3-42D3-A1DC-9520E3CA7D71}"/>
    <hyperlink ref="B16" r:id="rId10" xr:uid="{E25443A0-62AF-4482-8012-3B3F7348BB6A}"/>
    <hyperlink ref="B17" r:id="rId11" xr:uid="{45133EDB-E981-4C42-A171-9F7F77B0E726}"/>
    <hyperlink ref="B6" r:id="rId12" xr:uid="{39DFF3E6-662B-487A-B7FB-C2F766D26DF3}"/>
    <hyperlink ref="D15" r:id="rId13" xr:uid="{FC97A14A-E5CA-BD49-B4F2-4604306C8522}"/>
    <hyperlink ref="D14" r:id="rId14" xr:uid="{D48366D9-B6DA-C840-ADD4-B7A61C85CD8A}"/>
    <hyperlink ref="D2" r:id="rId15" xr:uid="{26C515DC-4118-A240-A33F-E90CC92C76EB}"/>
    <hyperlink ref="D3" r:id="rId16" xr:uid="{5928A993-B850-3349-82C4-79584557F4FC}"/>
    <hyperlink ref="D5" r:id="rId17" xr:uid="{F9D32018-CDEB-6F48-BFA6-AB39908957E3}"/>
    <hyperlink ref="D4" r:id="rId18" xr:uid="{18EDDC7A-8177-7741-BBC4-3088143639C3}"/>
    <hyperlink ref="D6" r:id="rId19" xr:uid="{2D9FEBE2-65EE-514B-B78E-1F2C64D9D5D6}"/>
    <hyperlink ref="D8" r:id="rId20" xr:uid="{5FAE2EEB-8BDD-184C-B299-B201FB8B965A}"/>
    <hyperlink ref="D7" r:id="rId21" xr:uid="{D2DF9CA4-7EEA-6F44-8A25-C22A413B4B81}"/>
    <hyperlink ref="D9" r:id="rId22" xr:uid="{ED0AEE8C-0DE7-DE46-BFB0-765EBFBBDAD2}"/>
    <hyperlink ref="D10" r:id="rId23" xr:uid="{58F6CF9F-1043-384B-A697-35FD2E5DFC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2" customFormat="1" x14ac:dyDescent="0.2">
      <c r="A2" s="2" t="str">
        <f>_xlfn.CONCAT(C2,"/",B2)</f>
        <v>CodeSystem/organization-type</v>
      </c>
      <c r="B2" s="17" t="s">
        <v>22</v>
      </c>
      <c r="C2" s="2" t="s">
        <v>3</v>
      </c>
      <c r="D2" s="5" t="s">
        <v>23</v>
      </c>
      <c r="E2" s="2" t="b">
        <v>1</v>
      </c>
      <c r="F2" s="2" t="b">
        <v>1</v>
      </c>
      <c r="G2" s="5" t="s">
        <v>57</v>
      </c>
      <c r="H2" s="6">
        <f>COUNTIF(E2:F2,TRUE)/COLUMNS(E2:F2)</f>
        <v>1</v>
      </c>
      <c r="I2" s="2" t="s">
        <v>72</v>
      </c>
      <c r="J2" s="2" t="s">
        <v>61</v>
      </c>
      <c r="K2" s="2" t="s">
        <v>149</v>
      </c>
    </row>
    <row r="3" spans="1:11" s="3" customFormat="1" x14ac:dyDescent="0.2">
      <c r="A3" s="3" t="str">
        <f t="shared" ref="A3:A5" si="0">_xlfn.CONCAT(C3,"/",B3)</f>
        <v>ValueSet/organization-type</v>
      </c>
      <c r="B3" s="16" t="s">
        <v>22</v>
      </c>
      <c r="C3" s="3" t="s">
        <v>4</v>
      </c>
      <c r="D3" s="4" t="s">
        <v>23</v>
      </c>
      <c r="E3" s="3" t="b">
        <v>1</v>
      </c>
      <c r="F3" s="3" t="b">
        <v>1</v>
      </c>
      <c r="G3" s="4" t="s">
        <v>57</v>
      </c>
      <c r="H3" s="7">
        <f t="shared" ref="H3:H5" si="1">COUNTIF(E3:F3,TRUE)/COLUMNS(E3:F3)</f>
        <v>1</v>
      </c>
      <c r="I3" s="3" t="s">
        <v>62</v>
      </c>
      <c r="J3" s="3" t="s">
        <v>61</v>
      </c>
      <c r="K3" s="3" t="s">
        <v>149</v>
      </c>
    </row>
    <row r="4" spans="1:11" s="2" customFormat="1" x14ac:dyDescent="0.2">
      <c r="A4" s="2" t="str">
        <f>_xlfn.CONCAT(C4,"/",B4)</f>
        <v>CodeSystem/BRTipoEstabelecimento</v>
      </c>
      <c r="B4" s="17" t="s">
        <v>24</v>
      </c>
      <c r="C4" s="5" t="s">
        <v>3</v>
      </c>
      <c r="D4" s="5" t="s">
        <v>25</v>
      </c>
      <c r="E4" s="2" t="b">
        <v>1</v>
      </c>
      <c r="F4" s="2" t="b">
        <v>1</v>
      </c>
      <c r="G4" s="5" t="s">
        <v>55</v>
      </c>
      <c r="H4" s="9">
        <f t="shared" si="1"/>
        <v>1</v>
      </c>
      <c r="I4" s="2" t="s">
        <v>73</v>
      </c>
      <c r="J4" s="2" t="s">
        <v>61</v>
      </c>
      <c r="K4" s="2" t="s">
        <v>149</v>
      </c>
    </row>
    <row r="5" spans="1:11" s="21" customFormat="1" x14ac:dyDescent="0.2">
      <c r="A5" s="21" t="str">
        <f t="shared" si="0"/>
        <v>ValueSet/BRTipoEstabelecimento</v>
      </c>
      <c r="B5" s="25" t="s">
        <v>24</v>
      </c>
      <c r="C5" s="33" t="s">
        <v>4</v>
      </c>
      <c r="D5" s="33" t="s">
        <v>25</v>
      </c>
      <c r="E5" s="21" t="b">
        <v>1</v>
      </c>
      <c r="F5" s="21" t="b">
        <v>1</v>
      </c>
      <c r="G5" s="33" t="s">
        <v>55</v>
      </c>
      <c r="H5" s="10">
        <f t="shared" si="1"/>
        <v>1</v>
      </c>
      <c r="I5" s="21" t="s">
        <v>74</v>
      </c>
      <c r="J5" s="21" t="s">
        <v>61</v>
      </c>
      <c r="K5" s="21" t="s">
        <v>149</v>
      </c>
    </row>
    <row r="6" spans="1:11" s="2" customFormat="1" x14ac:dyDescent="0.2">
      <c r="H6" s="6"/>
    </row>
    <row r="7" spans="1:11" s="3" customFormat="1" x14ac:dyDescent="0.2">
      <c r="H7" s="7"/>
      <c r="K7" s="21"/>
    </row>
    <row r="8" spans="1:11" s="2" customFormat="1" x14ac:dyDescent="0.2">
      <c r="A8" s="5" t="s">
        <v>48</v>
      </c>
      <c r="H8" s="6"/>
    </row>
    <row r="9" spans="1:11" s="3" customFormat="1" x14ac:dyDescent="0.2">
      <c r="H9" s="7"/>
    </row>
    <row r="10" spans="1:11" s="2" customFormat="1" x14ac:dyDescent="0.2">
      <c r="H10" s="6"/>
    </row>
    <row r="11" spans="1:11" s="3" customFormat="1" x14ac:dyDescent="0.2">
      <c r="H11" s="7"/>
    </row>
    <row r="12" spans="1:11" s="2" customFormat="1" x14ac:dyDescent="0.2">
      <c r="H12" s="6"/>
    </row>
    <row r="13" spans="1:11" s="3" customFormat="1" x14ac:dyDescent="0.2">
      <c r="H13" s="7"/>
    </row>
    <row r="14" spans="1:11" s="2" customFormat="1" x14ac:dyDescent="0.2">
      <c r="H14" s="6"/>
    </row>
    <row r="15" spans="1:11" s="3" customFormat="1" x14ac:dyDescent="0.2">
      <c r="H15" s="7"/>
    </row>
    <row r="16" spans="1:11" s="2" customFormat="1" x14ac:dyDescent="0.2">
      <c r="H16" s="6"/>
    </row>
    <row r="17" spans="8:8" s="3" customFormat="1" x14ac:dyDescent="0.2">
      <c r="H17" s="7"/>
    </row>
    <row r="18" spans="8:8" s="2" customFormat="1" x14ac:dyDescent="0.2">
      <c r="H18" s="6"/>
    </row>
    <row r="19" spans="8:8" s="3" customFormat="1" x14ac:dyDescent="0.2">
      <c r="H19" s="7"/>
    </row>
    <row r="20" spans="8:8" s="2" customFormat="1" x14ac:dyDescent="0.2">
      <c r="H20" s="6"/>
    </row>
    <row r="21" spans="8:8" s="3" customFormat="1" x14ac:dyDescent="0.2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opLeftCell="B1" workbookViewId="0">
      <selection activeCell="G11" sqref="G11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7.5" customWidth="1"/>
    <col min="5" max="5" width="11.83203125" customWidth="1"/>
    <col min="6" max="6" width="16.1640625" customWidth="1"/>
    <col min="7" max="7" width="13.83203125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2" customFormat="1" x14ac:dyDescent="0.2">
      <c r="A2" s="2" t="str">
        <f t="shared" ref="A2:A6" si="0">_xlfn.CONCAT(C2,"/",B2)</f>
        <v>CodeSystem/http://terminology.hl7.org/CodeSystem/v2-0360</v>
      </c>
      <c r="B2" s="17" t="s">
        <v>75</v>
      </c>
      <c r="C2" s="5" t="s">
        <v>3</v>
      </c>
      <c r="D2" s="5" t="s">
        <v>76</v>
      </c>
      <c r="E2" s="2" t="b">
        <v>1</v>
      </c>
      <c r="F2" s="2" t="b">
        <v>1</v>
      </c>
      <c r="G2" s="5" t="s">
        <v>56</v>
      </c>
      <c r="H2" s="6">
        <f t="shared" ref="H2:H6" si="1">COUNTIF(E2:F2,TRUE)/COLUMNS(E2:F2)</f>
        <v>1</v>
      </c>
      <c r="I2" s="2" t="s">
        <v>77</v>
      </c>
      <c r="K2" s="2" t="s">
        <v>149</v>
      </c>
    </row>
    <row r="3" spans="1:11" s="21" customFormat="1" x14ac:dyDescent="0.2">
      <c r="A3" s="21" t="s">
        <v>78</v>
      </c>
      <c r="B3" s="25" t="s">
        <v>150</v>
      </c>
      <c r="C3" s="33" t="s">
        <v>4</v>
      </c>
      <c r="D3" s="12" t="s">
        <v>79</v>
      </c>
      <c r="E3" s="13" t="b">
        <v>1</v>
      </c>
      <c r="F3" s="13" t="b">
        <v>1</v>
      </c>
      <c r="G3" s="12" t="s">
        <v>56</v>
      </c>
      <c r="H3" s="15">
        <f t="shared" si="1"/>
        <v>1</v>
      </c>
      <c r="I3" s="21" t="s">
        <v>80</v>
      </c>
      <c r="K3" s="21" t="s">
        <v>149</v>
      </c>
    </row>
    <row r="4" spans="1:11" s="2" customFormat="1" x14ac:dyDescent="0.2">
      <c r="A4" s="11" t="str">
        <f t="shared" si="0"/>
        <v>CodeSystem/BRCBO</v>
      </c>
      <c r="B4" s="5" t="s">
        <v>26</v>
      </c>
      <c r="C4" s="5" t="s">
        <v>3</v>
      </c>
      <c r="D4" s="5" t="s">
        <v>27</v>
      </c>
      <c r="E4" s="2" t="b">
        <v>1</v>
      </c>
      <c r="F4" s="2" t="b">
        <v>1</v>
      </c>
      <c r="G4" s="5" t="s">
        <v>55</v>
      </c>
      <c r="H4" s="6">
        <f t="shared" si="1"/>
        <v>1</v>
      </c>
      <c r="K4" s="2" t="s">
        <v>149</v>
      </c>
    </row>
    <row r="5" spans="1:11" s="3" customFormat="1" x14ac:dyDescent="0.2">
      <c r="A5" s="3" t="str">
        <f t="shared" si="0"/>
        <v>ValueSet/BRCBO-1.0</v>
      </c>
      <c r="B5" s="4" t="s">
        <v>28</v>
      </c>
      <c r="C5" s="4" t="s">
        <v>4</v>
      </c>
      <c r="D5" s="4" t="s">
        <v>27</v>
      </c>
      <c r="E5" s="3" t="b">
        <v>1</v>
      </c>
      <c r="F5" s="3" t="b">
        <v>1</v>
      </c>
      <c r="G5" s="4" t="s">
        <v>55</v>
      </c>
      <c r="H5" s="7">
        <f t="shared" si="1"/>
        <v>1</v>
      </c>
      <c r="K5" s="21" t="s">
        <v>149</v>
      </c>
    </row>
    <row r="6" spans="1:11" s="2" customFormat="1" x14ac:dyDescent="0.2">
      <c r="A6" s="2" t="str">
        <f t="shared" si="0"/>
        <v>ConceptMap/BRCBO</v>
      </c>
      <c r="B6" s="5" t="s">
        <v>26</v>
      </c>
      <c r="C6" s="5" t="s">
        <v>5</v>
      </c>
      <c r="D6" s="5" t="s">
        <v>27</v>
      </c>
      <c r="E6" s="11" t="b">
        <v>1</v>
      </c>
      <c r="F6" s="11" t="b">
        <v>1</v>
      </c>
      <c r="G6" s="23"/>
      <c r="H6" s="9">
        <f t="shared" si="1"/>
        <v>1</v>
      </c>
      <c r="I6" s="2" t="s">
        <v>73</v>
      </c>
      <c r="J6" s="2" t="s">
        <v>61</v>
      </c>
      <c r="K6" s="2" t="s">
        <v>149</v>
      </c>
    </row>
    <row r="7" spans="1:11" s="3" customFormat="1" x14ac:dyDescent="0.2">
      <c r="H7" s="10"/>
      <c r="K7" s="21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4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4" s="11" customFormat="1" x14ac:dyDescent="0.2">
      <c r="A2" s="11" t="str">
        <f t="shared" ref="A2:A4" si="0">_xlfn.CONCAT(C2,"/",B2)</f>
        <v>ValueSet/healthcare-professional-roles-uv-ips</v>
      </c>
      <c r="B2" s="22" t="s">
        <v>153</v>
      </c>
      <c r="C2" s="23" t="s">
        <v>4</v>
      </c>
      <c r="D2" s="23" t="s">
        <v>81</v>
      </c>
      <c r="E2" s="11" t="b">
        <v>1</v>
      </c>
      <c r="F2" s="11" t="b">
        <v>0</v>
      </c>
      <c r="G2" s="11" t="s">
        <v>57</v>
      </c>
      <c r="H2" s="9">
        <f>COUNTIF(E2:F2,TRUE)/COLUMNS(E2:F2)</f>
        <v>0.5</v>
      </c>
      <c r="I2" s="11" t="s">
        <v>82</v>
      </c>
      <c r="J2" s="11" t="s">
        <v>61</v>
      </c>
      <c r="K2" s="2"/>
      <c r="N2" s="11" t="s">
        <v>163</v>
      </c>
    </row>
    <row r="3" spans="1:14" s="13" customFormat="1" x14ac:dyDescent="0.2">
      <c r="A3" s="21" t="str">
        <f t="shared" si="0"/>
        <v>CodeSystem/2.16.840.1.113883.2.9.6.2.7 (ISCO)</v>
      </c>
      <c r="B3" s="12" t="s">
        <v>154</v>
      </c>
      <c r="C3" s="12" t="s">
        <v>3</v>
      </c>
      <c r="D3" s="12" t="s">
        <v>29</v>
      </c>
      <c r="E3" s="13" t="b">
        <v>1</v>
      </c>
      <c r="F3" s="13" t="b">
        <v>0</v>
      </c>
      <c r="G3" s="13" t="s">
        <v>57</v>
      </c>
      <c r="H3" s="10">
        <f>COUNTIF(E3:F3,TRUE)/COLUMNS(E3:F3)</f>
        <v>0.5</v>
      </c>
      <c r="I3" s="13" t="s">
        <v>83</v>
      </c>
      <c r="J3" s="13" t="s">
        <v>61</v>
      </c>
      <c r="K3" s="3"/>
    </row>
    <row r="4" spans="1:14" s="21" customFormat="1" x14ac:dyDescent="0.2">
      <c r="A4" s="21" t="str">
        <f t="shared" si="0"/>
        <v>ValueSet/c80-practice-codes</v>
      </c>
      <c r="B4" s="25" t="s">
        <v>152</v>
      </c>
      <c r="C4" s="33" t="s">
        <v>4</v>
      </c>
      <c r="D4" s="33" t="s">
        <v>84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62</v>
      </c>
      <c r="K4" s="13" t="s">
        <v>151</v>
      </c>
    </row>
    <row r="5" spans="1:14" x14ac:dyDescent="0.2">
      <c r="K5" s="21"/>
    </row>
    <row r="6" spans="1:14" x14ac:dyDescent="0.2">
      <c r="A6" t="s">
        <v>48</v>
      </c>
      <c r="K6" s="2"/>
    </row>
    <row r="7" spans="1:14" x14ac:dyDescent="0.2">
      <c r="K7" s="21"/>
    </row>
    <row r="8" spans="1:14" x14ac:dyDescent="0.2">
      <c r="K8" s="2"/>
    </row>
    <row r="9" spans="1:14" x14ac:dyDescent="0.2">
      <c r="K9" s="3"/>
    </row>
    <row r="10" spans="1:14" x14ac:dyDescent="0.2">
      <c r="K10" s="2"/>
    </row>
    <row r="11" spans="1:14" x14ac:dyDescent="0.2">
      <c r="K11" s="3"/>
    </row>
    <row r="12" spans="1:14" x14ac:dyDescent="0.2">
      <c r="K12" s="2"/>
    </row>
    <row r="13" spans="1:14" x14ac:dyDescent="0.2">
      <c r="K13" s="3"/>
    </row>
    <row r="14" spans="1:14" x14ac:dyDescent="0.2">
      <c r="K14" s="2"/>
    </row>
    <row r="15" spans="1:14" x14ac:dyDescent="0.2">
      <c r="K15" s="3"/>
    </row>
    <row r="16" spans="1:14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  <row r="20" spans="11:11" x14ac:dyDescent="0.2">
      <c r="K20" s="2"/>
    </row>
    <row r="21" spans="11:11" x14ac:dyDescent="0.2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30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31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30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31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30</v>
      </c>
      <c r="G6" s="6">
        <f t="shared" si="0"/>
        <v>0</v>
      </c>
    </row>
    <row r="7" spans="1:7" s="3" customFormat="1" x14ac:dyDescent="0.2">
      <c r="A7" s="3" t="s">
        <v>31</v>
      </c>
      <c r="G7" s="7">
        <f t="shared" si="0"/>
        <v>0</v>
      </c>
    </row>
    <row r="8" spans="1:7" s="2" customFormat="1" x14ac:dyDescent="0.2">
      <c r="A8" s="2" t="s">
        <v>30</v>
      </c>
      <c r="G8" s="6"/>
    </row>
    <row r="9" spans="1:7" s="3" customFormat="1" x14ac:dyDescent="0.2">
      <c r="A9" s="3" t="s">
        <v>31</v>
      </c>
      <c r="G9" s="7"/>
    </row>
    <row r="10" spans="1:7" s="2" customFormat="1" x14ac:dyDescent="0.2">
      <c r="A10" s="2" t="s">
        <v>30</v>
      </c>
      <c r="G10" s="6"/>
    </row>
    <row r="11" spans="1:7" s="3" customFormat="1" x14ac:dyDescent="0.2">
      <c r="A11" s="3" t="s">
        <v>31</v>
      </c>
      <c r="G11" s="7"/>
    </row>
    <row r="12" spans="1:7" s="2" customFormat="1" x14ac:dyDescent="0.2">
      <c r="A12" s="2" t="s">
        <v>31</v>
      </c>
      <c r="G12" s="6"/>
    </row>
    <row r="13" spans="1:7" s="3" customFormat="1" x14ac:dyDescent="0.2">
      <c r="A13" s="3" t="s">
        <v>30</v>
      </c>
      <c r="G13" s="7"/>
    </row>
    <row r="14" spans="1:7" s="2" customFormat="1" x14ac:dyDescent="0.2">
      <c r="A14" s="2" t="s">
        <v>31</v>
      </c>
      <c r="G14" s="6"/>
    </row>
    <row r="15" spans="1:7" s="3" customFormat="1" x14ac:dyDescent="0.2">
      <c r="A15" s="3" t="s">
        <v>30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4" workbookViewId="0">
      <selection activeCell="B13" sqref="B13"/>
    </sheetView>
  </sheetViews>
  <sheetFormatPr baseColWidth="10" defaultColWidth="8.832031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6" width="11.83203125" bestFit="1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58</v>
      </c>
      <c r="I1" s="1" t="s">
        <v>59</v>
      </c>
      <c r="J1" s="1" t="s">
        <v>85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CodeSystem/allergyintolerance-clinical</v>
      </c>
      <c r="B2" s="17" t="s">
        <v>143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62</v>
      </c>
      <c r="I2" s="2" t="s">
        <v>61</v>
      </c>
      <c r="J2" s="2" t="s">
        <v>57</v>
      </c>
      <c r="K2" s="2" t="s">
        <v>66</v>
      </c>
    </row>
    <row r="3" spans="1:11" s="3" customFormat="1" x14ac:dyDescent="0.2">
      <c r="A3" s="13" t="str">
        <f t="shared" si="0"/>
        <v>ValueSet/allergyintolerance-clinical</v>
      </c>
      <c r="B3" s="16" t="s">
        <v>143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62</v>
      </c>
      <c r="I3" s="2" t="s">
        <v>61</v>
      </c>
      <c r="J3" s="3" t="s">
        <v>57</v>
      </c>
      <c r="K3" s="3" t="s">
        <v>66</v>
      </c>
    </row>
    <row r="4" spans="1:11" s="2" customFormat="1" x14ac:dyDescent="0.2">
      <c r="A4" s="2" t="str">
        <f t="shared" si="0"/>
        <v>CodeSystem/allergyintolerance-verification</v>
      </c>
      <c r="B4" s="17" t="s">
        <v>144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62</v>
      </c>
      <c r="I4" s="2" t="s">
        <v>61</v>
      </c>
      <c r="J4" s="3" t="s">
        <v>57</v>
      </c>
      <c r="K4" s="3" t="s">
        <v>66</v>
      </c>
    </row>
    <row r="5" spans="1:11" s="3" customFormat="1" x14ac:dyDescent="0.2">
      <c r="A5" s="13" t="str">
        <f t="shared" si="0"/>
        <v>ValueSet/allergyintolerance-verification</v>
      </c>
      <c r="B5" s="16" t="s">
        <v>144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62</v>
      </c>
      <c r="I5" s="2" t="s">
        <v>61</v>
      </c>
      <c r="J5" s="3" t="s">
        <v>57</v>
      </c>
      <c r="K5" s="3" t="s">
        <v>66</v>
      </c>
    </row>
    <row r="6" spans="1:11" s="2" customFormat="1" x14ac:dyDescent="0.2">
      <c r="A6" s="2" t="str">
        <f t="shared" si="0"/>
        <v>CodeSystem/AllergyIntoleranceType</v>
      </c>
      <c r="B6" s="17" t="s">
        <v>32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62</v>
      </c>
      <c r="I6" s="2" t="s">
        <v>61</v>
      </c>
      <c r="J6" s="3" t="s">
        <v>57</v>
      </c>
      <c r="K6" s="3" t="s">
        <v>66</v>
      </c>
    </row>
    <row r="7" spans="1:11" s="3" customFormat="1" x14ac:dyDescent="0.2">
      <c r="A7" s="13" t="str">
        <f t="shared" si="0"/>
        <v>ValueSet/AllergyIntoleranceType</v>
      </c>
      <c r="B7" s="16" t="s">
        <v>32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62</v>
      </c>
      <c r="I7" s="2" t="s">
        <v>61</v>
      </c>
      <c r="J7" s="3" t="s">
        <v>57</v>
      </c>
      <c r="K7" s="3" t="s">
        <v>66</v>
      </c>
    </row>
    <row r="8" spans="1:11" s="2" customFormat="1" x14ac:dyDescent="0.2">
      <c r="A8" s="2" t="str">
        <f t="shared" si="0"/>
        <v>CodeSystem/AllergyIntoleranceCategory</v>
      </c>
      <c r="B8" s="17" t="s">
        <v>33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62</v>
      </c>
      <c r="I8" s="2" t="s">
        <v>61</v>
      </c>
      <c r="J8" s="3" t="s">
        <v>57</v>
      </c>
      <c r="K8" s="2" t="s">
        <v>66</v>
      </c>
    </row>
    <row r="9" spans="1:11" s="3" customFormat="1" x14ac:dyDescent="0.2">
      <c r="A9" s="13" t="str">
        <f t="shared" si="0"/>
        <v>ValueSet/AllergyIntoleranceCategory</v>
      </c>
      <c r="B9" s="16" t="s">
        <v>33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62</v>
      </c>
      <c r="I9" s="2" t="s">
        <v>61</v>
      </c>
      <c r="J9" s="3" t="s">
        <v>57</v>
      </c>
      <c r="K9" s="3" t="s">
        <v>66</v>
      </c>
    </row>
    <row r="10" spans="1:11" s="2" customFormat="1" x14ac:dyDescent="0.2">
      <c r="A10" s="2" t="str">
        <f t="shared" si="0"/>
        <v>CodeSystem/AllergyIntoleranceCriticality</v>
      </c>
      <c r="B10" s="17" t="s">
        <v>34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62</v>
      </c>
      <c r="I10" s="2" t="s">
        <v>61</v>
      </c>
      <c r="J10" s="3" t="s">
        <v>57</v>
      </c>
      <c r="K10" s="3" t="s">
        <v>66</v>
      </c>
    </row>
    <row r="11" spans="1:11" s="21" customFormat="1" x14ac:dyDescent="0.2">
      <c r="A11" s="13" t="str">
        <f t="shared" si="0"/>
        <v>ValueSet/AllergyIntoleranceCriticality</v>
      </c>
      <c r="B11" s="25" t="s">
        <v>34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62</v>
      </c>
      <c r="I11" s="13" t="s">
        <v>61</v>
      </c>
      <c r="J11" s="21" t="s">
        <v>57</v>
      </c>
      <c r="K11" s="21" t="s">
        <v>66</v>
      </c>
    </row>
    <row r="12" spans="1:11" s="3" customFormat="1" x14ac:dyDescent="0.2">
      <c r="A12" s="13" t="str">
        <f t="shared" si="0"/>
        <v>ValueSet/Allergy Intolerance - SNOMED CT IPS Free Set</v>
      </c>
      <c r="B12" s="25" t="s">
        <v>36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146</v>
      </c>
    </row>
    <row r="13" spans="1:11" s="14" customFormat="1" x14ac:dyDescent="0.2">
      <c r="A13" s="14" t="str">
        <f t="shared" si="0"/>
        <v>CodeSystem/absent-unknown-uv-ips</v>
      </c>
      <c r="B13" s="22" t="s">
        <v>106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66</v>
      </c>
    </row>
    <row r="14" spans="1:11" s="13" customFormat="1" x14ac:dyDescent="0.2">
      <c r="A14" s="13" t="str">
        <f t="shared" si="0"/>
        <v>ValueSet/absent-or-unknown-allergies-uv-ips</v>
      </c>
      <c r="B14" s="25" t="s">
        <v>145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66</v>
      </c>
    </row>
    <row r="15" spans="1:11" s="3" customFormat="1" x14ac:dyDescent="0.2">
      <c r="A15" s="13" t="str">
        <f t="shared" ref="A15:A17" si="2">CONCATENATE(C15,"/",B15)</f>
        <v>ValueSet/AllergyReactionSnomedCtIpsFreeSet</v>
      </c>
      <c r="B15" s="4" t="s">
        <v>51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57</v>
      </c>
    </row>
    <row r="16" spans="1:11" s="2" customFormat="1" x14ac:dyDescent="0.2">
      <c r="A16" s="2" t="str">
        <f t="shared" si="2"/>
        <v>CodeSystem/reaction-event-severity</v>
      </c>
      <c r="B16" s="17" t="s">
        <v>147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148</v>
      </c>
    </row>
    <row r="17" spans="1:7" s="3" customFormat="1" x14ac:dyDescent="0.2">
      <c r="A17" s="13" t="str">
        <f t="shared" si="2"/>
        <v>ValueSet/reaction-event-severity</v>
      </c>
      <c r="B17" s="16" t="s">
        <v>147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baseColWidth="10" defaultColWidth="8.83203125" defaultRowHeight="15" x14ac:dyDescent="0.2"/>
  <cols>
    <col min="1" max="1" width="53.33203125" customWidth="1"/>
    <col min="2" max="2" width="37.83203125" customWidth="1"/>
    <col min="3" max="3" width="14.1640625" customWidth="1"/>
    <col min="4" max="5" width="11.83203125" bestFit="1" customWidth="1"/>
    <col min="6" max="6" width="11.83203125" style="29" customWidth="1"/>
    <col min="7" max="7" width="11.83203125" customWidth="1"/>
  </cols>
  <sheetData>
    <row r="1" spans="1:11" s="1" customFormat="1" ht="48" x14ac:dyDescent="0.2">
      <c r="A1" s="1" t="s">
        <v>21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91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2" customFormat="1" ht="18" customHeight="1" x14ac:dyDescent="0.2">
      <c r="A2" s="2" t="str">
        <f>CONCATENATE(C2,"/",B2)</f>
        <v>CodeSystem/HL7 event-status</v>
      </c>
      <c r="B2" s="17" t="s">
        <v>90</v>
      </c>
      <c r="C2" s="5" t="s">
        <v>3</v>
      </c>
      <c r="D2" s="2" t="b">
        <v>1</v>
      </c>
      <c r="E2" s="2" t="b">
        <v>1</v>
      </c>
      <c r="F2" s="27" t="s">
        <v>92</v>
      </c>
      <c r="G2" s="2" t="b">
        <v>1</v>
      </c>
      <c r="H2" s="6">
        <f t="shared" ref="H2:H11" si="0">COUNTIF(D2:E2,TRUE)/COLUMNS(D2:E2)</f>
        <v>1</v>
      </c>
    </row>
    <row r="3" spans="1:11" s="3" customFormat="1" ht="23.5" customHeight="1" x14ac:dyDescent="0.2">
      <c r="A3" s="13" t="str">
        <f t="shared" ref="A3:A10" si="1">CONCATENATE(C3,"/",B3)</f>
        <v>ValueSet/HL7 ImmunizationStatusCodes</v>
      </c>
      <c r="B3" s="16" t="s">
        <v>93</v>
      </c>
      <c r="C3" s="4" t="s">
        <v>4</v>
      </c>
      <c r="D3" s="13" t="b">
        <v>1</v>
      </c>
      <c r="E3" s="13" t="b">
        <v>1</v>
      </c>
      <c r="F3" s="31" t="s">
        <v>92</v>
      </c>
      <c r="G3" s="13"/>
      <c r="H3" s="7">
        <f t="shared" si="0"/>
        <v>1</v>
      </c>
    </row>
    <row r="4" spans="1:11" s="2" customFormat="1" x14ac:dyDescent="0.2">
      <c r="A4" s="2" t="str">
        <f>CONCATENATE(C4,"/",B4)</f>
        <v>ValueSet/HL7 Vaccines - SNOMED CT IPS Free Set</v>
      </c>
      <c r="B4" s="17" t="s">
        <v>94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2">
      <c r="A5" s="13" t="str">
        <f t="shared" si="1"/>
        <v>CodeSystem/vaccines-whoatc-uv-ips</v>
      </c>
      <c r="B5" s="25" t="s">
        <v>161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2">
      <c r="A6" s="14" t="str">
        <f t="shared" si="1"/>
        <v>ValueSet/Vaccines WHO ATC - IPS</v>
      </c>
      <c r="B6" s="22" t="s">
        <v>35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ht="16" x14ac:dyDescent="0.2">
      <c r="A7" s="13" t="str">
        <f t="shared" si="1"/>
        <v>CodeSystem/absent-unknown-uv-ips</v>
      </c>
      <c r="B7" s="25" t="s">
        <v>106</v>
      </c>
      <c r="C7" s="12" t="s">
        <v>3</v>
      </c>
      <c r="D7" s="13" t="b">
        <v>1</v>
      </c>
      <c r="E7" s="13" t="b">
        <v>1</v>
      </c>
      <c r="F7" s="28" t="s">
        <v>95</v>
      </c>
      <c r="G7" s="13" t="b">
        <v>0</v>
      </c>
      <c r="H7" s="10">
        <f t="shared" si="0"/>
        <v>1</v>
      </c>
      <c r="K7" s="21"/>
    </row>
    <row r="8" spans="1:11" s="11" customFormat="1" x14ac:dyDescent="0.2">
      <c r="A8" s="14" t="str">
        <f t="shared" si="1"/>
        <v>ValueSet/HL7 body_site</v>
      </c>
      <c r="B8" s="22" t="s">
        <v>96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2">
      <c r="A9" s="13" t="str">
        <f t="shared" si="1"/>
        <v>CodeSystem/http://standardterms.edqm.eu</v>
      </c>
      <c r="B9" s="25" t="s">
        <v>53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5" customHeight="1" x14ac:dyDescent="0.2">
      <c r="A10" s="14" t="str">
        <f t="shared" si="1"/>
        <v>ValueSet/MedicineRouteOfAdministrationUvIps</v>
      </c>
      <c r="B10" s="22" t="s">
        <v>52</v>
      </c>
      <c r="C10" s="11" t="s">
        <v>4</v>
      </c>
      <c r="D10" s="14" t="b">
        <v>1</v>
      </c>
      <c r="E10" s="14" t="b">
        <v>1</v>
      </c>
      <c r="F10" s="30" t="s">
        <v>97</v>
      </c>
      <c r="G10" s="14" t="b">
        <v>1</v>
      </c>
      <c r="H10" s="9">
        <f t="shared" si="0"/>
        <v>1</v>
      </c>
      <c r="K10" s="2"/>
    </row>
    <row r="11" spans="1:11" s="3" customFormat="1" x14ac:dyDescent="0.2">
      <c r="A11" s="13" t="str">
        <f t="shared" ref="A11" si="2">CONCATENATE(C11,"/",B11)</f>
        <v>ValueSet/VaccineTargetDiseasesUvIps</v>
      </c>
      <c r="B11" s="16" t="s">
        <v>54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2">
      <c r="K12" s="2"/>
    </row>
    <row r="13" spans="1:11" x14ac:dyDescent="0.2">
      <c r="K13" s="3"/>
    </row>
    <row r="14" spans="1:11" x14ac:dyDescent="0.2">
      <c r="K14" s="2"/>
    </row>
    <row r="15" spans="1:11" x14ac:dyDescent="0.2">
      <c r="K15" s="3"/>
    </row>
    <row r="16" spans="1:11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topLeftCell="A10" workbookViewId="0">
      <selection activeCell="F13" sqref="F13"/>
    </sheetView>
  </sheetViews>
  <sheetFormatPr baseColWidth="10" defaultColWidth="8.832031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32.832031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55</v>
      </c>
      <c r="H1" s="1" t="s">
        <v>1</v>
      </c>
      <c r="I1" s="1" t="s">
        <v>58</v>
      </c>
      <c r="J1" s="1" t="s">
        <v>59</v>
      </c>
      <c r="K1" s="1" t="s">
        <v>5</v>
      </c>
    </row>
    <row r="2" spans="1:11" s="2" customFormat="1" x14ac:dyDescent="0.2">
      <c r="A2" s="2" t="str">
        <f t="shared" ref="A2:A16" si="0">CONCATENATE(C2,"/",B2)</f>
        <v>CodeSystem/condition-clinical</v>
      </c>
      <c r="B2" s="17" t="s">
        <v>98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2">
      <c r="A3" s="13" t="str">
        <f t="shared" si="0"/>
        <v>ValueSet/ConditionClinicalStatusCodes</v>
      </c>
      <c r="B3" s="16" t="s">
        <v>38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2">
      <c r="A4" s="2" t="str">
        <f t="shared" si="0"/>
        <v>CodeSystem/condition-ver-status</v>
      </c>
      <c r="B4" s="17" t="s">
        <v>99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2">
      <c r="A5" s="13" t="str">
        <f t="shared" si="0"/>
        <v>ValueSet/condition-ver-status</v>
      </c>
      <c r="B5" s="16" t="s">
        <v>99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2">
      <c r="A6" s="2" t="str">
        <f t="shared" si="0"/>
        <v>CodeSystem/condition-category</v>
      </c>
      <c r="B6" s="17" t="s">
        <v>101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2">
      <c r="A7" s="13" t="str">
        <f t="shared" si="0"/>
        <v>ValueSet/problem-type-uv-ips</v>
      </c>
      <c r="B7" s="16" t="s">
        <v>100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2">
      <c r="A8" s="13" t="str">
        <f t="shared" si="0"/>
        <v>ValueSet/problem-type-loinc</v>
      </c>
      <c r="B8" s="16" t="s">
        <v>102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2">
      <c r="A9" s="2" t="str">
        <f t="shared" si="0"/>
        <v>CodeSystem/http://snomed.info/sct</v>
      </c>
      <c r="B9" s="17" t="s">
        <v>39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2">
      <c r="A10" s="13" t="str">
        <f t="shared" si="0"/>
        <v>ValueSet/condition-severity</v>
      </c>
      <c r="B10" s="16" t="s">
        <v>103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2">
      <c r="A11" s="2" t="str">
        <f t="shared" si="0"/>
        <v>CodeSystem/http://loinc.org</v>
      </c>
      <c r="B11" s="17" t="s">
        <v>49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2">
      <c r="A12" s="13" t="str">
        <f t="shared" si="0"/>
        <v>ValueSet/condition-severity-uv-ips</v>
      </c>
      <c r="B12" s="16" t="s">
        <v>104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2">
      <c r="A13" s="13" t="str">
        <f t="shared" si="0"/>
        <v>ValueSet/problems-snomed-absent-unknown-uv-ips</v>
      </c>
      <c r="B13" s="25" t="s">
        <v>105</v>
      </c>
      <c r="C13" s="21" t="s">
        <v>4</v>
      </c>
      <c r="E13" s="13" t="b">
        <v>1</v>
      </c>
      <c r="F13" s="13" t="b">
        <v>0</v>
      </c>
      <c r="H13" s="10">
        <f t="shared" si="1"/>
        <v>0.5</v>
      </c>
      <c r="K13" s="3"/>
    </row>
    <row r="14" spans="1:11" s="11" customFormat="1" x14ac:dyDescent="0.2">
      <c r="A14" s="14" t="str">
        <f t="shared" si="0"/>
        <v>CodeSystem/absent-unknown-uv-ips</v>
      </c>
      <c r="B14" s="22" t="s">
        <v>106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2">
      <c r="A15" s="2" t="str">
        <f t="shared" si="0"/>
        <v>CodeSystem/http://snomed.info/sct</v>
      </c>
      <c r="B15" s="17" t="s">
        <v>39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2">
      <c r="A16" s="13" t="str">
        <f t="shared" si="0"/>
        <v>ValueSet/problems-snomed-ct-ips-free-set</v>
      </c>
      <c r="B16" s="16" t="s">
        <v>107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2">
      <c r="A17" s="2" t="str">
        <f t="shared" ref="A17:A18" si="2">CONCATENATE(C17,"/",B17)</f>
        <v>CodeSystem/resource-types</v>
      </c>
      <c r="B17" s="17" t="s">
        <v>108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2">
      <c r="A18" s="13" t="str">
        <f t="shared" si="2"/>
        <v>ValueSet/resource-types</v>
      </c>
      <c r="B18" s="16" t="s">
        <v>108</v>
      </c>
      <c r="C18" s="3" t="s">
        <v>4</v>
      </c>
      <c r="E18" s="13" t="b">
        <v>1</v>
      </c>
      <c r="F18" s="13" t="s">
        <v>137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2023-08-04T12:57:27Z</dcterms:modified>
</cp:coreProperties>
</file>