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E52F2CC6-C288-294F-A4E1-66904359AFA0}" xr6:coauthVersionLast="47" xr6:coauthVersionMax="47" xr10:uidLastSave="{00000000-0000-0000-0000-000000000000}"/>
  <bookViews>
    <workbookView xWindow="5120" yWindow="2160" windowWidth="23260" windowHeight="1246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8" i="1"/>
  <c r="E12" i="1"/>
  <c r="E5" i="1"/>
  <c r="E3" i="1"/>
  <c r="E2" i="1"/>
  <c r="E14" i="1"/>
  <c r="A12" i="2" l="1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4" i="8"/>
  <c r="H5" i="8"/>
  <c r="H6" i="8"/>
  <c r="H7" i="8"/>
  <c r="H8" i="8"/>
  <c r="H9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9" i="1"/>
  <c r="D11" i="1"/>
  <c r="C6" i="1"/>
  <c r="C9" i="1"/>
  <c r="D10" i="1"/>
  <c r="C11" i="1"/>
  <c r="C10" i="1"/>
  <c r="D14" i="1"/>
  <c r="D7" i="1"/>
  <c r="C14" i="1"/>
  <c r="C7" i="1"/>
  <c r="C8" i="1"/>
  <c r="D12" i="1"/>
  <c r="D8" i="1"/>
  <c r="C12" i="1"/>
  <c r="D6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C2" i="1"/>
  <c r="D4" i="1"/>
  <c r="C3" i="1"/>
  <c r="C4" i="1"/>
  <c r="C5" i="1"/>
  <c r="D5" i="1"/>
  <c r="E4" i="1"/>
  <c r="D3" i="1"/>
  <c r="D2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<sst xmlns="http://schemas.openxmlformats.org/spreadsheetml/2006/main" count="518" uniqueCount="147">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</sst>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5" Type="http://schemas.openxmlformats.org/officeDocument/2006/relationships/hyperlink" Target="http://hl7.org/fhir/R4/valueset-observation-interpretation.html" TargetMode="External"/><Relationship Id="rId4" Type="http://schemas.openxmlformats.org/officeDocument/2006/relationships/hyperlink" Target="http://hl7.org/fhir/R4/codesystem-data-absent-reason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20" zoomScaleNormal="120" workbookViewId="0">
      <selection activeCell="F15" sqref="F15"/>
    </sheetView>
  </sheetViews>
  <sheetFormatPr baseColWidth="10" defaultColWidth="8.83203125" defaultRowHeight="15" x14ac:dyDescent="0.2"/>
  <cols>
    <col min="1" max="1" width="47.832031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 x14ac:dyDescent="0.2">
      <c r="A3" s="4" t="s">
        <v>49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 x14ac:dyDescent="0.2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 x14ac:dyDescent="0.2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 x14ac:dyDescent="0.2">
      <c r="A6" s="4" t="s">
        <v>102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0">
        <f t="shared" ca="1" si="1"/>
        <v>0.93915343915343907</v>
      </c>
    </row>
    <row r="7" spans="1:6" s="2" customFormat="1" x14ac:dyDescent="0.2">
      <c r="A7" s="5" t="s">
        <v>52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 x14ac:dyDescent="0.2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 x14ac:dyDescent="0.2">
      <c r="A9" s="5" t="s">
        <v>99</v>
      </c>
      <c r="B9" s="21">
        <v>1</v>
      </c>
      <c r="C9" s="6">
        <f t="shared" ca="1" si="0"/>
        <v>0</v>
      </c>
      <c r="D9" s="6">
        <f t="shared" ca="1" si="0"/>
        <v>0</v>
      </c>
      <c r="E9" s="6"/>
      <c r="F9" s="8">
        <f t="shared" ca="1" si="1"/>
        <v>0.33333333333333331</v>
      </c>
    </row>
    <row r="10" spans="1:6" s="3" customFormat="1" x14ac:dyDescent="0.2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/>
      <c r="F10" s="20">
        <f t="shared" ca="1" si="1"/>
        <v>0.33333333333333331</v>
      </c>
    </row>
    <row r="11" spans="1:6" s="2" customFormat="1" x14ac:dyDescent="0.2">
      <c r="A11" s="5" t="s">
        <v>100</v>
      </c>
      <c r="B11" s="21">
        <v>1</v>
      </c>
      <c r="C11" s="6">
        <f t="shared" ca="1" si="0"/>
        <v>0.25</v>
      </c>
      <c r="D11" s="6">
        <f t="shared" ca="1" si="0"/>
        <v>0.125</v>
      </c>
      <c r="E11" s="6"/>
      <c r="F11" s="8">
        <f t="shared" ca="1" si="1"/>
        <v>0.45833333333333331</v>
      </c>
    </row>
    <row r="12" spans="1:6" s="3" customFormat="1" x14ac:dyDescent="0.2">
      <c r="A12" s="4" t="s">
        <v>55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 x14ac:dyDescent="0.2">
      <c r="A13" s="4" t="s">
        <v>146</v>
      </c>
      <c r="B13" s="9">
        <v>1</v>
      </c>
      <c r="C13" s="6"/>
      <c r="D13" s="6"/>
      <c r="E13" s="6"/>
      <c r="F13" s="20">
        <f t="shared" si="1"/>
        <v>1</v>
      </c>
    </row>
    <row r="14" spans="1:6" s="2" customFormat="1" x14ac:dyDescent="0.2">
      <c r="A14" s="5" t="s">
        <v>101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2">
      <c r="A15" s="1" t="s">
        <v>1</v>
      </c>
      <c r="F15" s="19">
        <f ca="1">AVERAGE(F2:F14)</f>
        <v>0.55211640211640201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62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 t="shared" ref="A2:A7" si="0">CONCATENATE(C2,"/",B2)</f>
        <v>CodeSystem/medication-statement-status</v>
      </c>
      <c r="B2" s="18" t="s">
        <v>124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8" s="3" customFormat="1" x14ac:dyDescent="0.2">
      <c r="A3" s="14" t="str">
        <f t="shared" si="0"/>
        <v>ValueSet/medication-statement-status</v>
      </c>
      <c r="B3" s="17" t="s">
        <v>124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 x14ac:dyDescent="0.2">
      <c r="A4" s="15" t="str">
        <f t="shared" si="0"/>
        <v>CodeSystem/medication-statement-category</v>
      </c>
      <c r="B4" s="18" t="s">
        <v>125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ValueSet/medication-statement-category</v>
      </c>
      <c r="B5" s="17" t="s">
        <v>125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3" customFormat="1" x14ac:dyDescent="0.2">
      <c r="A6" s="14" t="str">
        <f t="shared" si="0"/>
        <v>ValueSet/medication-snomed-absent-unknown-uv-ips</v>
      </c>
      <c r="B6" s="17" t="s">
        <v>126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8" s="12" customFormat="1" x14ac:dyDescent="0.2">
      <c r="A7" s="15" t="str">
        <f t="shared" si="0"/>
        <v>CodeSystem/absent-unknown-uv-ips</v>
      </c>
      <c r="B7" s="24" t="s">
        <v>121</v>
      </c>
      <c r="C7" s="15" t="s">
        <v>3</v>
      </c>
      <c r="E7" s="15" t="b">
        <v>0</v>
      </c>
      <c r="F7" s="15" t="b">
        <v>0</v>
      </c>
      <c r="G7" s="15"/>
      <c r="H7" s="10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46.832031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8" s="3" customFormat="1" x14ac:dyDescent="0.2">
      <c r="A3" s="14" t="str">
        <f t="shared" si="0"/>
        <v>ValueSet/medications-snomed-ct-ips-free-set</v>
      </c>
      <c r="B3" s="17" t="s">
        <v>127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 x14ac:dyDescent="0.2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ValueSet/whoatc-uv-ips</v>
      </c>
      <c r="B5" s="17" t="s">
        <v>128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CodeSystem/medication-status</v>
      </c>
      <c r="B6" s="18" t="s">
        <v>129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 x14ac:dyDescent="0.2">
      <c r="A7" s="14" t="str">
        <f t="shared" si="0"/>
        <v>ValueSet/medication-status</v>
      </c>
      <c r="B7" s="17" t="s">
        <v>129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 x14ac:dyDescent="0.2">
      <c r="A8" s="14" t="str">
        <f t="shared" si="0"/>
        <v>ValueSet/medicine-doseform</v>
      </c>
      <c r="B8" s="17" t="s">
        <v>130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 x14ac:dyDescent="0.2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 x14ac:dyDescent="0.2">
      <c r="A10" s="14" t="str">
        <f t="shared" si="0"/>
        <v>ValueSet/medicine-active-substances-uv-ips</v>
      </c>
      <c r="B10" s="17" t="s">
        <v>131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 x14ac:dyDescent="0.2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 x14ac:dyDescent="0.2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9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 t="shared" ref="A2:A9" si="0">CONCATENATE(C2,"/",B2)</f>
        <v>CodeSystem/observation-category</v>
      </c>
      <c r="B2" s="18" t="s">
        <v>132</v>
      </c>
      <c r="C2" s="5" t="s">
        <v>3</v>
      </c>
      <c r="D2" s="5"/>
      <c r="E2" s="2" t="b">
        <v>1</v>
      </c>
      <c r="F2" s="2" t="b">
        <v>1</v>
      </c>
      <c r="H2" s="10">
        <f t="shared" ref="H2:H9" si="1">COUNTIF(E2:F2,TRUE)/COLUMNS(E2:F2)</f>
        <v>1</v>
      </c>
    </row>
    <row r="3" spans="1:8" s="3" customFormat="1" x14ac:dyDescent="0.2">
      <c r="A3" s="14" t="str">
        <f t="shared" si="0"/>
        <v>ValueSet/observation-category</v>
      </c>
      <c r="B3" s="17" t="s">
        <v>132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8" s="2" customFormat="1" x14ac:dyDescent="0.2">
      <c r="A4" s="15" t="str">
        <f t="shared" si="0"/>
        <v>CodeSystem/data-absent-reason</v>
      </c>
      <c r="B4" s="18" t="s">
        <v>133</v>
      </c>
      <c r="C4" s="5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ValueSet/data-absent-reason</v>
      </c>
      <c r="B5" s="17" t="s">
        <v>133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CodeSystem/v3-ObservationInterpretation</v>
      </c>
      <c r="B6" s="18" t="s">
        <v>135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 x14ac:dyDescent="0.2">
      <c r="A7" s="14" t="str">
        <f t="shared" si="0"/>
        <v>ValueSet/observation-interpretation</v>
      </c>
      <c r="B7" s="17" t="s">
        <v>134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CodeSystem/referencerange-meaning</v>
      </c>
      <c r="B8" s="18" t="s">
        <v>136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ValueSet/referencerange-meaning</v>
      </c>
      <c r="B9" s="17" t="s">
        <v>136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</sheetData>
  <hyperlinks>
    <hyperlink ref="B3" r:id="rId1" xr:uid="{6CECBB32-B6F2-4CFF-A455-AAF12AB45AEF}"/>
    <hyperlink ref="B2" r:id="rId2" xr:uid="{510B8A7A-919D-4C18-BF82-7B0A32258BFD}"/>
    <hyperlink ref="B5" r:id="rId3" xr:uid="{3225EEA0-6824-423E-A9BB-9DAE3064430A}"/>
    <hyperlink ref="B4" r:id="rId4" xr:uid="{8366A5D3-64DF-48A7-BE97-D62A56F5AB0B}"/>
    <hyperlink ref="B7" r:id="rId5" xr:uid="{8FA4EEEB-E5DE-425B-A06B-5C0B1E4DA54F}"/>
    <hyperlink ref="B6" r:id="rId6" xr:uid="{BED666AD-9801-4965-AB37-034450A29D51}"/>
    <hyperlink ref="B9" r:id="rId7" xr:uid="{637531A6-6EA7-45A6-B3F2-FC7497D1D644}"/>
    <hyperlink ref="B8" r:id="rId8" xr:uid="{708A98DC-EE4C-4224-A462-E13654056A0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5"/>
  <sheetViews>
    <sheetView topLeftCell="B1" workbookViewId="0">
      <selection activeCell="A19" sqref="A19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 t="shared" ref="A2:A15" si="0">CONCATENATE(C2,"/",B2)</f>
        <v>CodeSystem/composition-status</v>
      </c>
      <c r="B2" s="18" t="s">
        <v>137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8" s="3" customFormat="1" x14ac:dyDescent="0.2">
      <c r="A3" s="14" t="str">
        <f t="shared" si="0"/>
        <v>ValueSet/composition-status</v>
      </c>
      <c r="B3" s="17" t="s">
        <v>137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 x14ac:dyDescent="0.2">
      <c r="A4" s="15" t="str">
        <f t="shared" si="0"/>
        <v>CodeSystem/v3-Confidentiality</v>
      </c>
      <c r="B4" s="18" t="s">
        <v>138</v>
      </c>
      <c r="C4" s="5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ValueSet/v3.ConfidentialityClassification</v>
      </c>
      <c r="B5" s="17" t="s">
        <v>58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CodeSystem/composition-attestation-mode</v>
      </c>
      <c r="B6" s="18" t="s">
        <v>139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 x14ac:dyDescent="0.2">
      <c r="A7" s="14" t="str">
        <f t="shared" si="0"/>
        <v>ValueSet/composition-attestation-mode</v>
      </c>
      <c r="B7" s="17" t="s">
        <v>139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CodeSystem/document-relationship-type</v>
      </c>
      <c r="B8" s="18" t="s">
        <v>140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ValueSet/document-relationship-type</v>
      </c>
      <c r="B9" s="17" t="s">
        <v>140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CodeSystem/list-mode</v>
      </c>
      <c r="B10" s="18" t="s">
        <v>141</v>
      </c>
      <c r="C10" s="2" t="s">
        <v>3</v>
      </c>
      <c r="D10" s="5"/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ValueSet/list-mode</v>
      </c>
      <c r="B11" s="17" t="s">
        <v>141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8" s="2" customFormat="1" x14ac:dyDescent="0.2">
      <c r="A12" s="15" t="str">
        <f t="shared" si="0"/>
        <v>CodeSystem/list-order</v>
      </c>
      <c r="B12" s="18" t="s">
        <v>142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ValueSet/list-order</v>
      </c>
      <c r="B13" s="17" t="s">
        <v>142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8" s="2" customFormat="1" x14ac:dyDescent="0.2">
      <c r="A14" s="15" t="str">
        <f t="shared" si="0"/>
        <v>CodeSystem/list-empty-reason</v>
      </c>
      <c r="B14" s="18" t="s">
        <v>143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ValueSet/list-empty-reason</v>
      </c>
      <c r="B15" s="17" t="s">
        <v>143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>CONCATENATE(C2,"/",B2)</f>
        <v>CodeSystem/search-entry-mode</v>
      </c>
      <c r="B2" s="18" t="s">
        <v>144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 x14ac:dyDescent="0.2">
      <c r="A3" s="14" t="str">
        <f>CONCATENATE(C3,"/",B3)</f>
        <v>ValueSet/search-entry-mode</v>
      </c>
      <c r="B3" s="17" t="s">
        <v>144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8" s="2" customFormat="1" x14ac:dyDescent="0.2">
      <c r="A4" s="15" t="str">
        <f>CONCATENATE(C4,"/",B4)</f>
        <v>CodeSystem/http-verb</v>
      </c>
      <c r="B4" s="18" t="s">
        <v>145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8" s="3" customFormat="1" x14ac:dyDescent="0.2">
      <c r="A5" s="14" t="str">
        <f>CONCATENATE(C5,"/",B5)</f>
        <v>ValueSet/http-verb</v>
      </c>
      <c r="B5" s="17" t="s">
        <v>145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  <col min="6" max="6" width="16.83203125" customWidth="1"/>
    <col min="7" max="7" width="11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 x14ac:dyDescent="0.2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65</v>
      </c>
      <c r="H2" s="6">
        <f>COUNTIF(E2:F2,TRUE)/COLUMNS(E2:F2)</f>
        <v>0.5</v>
      </c>
      <c r="I2" s="2" t="s">
        <v>71</v>
      </c>
      <c r="J2" s="2" t="s">
        <v>70</v>
      </c>
    </row>
    <row r="3" spans="1:10" s="3" customFormat="1" x14ac:dyDescent="0.2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65</v>
      </c>
      <c r="H3" s="7">
        <f t="shared" ref="H3:H14" si="1">COUNTIF(E3:F3,TRUE)/COLUMNS(E3:F3)</f>
        <v>0.5</v>
      </c>
      <c r="I3" s="3" t="s">
        <v>71</v>
      </c>
      <c r="J3" s="3" t="s">
        <v>70</v>
      </c>
    </row>
    <row r="4" spans="1:10" s="2" customFormat="1" x14ac:dyDescent="0.2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65</v>
      </c>
      <c r="H4" s="6">
        <f t="shared" si="1"/>
        <v>1</v>
      </c>
      <c r="I4" s="28" t="s">
        <v>76</v>
      </c>
      <c r="J4" s="2" t="s">
        <v>72</v>
      </c>
    </row>
    <row r="5" spans="1:10" s="3" customFormat="1" x14ac:dyDescent="0.2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65</v>
      </c>
      <c r="H5" s="7">
        <f t="shared" si="1"/>
        <v>1</v>
      </c>
      <c r="I5" s="28" t="s">
        <v>71</v>
      </c>
      <c r="J5" s="2" t="s">
        <v>72</v>
      </c>
    </row>
    <row r="6" spans="1:10" s="2" customFormat="1" x14ac:dyDescent="0.2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66</v>
      </c>
      <c r="H6" s="6">
        <f t="shared" si="1"/>
        <v>0.5</v>
      </c>
      <c r="I6" s="2" t="s">
        <v>71</v>
      </c>
      <c r="J6" s="2" t="s">
        <v>70</v>
      </c>
    </row>
    <row r="7" spans="1:10" s="3" customFormat="1" x14ac:dyDescent="0.2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66</v>
      </c>
      <c r="H7" s="7">
        <f t="shared" si="1"/>
        <v>0.5</v>
      </c>
      <c r="I7" s="2" t="s">
        <v>71</v>
      </c>
      <c r="J7" s="2" t="s">
        <v>70</v>
      </c>
    </row>
    <row r="8" spans="1:10" s="3" customFormat="1" x14ac:dyDescent="0.2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64</v>
      </c>
      <c r="H8" s="7">
        <f t="shared" si="1"/>
        <v>1</v>
      </c>
      <c r="I8" s="3" t="s">
        <v>69</v>
      </c>
      <c r="J8" s="3" t="s">
        <v>70</v>
      </c>
    </row>
    <row r="9" spans="1:10" s="2" customFormat="1" ht="16" x14ac:dyDescent="0.2">
      <c r="A9" s="2" t="s">
        <v>77</v>
      </c>
      <c r="B9" s="5" t="s">
        <v>79</v>
      </c>
      <c r="C9" s="2" t="s">
        <v>3</v>
      </c>
      <c r="D9" s="26" t="s">
        <v>78</v>
      </c>
      <c r="E9" s="2" t="b">
        <v>1</v>
      </c>
      <c r="F9" s="2" t="b">
        <v>0</v>
      </c>
      <c r="G9" s="5" t="s">
        <v>65</v>
      </c>
      <c r="H9" s="6">
        <f t="shared" si="1"/>
        <v>0.5</v>
      </c>
      <c r="I9" s="2" t="s">
        <v>80</v>
      </c>
      <c r="J9" s="2" t="s">
        <v>70</v>
      </c>
    </row>
    <row r="10" spans="1:10" s="3" customFormat="1" x14ac:dyDescent="0.2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65</v>
      </c>
      <c r="H10" s="7">
        <f t="shared" si="1"/>
        <v>0.5</v>
      </c>
      <c r="I10" s="3" t="s">
        <v>81</v>
      </c>
      <c r="J10" s="3" t="s">
        <v>70</v>
      </c>
    </row>
    <row r="11" spans="1:10" s="2" customFormat="1" x14ac:dyDescent="0.2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65</v>
      </c>
      <c r="H11" s="6">
        <f t="shared" si="1"/>
        <v>1</v>
      </c>
      <c r="I11" s="2" t="s">
        <v>71</v>
      </c>
      <c r="J11" s="2" t="s">
        <v>70</v>
      </c>
    </row>
    <row r="12" spans="1:10" s="3" customFormat="1" x14ac:dyDescent="0.2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65</v>
      </c>
      <c r="H12" s="7">
        <f t="shared" si="1"/>
        <v>1</v>
      </c>
    </row>
    <row r="13" spans="1:10" s="2" customFormat="1" x14ac:dyDescent="0.2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65</v>
      </c>
      <c r="H13" s="6">
        <f t="shared" si="1"/>
        <v>0.5</v>
      </c>
      <c r="I13" s="2" t="s">
        <v>71</v>
      </c>
      <c r="J13" s="2" t="s">
        <v>70</v>
      </c>
    </row>
    <row r="14" spans="1:10" s="3" customFormat="1" x14ac:dyDescent="0.2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65</v>
      </c>
      <c r="H14" s="7">
        <f t="shared" si="1"/>
        <v>0.5</v>
      </c>
      <c r="I14" s="3" t="s">
        <v>81</v>
      </c>
      <c r="J14" s="3" t="s">
        <v>70</v>
      </c>
    </row>
    <row r="15" spans="1:10" s="2" customFormat="1" ht="16" x14ac:dyDescent="0.2">
      <c r="A15" s="2" t="s">
        <v>73</v>
      </c>
      <c r="B15" s="27" t="s">
        <v>74</v>
      </c>
      <c r="C15" s="2" t="s">
        <v>3</v>
      </c>
      <c r="D15" s="26" t="s">
        <v>74</v>
      </c>
      <c r="E15" s="2" t="b">
        <v>1</v>
      </c>
      <c r="F15" s="2" t="b">
        <v>0</v>
      </c>
      <c r="G15" s="2" t="s">
        <v>75</v>
      </c>
      <c r="H15" s="6"/>
      <c r="I15" s="28" t="s">
        <v>76</v>
      </c>
      <c r="J15" s="2" t="s">
        <v>70</v>
      </c>
    </row>
    <row r="16" spans="1:10" s="3" customFormat="1" x14ac:dyDescent="0.2">
      <c r="H16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 x14ac:dyDescent="0.2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66</v>
      </c>
      <c r="H2" s="6">
        <f>COUNTIF(E2:F2,TRUE)/COLUMNS(E2:F2)</f>
        <v>0.5</v>
      </c>
      <c r="I2" s="2" t="s">
        <v>81</v>
      </c>
      <c r="J2" s="2" t="s">
        <v>70</v>
      </c>
    </row>
    <row r="3" spans="1:10" s="3" customFormat="1" x14ac:dyDescent="0.2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66</v>
      </c>
      <c r="H3" s="7">
        <f t="shared" ref="H3:H5" si="1">COUNTIF(E3:F3,TRUE)/COLUMNS(E3:F3)</f>
        <v>0.5</v>
      </c>
      <c r="I3" s="3" t="s">
        <v>71</v>
      </c>
      <c r="J3" s="3" t="s">
        <v>70</v>
      </c>
    </row>
    <row r="4" spans="1:10" s="2" customFormat="1" x14ac:dyDescent="0.2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64</v>
      </c>
      <c r="H4" s="10">
        <f t="shared" si="1"/>
        <v>1</v>
      </c>
      <c r="I4" s="2" t="s">
        <v>82</v>
      </c>
      <c r="J4" s="2" t="s">
        <v>70</v>
      </c>
    </row>
    <row r="5" spans="1:10" s="3" customFormat="1" x14ac:dyDescent="0.2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I5" s="3" t="s">
        <v>83</v>
      </c>
      <c r="J5" s="3" t="s">
        <v>70</v>
      </c>
    </row>
    <row r="6" spans="1:10" s="2" customFormat="1" x14ac:dyDescent="0.2">
      <c r="H6" s="6"/>
    </row>
    <row r="7" spans="1:10" s="3" customFormat="1" x14ac:dyDescent="0.2">
      <c r="H7" s="7"/>
    </row>
    <row r="8" spans="1:10" s="2" customFormat="1" x14ac:dyDescent="0.2">
      <c r="A8" s="5" t="s">
        <v>56</v>
      </c>
      <c r="H8" s="6"/>
    </row>
    <row r="9" spans="1:10" s="3" customFormat="1" x14ac:dyDescent="0.2">
      <c r="H9" s="7"/>
    </row>
    <row r="10" spans="1:10" s="2" customFormat="1" x14ac:dyDescent="0.2">
      <c r="H10" s="6"/>
    </row>
    <row r="11" spans="1:10" s="3" customFormat="1" x14ac:dyDescent="0.2">
      <c r="H11" s="7"/>
    </row>
    <row r="12" spans="1:10" s="2" customFormat="1" x14ac:dyDescent="0.2">
      <c r="H12" s="6"/>
    </row>
    <row r="13" spans="1:10" s="3" customFormat="1" x14ac:dyDescent="0.2">
      <c r="H13" s="7"/>
    </row>
    <row r="14" spans="1:10" s="2" customFormat="1" x14ac:dyDescent="0.2">
      <c r="H14" s="6"/>
    </row>
    <row r="15" spans="1:10" s="3" customFormat="1" x14ac:dyDescent="0.2">
      <c r="H15" s="7"/>
    </row>
    <row r="16" spans="1:10" s="2" customFormat="1" x14ac:dyDescent="0.2">
      <c r="H16" s="6"/>
    </row>
    <row r="17" spans="8:8" s="3" customFormat="1" x14ac:dyDescent="0.2">
      <c r="H17" s="7"/>
    </row>
    <row r="18" spans="8:8" s="2" customFormat="1" x14ac:dyDescent="0.2">
      <c r="H18" s="6"/>
    </row>
    <row r="19" spans="8:8" s="3" customFormat="1" x14ac:dyDescent="0.2">
      <c r="H19" s="7"/>
    </row>
    <row r="20" spans="8:8" s="2" customFormat="1" x14ac:dyDescent="0.2">
      <c r="H20" s="6"/>
    </row>
    <row r="21" spans="8:8" s="3" customFormat="1" x14ac:dyDescent="0.2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customWidth="1"/>
    <col min="6" max="6" width="16.1640625" customWidth="1"/>
    <col min="7" max="7" width="13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 x14ac:dyDescent="0.2">
      <c r="A2" s="2" t="str">
        <f t="shared" ref="A2:A6" si="0">_xlfn.CONCAT(C2,"/",B2)</f>
        <v>CodeSystem/http://terminology.hl7.org/CodeSystem/v2-0360</v>
      </c>
      <c r="B2" s="18" t="s">
        <v>84</v>
      </c>
      <c r="C2" s="5" t="s">
        <v>3</v>
      </c>
      <c r="D2" s="5" t="s">
        <v>85</v>
      </c>
      <c r="E2" s="2" t="b">
        <v>0</v>
      </c>
      <c r="F2" s="2" t="b">
        <v>0</v>
      </c>
      <c r="G2" s="5" t="s">
        <v>65</v>
      </c>
      <c r="H2" s="6">
        <f t="shared" ref="H2:H7" si="1">COUNTIF(E2:F2,TRUE)/COLUMNS(E2:F2)</f>
        <v>0</v>
      </c>
      <c r="I2" s="2" t="s">
        <v>86</v>
      </c>
    </row>
    <row r="3" spans="1:10" s="3" customFormat="1" x14ac:dyDescent="0.2">
      <c r="A3" s="3" t="s">
        <v>87</v>
      </c>
      <c r="B3" s="4" t="s">
        <v>88</v>
      </c>
      <c r="C3" s="4" t="s">
        <v>4</v>
      </c>
      <c r="D3" s="5" t="s">
        <v>89</v>
      </c>
      <c r="E3" s="14" t="b">
        <v>0</v>
      </c>
      <c r="F3" s="14" t="b">
        <v>0</v>
      </c>
      <c r="G3" s="13" t="s">
        <v>65</v>
      </c>
      <c r="H3" s="16">
        <f t="shared" si="1"/>
        <v>0</v>
      </c>
      <c r="I3" s="3" t="s">
        <v>90</v>
      </c>
    </row>
    <row r="4" spans="1:10" s="2" customFormat="1" x14ac:dyDescent="0.2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64</v>
      </c>
      <c r="H4" s="6">
        <f t="shared" si="1"/>
        <v>1</v>
      </c>
    </row>
    <row r="5" spans="1:10" s="3" customFormat="1" x14ac:dyDescent="0.2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64</v>
      </c>
      <c r="H5" s="7">
        <f t="shared" si="1"/>
        <v>1</v>
      </c>
    </row>
    <row r="6" spans="1:10" s="2" customFormat="1" x14ac:dyDescent="0.2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82</v>
      </c>
      <c r="J6" s="2" t="s">
        <v>70</v>
      </c>
    </row>
    <row r="7" spans="1:10" s="3" customFormat="1" x14ac:dyDescent="0.2">
      <c r="H7" s="11">
        <f t="shared" si="1"/>
        <v>0</v>
      </c>
      <c r="I7" s="3" t="s">
        <v>83</v>
      </c>
      <c r="J7" s="3" t="s">
        <v>70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1" s="12" customFormat="1" x14ac:dyDescent="0.2">
      <c r="A2" s="12" t="str">
        <f t="shared" ref="A2:A4" si="0">_xlfn.CONCAT(C2,"/",B2)</f>
        <v>ValueSet/https://build.fhir.org/ig/HL7/fhir-ips/ValueSet-healthcare-professional-roles-uv-ips.html</v>
      </c>
      <c r="B2" s="24" t="s">
        <v>91</v>
      </c>
      <c r="C2" s="25" t="s">
        <v>4</v>
      </c>
      <c r="D2" s="25" t="s">
        <v>92</v>
      </c>
      <c r="E2" s="12" t="b">
        <v>1</v>
      </c>
      <c r="F2" s="12" t="b">
        <v>0</v>
      </c>
      <c r="G2" s="12" t="s">
        <v>66</v>
      </c>
      <c r="H2" s="10">
        <f>COUNTIF(E2:F2,TRUE)/COLUMNS(E2:F2)</f>
        <v>0.5</v>
      </c>
      <c r="I2" s="12" t="s">
        <v>93</v>
      </c>
      <c r="J2" s="12" t="s">
        <v>70</v>
      </c>
    </row>
    <row r="3" spans="1:11" s="14" customFormat="1" x14ac:dyDescent="0.2">
      <c r="A3" s="23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66</v>
      </c>
      <c r="H3" s="11">
        <f>COUNTIF(E3:F3,TRUE)/COLUMNS(E3:F3)</f>
        <v>0.5</v>
      </c>
      <c r="I3" s="14" t="s">
        <v>94</v>
      </c>
      <c r="J3" s="14" t="s">
        <v>70</v>
      </c>
    </row>
    <row r="4" spans="1:11" s="12" customFormat="1" x14ac:dyDescent="0.2">
      <c r="A4" s="12" t="str">
        <f t="shared" si="0"/>
        <v>ValueSet/http://hl7.org/fhir/ValueSet/c80-practice-codes</v>
      </c>
      <c r="B4" s="29" t="s">
        <v>95</v>
      </c>
      <c r="C4" s="25" t="s">
        <v>4</v>
      </c>
      <c r="D4" s="25" t="s">
        <v>96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71</v>
      </c>
      <c r="K4" s="12" t="s">
        <v>97</v>
      </c>
    </row>
    <row r="6" spans="1:11" x14ac:dyDescent="0.2">
      <c r="A6" s="22" t="s">
        <v>56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34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34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35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34</v>
      </c>
      <c r="G6" s="6">
        <f t="shared" si="0"/>
        <v>0</v>
      </c>
    </row>
    <row r="7" spans="1:7" s="3" customFormat="1" x14ac:dyDescent="0.2">
      <c r="A7" s="3" t="s">
        <v>35</v>
      </c>
      <c r="G7" s="7">
        <f t="shared" si="0"/>
        <v>0</v>
      </c>
    </row>
    <row r="8" spans="1:7" s="2" customFormat="1" x14ac:dyDescent="0.2">
      <c r="A8" s="2" t="s">
        <v>34</v>
      </c>
      <c r="G8" s="6"/>
    </row>
    <row r="9" spans="1:7" s="3" customFormat="1" x14ac:dyDescent="0.2">
      <c r="A9" s="3" t="s">
        <v>35</v>
      </c>
      <c r="G9" s="7"/>
    </row>
    <row r="10" spans="1:7" s="2" customFormat="1" x14ac:dyDescent="0.2">
      <c r="A10" s="2" t="s">
        <v>34</v>
      </c>
      <c r="G10" s="6"/>
    </row>
    <row r="11" spans="1:7" s="3" customFormat="1" x14ac:dyDescent="0.2">
      <c r="A11" s="3" t="s">
        <v>35</v>
      </c>
      <c r="G11" s="7"/>
    </row>
    <row r="12" spans="1:7" s="2" customFormat="1" x14ac:dyDescent="0.2">
      <c r="A12" s="2" t="s">
        <v>35</v>
      </c>
      <c r="G12" s="6"/>
    </row>
    <row r="13" spans="1:7" s="3" customFormat="1" x14ac:dyDescent="0.2">
      <c r="A13" s="3" t="s">
        <v>34</v>
      </c>
      <c r="G13" s="7"/>
    </row>
    <row r="14" spans="1:7" s="2" customFormat="1" x14ac:dyDescent="0.2">
      <c r="A14" s="2" t="s">
        <v>35</v>
      </c>
      <c r="G14" s="6"/>
    </row>
    <row r="15" spans="1:7" s="3" customFormat="1" x14ac:dyDescent="0.2">
      <c r="A15" s="3" t="s">
        <v>34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49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11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67</v>
      </c>
      <c r="I1" s="1" t="s">
        <v>68</v>
      </c>
      <c r="J1" s="1" t="s">
        <v>98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71</v>
      </c>
      <c r="I2" s="2" t="s">
        <v>70</v>
      </c>
      <c r="J2" s="2" t="s">
        <v>66</v>
      </c>
      <c r="K2" s="2" t="s">
        <v>75</v>
      </c>
    </row>
    <row r="3" spans="1:11" s="3" customFormat="1" x14ac:dyDescent="0.2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71</v>
      </c>
      <c r="I3" s="2" t="s">
        <v>70</v>
      </c>
      <c r="J3" s="3" t="s">
        <v>66</v>
      </c>
      <c r="K3" s="3" t="s">
        <v>75</v>
      </c>
    </row>
    <row r="4" spans="1:11" s="2" customFormat="1" x14ac:dyDescent="0.2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71</v>
      </c>
      <c r="I4" s="2" t="s">
        <v>70</v>
      </c>
      <c r="J4" s="3" t="s">
        <v>66</v>
      </c>
      <c r="K4" s="3" t="s">
        <v>75</v>
      </c>
    </row>
    <row r="5" spans="1:11" s="3" customFormat="1" x14ac:dyDescent="0.2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71</v>
      </c>
      <c r="I5" s="2" t="s">
        <v>70</v>
      </c>
      <c r="J5" s="3" t="s">
        <v>66</v>
      </c>
      <c r="K5" s="3" t="s">
        <v>75</v>
      </c>
    </row>
    <row r="6" spans="1:11" s="2" customFormat="1" x14ac:dyDescent="0.2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71</v>
      </c>
      <c r="I6" s="2" t="s">
        <v>70</v>
      </c>
      <c r="J6" s="3" t="s">
        <v>66</v>
      </c>
      <c r="K6" s="3" t="s">
        <v>75</v>
      </c>
    </row>
    <row r="7" spans="1:11" s="3" customFormat="1" x14ac:dyDescent="0.2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71</v>
      </c>
      <c r="I7" s="2" t="s">
        <v>70</v>
      </c>
      <c r="J7" s="3" t="s">
        <v>66</v>
      </c>
      <c r="K7" s="3" t="s">
        <v>75</v>
      </c>
    </row>
    <row r="8" spans="1:11" s="2" customFormat="1" x14ac:dyDescent="0.2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71</v>
      </c>
      <c r="I8" s="2" t="s">
        <v>70</v>
      </c>
      <c r="J8" s="3" t="s">
        <v>66</v>
      </c>
      <c r="K8" s="2" t="s">
        <v>75</v>
      </c>
    </row>
    <row r="9" spans="1:11" s="3" customFormat="1" x14ac:dyDescent="0.2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71</v>
      </c>
      <c r="I9" s="2" t="s">
        <v>70</v>
      </c>
      <c r="J9" s="3" t="s">
        <v>66</v>
      </c>
      <c r="K9" s="3" t="s">
        <v>75</v>
      </c>
    </row>
    <row r="10" spans="1:11" s="2" customFormat="1" x14ac:dyDescent="0.2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71</v>
      </c>
      <c r="I10" s="2" t="s">
        <v>70</v>
      </c>
      <c r="J10" s="3" t="s">
        <v>66</v>
      </c>
      <c r="K10" s="3" t="s">
        <v>75</v>
      </c>
    </row>
    <row r="11" spans="1:11" s="32" customFormat="1" x14ac:dyDescent="0.2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71</v>
      </c>
      <c r="I11" s="30" t="s">
        <v>70</v>
      </c>
      <c r="J11" s="32" t="s">
        <v>66</v>
      </c>
      <c r="K11" s="32" t="s">
        <v>75</v>
      </c>
    </row>
    <row r="12" spans="1:11" s="3" customFormat="1" x14ac:dyDescent="0.2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 x14ac:dyDescent="0.2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 x14ac:dyDescent="0.2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 x14ac:dyDescent="0.2">
      <c r="A15" s="14" t="str">
        <f t="shared" ref="A15:A17" si="2">CONCATENATE(C15,"/",B15)</f>
        <v>ValueSet/AllergyReactionSnomedCtIpsFreeSet</v>
      </c>
      <c r="B15" s="4" t="s">
        <v>59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 x14ac:dyDescent="0.2">
      <c r="A16" s="2" t="str">
        <f t="shared" si="2"/>
        <v>CodeSystem/AllergyIntoleranceSeverity</v>
      </c>
      <c r="B16" s="5" t="s">
        <v>60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 x14ac:dyDescent="0.2">
      <c r="A17" s="14" t="str">
        <f t="shared" si="2"/>
        <v>ValueSet/AllergyIntoleranceSeverity</v>
      </c>
      <c r="B17" s="4" t="s">
        <v>60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110" zoomScaleNormal="110" workbookViewId="0">
      <selection activeCell="B7" sqref="B7"/>
    </sheetView>
  </sheetViews>
  <sheetFormatPr baseColWidth="10" defaultColWidth="8.83203125" defaultRowHeight="15" x14ac:dyDescent="0.2"/>
  <cols>
    <col min="1" max="1" width="53.33203125" customWidth="1"/>
    <col min="2" max="2" width="37.83203125" customWidth="1"/>
    <col min="3" max="3" width="14.1640625" customWidth="1"/>
    <col min="4" max="5" width="11.83203125" bestFit="1" customWidth="1"/>
    <col min="6" max="6" width="11.83203125" style="38" customWidth="1"/>
    <col min="7" max="7" width="11.83203125" customWidth="1"/>
  </cols>
  <sheetData>
    <row r="1" spans="1:8" s="1" customFormat="1" ht="48" x14ac:dyDescent="0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104</v>
      </c>
      <c r="G1" s="1" t="s">
        <v>64</v>
      </c>
      <c r="H1" s="1" t="s">
        <v>1</v>
      </c>
    </row>
    <row r="2" spans="1:8" s="2" customFormat="1" ht="18" customHeight="1" x14ac:dyDescent="0.2">
      <c r="A2" s="2" t="str">
        <f>CONCATENATE(C2,"/",B2)</f>
        <v>CodeSystem/HL7 event-status</v>
      </c>
      <c r="B2" s="18" t="s">
        <v>103</v>
      </c>
      <c r="C2" s="5" t="s">
        <v>3</v>
      </c>
      <c r="D2" s="2" t="b">
        <v>1</v>
      </c>
      <c r="E2" s="2" t="b">
        <v>1</v>
      </c>
      <c r="F2" s="36" t="s">
        <v>105</v>
      </c>
      <c r="G2" s="2" t="b">
        <v>1</v>
      </c>
      <c r="H2" s="6">
        <f t="shared" ref="H2:H10" si="0">COUNTIF(D2:E2,TRUE)/COLUMNS(D2:E2)</f>
        <v>1</v>
      </c>
    </row>
    <row r="3" spans="1:8" s="3" customFormat="1" ht="25.25" customHeight="1" x14ac:dyDescent="0.2">
      <c r="A3" s="14" t="str">
        <f t="shared" ref="A3:A10" si="1">CONCATENATE(C3,"/",B3)</f>
        <v>ValueSet/HL7 ImmunizationStatusCodes</v>
      </c>
      <c r="B3" s="17" t="s">
        <v>106</v>
      </c>
      <c r="C3" s="4" t="s">
        <v>4</v>
      </c>
      <c r="D3" s="14" t="b">
        <v>1</v>
      </c>
      <c r="E3" s="14" t="b">
        <v>1</v>
      </c>
      <c r="F3" s="40" t="s">
        <v>105</v>
      </c>
      <c r="G3" s="14"/>
      <c r="H3" s="7">
        <f t="shared" si="0"/>
        <v>1</v>
      </c>
    </row>
    <row r="4" spans="1:8" s="2" customFormat="1" x14ac:dyDescent="0.2">
      <c r="A4" s="2" t="str">
        <f>CONCATENATE(C4,"/",B4)</f>
        <v>ValueSet/HL7 Vaccines - SNOMED CT IPS Free Set</v>
      </c>
      <c r="B4" s="18" t="s">
        <v>107</v>
      </c>
      <c r="C4" s="2" t="s">
        <v>4</v>
      </c>
      <c r="D4" s="2" t="b">
        <v>0</v>
      </c>
      <c r="E4" s="2" t="b">
        <v>0</v>
      </c>
      <c r="F4" s="36"/>
      <c r="H4" s="6">
        <f t="shared" si="0"/>
        <v>0</v>
      </c>
    </row>
    <row r="5" spans="1:8" s="14" customFormat="1" x14ac:dyDescent="0.2">
      <c r="A5" s="14" t="str">
        <f t="shared" si="1"/>
        <v>CodeSystem/ATC Vaccines WHO ATC - IPS</v>
      </c>
      <c r="B5" s="13" t="s">
        <v>108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</row>
    <row r="6" spans="1:8" s="12" customFormat="1" x14ac:dyDescent="0.2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</row>
    <row r="7" spans="1:8" s="14" customFormat="1" ht="16" x14ac:dyDescent="0.2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109</v>
      </c>
      <c r="G7" s="14" t="b">
        <v>0</v>
      </c>
      <c r="H7" s="11">
        <f t="shared" si="0"/>
        <v>1</v>
      </c>
    </row>
    <row r="8" spans="1:8" s="12" customFormat="1" x14ac:dyDescent="0.2">
      <c r="A8" s="15" t="str">
        <f t="shared" si="1"/>
        <v>ValueSet/HL7 body_site</v>
      </c>
      <c r="B8" s="24" t="s">
        <v>110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</row>
    <row r="9" spans="1:8" s="14" customFormat="1" x14ac:dyDescent="0.2">
      <c r="A9" s="14" t="str">
        <f t="shared" si="1"/>
        <v>CodeSystem/http://standardterms.edqm.eu</v>
      </c>
      <c r="B9" s="29" t="s">
        <v>62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</row>
    <row r="10" spans="1:8" s="12" customFormat="1" ht="15.5" customHeight="1" x14ac:dyDescent="0.2">
      <c r="A10" s="15" t="str">
        <f t="shared" si="1"/>
        <v>ValueSet/MedicineRouteOfAdministrationUvIps</v>
      </c>
      <c r="B10" s="24" t="s">
        <v>61</v>
      </c>
      <c r="C10" s="12" t="s">
        <v>4</v>
      </c>
      <c r="D10" s="15" t="b">
        <v>1</v>
      </c>
      <c r="E10" s="15" t="b">
        <v>1</v>
      </c>
      <c r="F10" s="39" t="s">
        <v>111</v>
      </c>
      <c r="G10" s="15" t="b">
        <v>1</v>
      </c>
      <c r="H10" s="10">
        <f t="shared" si="0"/>
        <v>1</v>
      </c>
    </row>
    <row r="11" spans="1:8" s="3" customFormat="1" ht="16" x14ac:dyDescent="0.2">
      <c r="A11" s="14" t="str">
        <f t="shared" ref="A11" si="2">CONCATENATE(C11,"/",B11)</f>
        <v>ValueSet/VaccineTargetDiseasesUvIps</v>
      </c>
      <c r="B11" s="17" t="s">
        <v>63</v>
      </c>
      <c r="C11" s="4" t="s">
        <v>4</v>
      </c>
      <c r="D11" s="14" t="b">
        <v>0</v>
      </c>
      <c r="E11" s="14" t="b">
        <v>0</v>
      </c>
      <c r="F11" s="37" t="s">
        <v>112</v>
      </c>
      <c r="G11" s="14"/>
      <c r="H11" s="7">
        <f t="shared" ref="H11" si="3">COUNTIF(D11:E11,TRUE)/COLUMNS(D11:E11)</f>
        <v>0</v>
      </c>
    </row>
    <row r="12" spans="1:8" s="2" customFormat="1" x14ac:dyDescent="0.2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5">COUNTIF(D12:E12,TRUE)/COLUMNS(D12:E12)</f>
        <v>0</v>
      </c>
    </row>
    <row r="13" spans="1:8" s="3" customFormat="1" x14ac:dyDescent="0.2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2" t="str">
        <f t="shared" ref="A2:A16" si="0">CONCATENATE(C2,"/",B2)</f>
        <v>CodeSystem/condition-clinical</v>
      </c>
      <c r="B2" s="18" t="s">
        <v>113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8" s="3" customFormat="1" x14ac:dyDescent="0.2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 x14ac:dyDescent="0.2">
      <c r="A4" s="2" t="str">
        <f t="shared" si="0"/>
        <v>CodeSystem/condition-ver-status</v>
      </c>
      <c r="B4" s="18" t="s">
        <v>114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 x14ac:dyDescent="0.2">
      <c r="A5" s="14" t="str">
        <f t="shared" si="0"/>
        <v>ValueSet/condition-ver-status</v>
      </c>
      <c r="B5" s="17" t="s">
        <v>114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2" t="str">
        <f t="shared" si="0"/>
        <v>CodeSystem/condition-category</v>
      </c>
      <c r="B6" s="18" t="s">
        <v>116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 x14ac:dyDescent="0.2">
      <c r="A7" s="14" t="str">
        <f t="shared" si="0"/>
        <v>ValueSet/problem-type-uv-ips</v>
      </c>
      <c r="B7" s="17" t="s">
        <v>115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 x14ac:dyDescent="0.2">
      <c r="A8" s="14" t="str">
        <f t="shared" si="0"/>
        <v>ValueSet/problem-type-loinc</v>
      </c>
      <c r="B8" s="17" t="s">
        <v>117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 x14ac:dyDescent="0.2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 x14ac:dyDescent="0.2">
      <c r="A10" s="14" t="str">
        <f t="shared" si="0"/>
        <v>ValueSet/condition-severity</v>
      </c>
      <c r="B10" s="17" t="s">
        <v>118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 x14ac:dyDescent="0.2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 x14ac:dyDescent="0.2">
      <c r="A12" s="14" t="str">
        <f t="shared" si="0"/>
        <v>ValueSet/condition-severity-uv-ips</v>
      </c>
      <c r="B12" s="17" t="s">
        <v>119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8" s="14" customFormat="1" x14ac:dyDescent="0.2">
      <c r="A13" s="14" t="str">
        <f t="shared" si="0"/>
        <v>ValueSet/problems-snomed-absent-unknown-uv-ips</v>
      </c>
      <c r="B13" s="29" t="s">
        <v>120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</row>
    <row r="14" spans="1:8" s="12" customFormat="1" x14ac:dyDescent="0.2">
      <c r="A14" s="15" t="str">
        <f t="shared" si="0"/>
        <v>CodeSystem/absent-unknown-uv-ips</v>
      </c>
      <c r="B14" s="24" t="s">
        <v>121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</row>
    <row r="15" spans="1:8" s="2" customFormat="1" x14ac:dyDescent="0.2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8" s="3" customFormat="1" x14ac:dyDescent="0.2">
      <c r="A16" s="14" t="str">
        <f t="shared" si="0"/>
        <v>ValueSet/problems-snomed-ct-ips-free-set</v>
      </c>
      <c r="B16" s="17" t="s">
        <v>122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 x14ac:dyDescent="0.2">
      <c r="A17" s="2" t="str">
        <f t="shared" ref="A17:A18" si="2">CONCATENATE(C17,"/",B17)</f>
        <v>CodeSystem/resource-types</v>
      </c>
      <c r="B17" s="18" t="s">
        <v>123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 x14ac:dyDescent="0.2">
      <c r="A18" s="14" t="str">
        <f t="shared" si="2"/>
        <v>ValueSet/resource-types</v>
      </c>
      <c r="B18" s="17" t="s">
        <v>123</v>
      </c>
      <c r="C18" s="3" t="s">
        <v>4</v>
      </c>
      <c r="E18" s="14" t="b">
        <v>1</v>
      </c>
      <c r="F18" s="14" t="b">
        <v>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2023-06-30T12:35:31Z</dcterms:modified>
</cp:coreProperties>
</file>