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4141A1E7-C694-A243-8CD5-E8252CD8E305}" xr6:coauthVersionLast="47" xr6:coauthVersionMax="47" xr10:uidLastSave="{00000000-0000-0000-0000-000000000000}"/>
  <bookViews>
    <workbookView xWindow="0" yWindow="760" windowWidth="26520" windowHeight="14900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8" l="1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1" i="16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7" i="1"/>
  <c r="E10" i="1"/>
  <c r="E14" i="1"/>
  <c r="E13" i="1"/>
  <c r="C13" i="1"/>
  <c r="E3" i="1"/>
  <c r="E8" i="1"/>
  <c r="E2" i="1"/>
  <c r="D13" i="1"/>
  <c r="E9" i="1"/>
  <c r="E6" i="1"/>
  <c r="E12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0" i="1"/>
  <c r="D6" i="1"/>
  <c r="D9" i="1"/>
  <c r="D12" i="1"/>
  <c r="C7" i="1"/>
  <c r="D8" i="1"/>
  <c r="C10" i="1"/>
  <c r="C9" i="1"/>
  <c r="C14" i="1"/>
  <c r="C11" i="1"/>
  <c r="C6" i="1"/>
  <c r="D14" i="1"/>
  <c r="D11" i="1"/>
  <c r="C8" i="1"/>
  <c r="C12" i="1"/>
  <c r="D7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D5" i="1"/>
  <c r="E4" i="1"/>
  <c r="C2" i="1"/>
  <c r="C5" i="1"/>
  <c r="D4" i="1"/>
  <c r="D2" i="1"/>
  <c r="C3" i="1"/>
  <c r="D3" i="1"/>
  <c r="C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<sst xmlns="http://schemas.openxmlformats.org/spreadsheetml/2006/main" count="1082" uniqueCount="249">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</sst>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160</v>
      </c>
      <c r="H1" s="1" t="s">
        <v>161</v>
      </c>
      <c r="I1" s="1" t="s">
        <v>162</v>
      </c>
    </row>
    <row r="2" spans="1:9" s="66" customFormat="1" x14ac:dyDescent="0.2">
      <c r="A2" s="63" t="s">
        <v>33</v>
      </c>
      <c r="B2" s="64">
        <v>1</v>
      </c>
      <c r="C2" s="65">
        <f ca="1">IFERROR(AVERAGEIFS(INDIRECT($A2 &amp; "!H:H"),INDIRECT($A2 &amp; "!C:C"), C$1),"")</f>
        <v>1</v>
      </c>
      <c r="D2" s="65">
        <f ca="1">IFERROR(AVERAGEIFS(INDIRECT($A2 &amp; "!H:H"),INDIRECT($A2 &amp; "!C:C"), D$1),"")</f>
        <v>1</v>
      </c>
      <c r="E2" s="65" t="str">
        <f t="shared" ref="C2:E14" ca="1" si="0">IFERROR(AVERAGEIFS(INDIRECT($A2 &amp; "!H:H"),INDIRECT($A2 &amp; "!C:C"), E$1),"")</f>
        <v/>
      </c>
      <c r="F2" s="64">
        <f ca="1">AVERAGE(B2:E2)</f>
        <v>1</v>
      </c>
      <c r="G2" s="66" t="b">
        <v>1</v>
      </c>
      <c r="H2" s="66" t="b">
        <v>1</v>
      </c>
      <c r="I2" s="66" t="b">
        <v>1</v>
      </c>
    </row>
    <row r="3" spans="1:9" s="66" customFormat="1" x14ac:dyDescent="0.2">
      <c r="A3" s="63" t="s">
        <v>34</v>
      </c>
      <c r="B3" s="64">
        <v>1</v>
      </c>
      <c r="C3" s="65">
        <f t="shared" ca="1" si="0"/>
        <v>1</v>
      </c>
      <c r="D3" s="65">
        <f t="shared" ca="1" si="0"/>
        <v>1</v>
      </c>
      <c r="E3" s="65" t="str">
        <f t="shared" ca="1" si="0"/>
        <v/>
      </c>
      <c r="F3" s="64">
        <f ca="1">AVERAGE(B3:E3)</f>
        <v>1</v>
      </c>
    </row>
    <row r="4" spans="1:9" s="66" customFormat="1" x14ac:dyDescent="0.2">
      <c r="A4" s="63" t="s">
        <v>35</v>
      </c>
      <c r="B4" s="64">
        <v>1</v>
      </c>
      <c r="C4" s="65">
        <f t="shared" ca="1" si="0"/>
        <v>1</v>
      </c>
      <c r="D4" s="65">
        <f t="shared" ca="1" si="0"/>
        <v>1</v>
      </c>
      <c r="E4" s="65" t="str">
        <f t="shared" ca="1" si="0"/>
        <v/>
      </c>
      <c r="F4" s="64">
        <f ca="1">AVERAGE(B4:E4)</f>
        <v>1</v>
      </c>
      <c r="G4" s="66" t="b">
        <v>1</v>
      </c>
      <c r="H4" s="66" t="b">
        <v>1</v>
      </c>
      <c r="I4" s="66" t="b">
        <v>1</v>
      </c>
    </row>
    <row r="5" spans="1:9" s="66" customFormat="1" x14ac:dyDescent="0.2">
      <c r="A5" s="63" t="s">
        <v>36</v>
      </c>
      <c r="B5" s="64">
        <v>1</v>
      </c>
      <c r="C5" s="65">
        <f t="shared" ca="1" si="0"/>
        <v>0.83333333333333337</v>
      </c>
      <c r="D5" s="65">
        <f t="shared" ca="1" si="0"/>
        <v>0.75</v>
      </c>
      <c r="E5" s="65" t="str">
        <f t="shared" ca="1" si="0"/>
        <v/>
      </c>
      <c r="F5" s="64">
        <f t="shared" ref="F5:F14" ca="1" si="1">AVERAGE(B5:E5)</f>
        <v>0.86111111111111116</v>
      </c>
    </row>
    <row r="6" spans="1:9" s="66" customFormat="1" x14ac:dyDescent="0.2">
      <c r="A6" s="63" t="s">
        <v>75</v>
      </c>
      <c r="B6" s="64">
        <v>1</v>
      </c>
      <c r="C6" s="65">
        <f t="shared" ca="1" si="0"/>
        <v>1</v>
      </c>
      <c r="D6" s="65">
        <f t="shared" ca="1" si="0"/>
        <v>1</v>
      </c>
      <c r="E6" s="65" t="str">
        <f t="shared" ca="1" si="0"/>
        <v/>
      </c>
      <c r="F6" s="64">
        <f t="shared" ca="1" si="1"/>
        <v>1</v>
      </c>
      <c r="G6" s="66" t="b">
        <v>1</v>
      </c>
      <c r="H6" s="66" t="b">
        <v>1</v>
      </c>
      <c r="I6" s="66" t="b">
        <v>1</v>
      </c>
    </row>
    <row r="7" spans="1:9" s="66" customFormat="1" x14ac:dyDescent="0.2">
      <c r="A7" s="63" t="s">
        <v>37</v>
      </c>
      <c r="B7" s="64">
        <v>1</v>
      </c>
      <c r="C7" s="65">
        <f t="shared" ca="1" si="0"/>
        <v>0.6875</v>
      </c>
      <c r="D7" s="65">
        <f t="shared" ca="1" si="0"/>
        <v>0.69230769230769229</v>
      </c>
      <c r="E7" s="65" t="str">
        <f t="shared" ca="1" si="0"/>
        <v/>
      </c>
      <c r="F7" s="64">
        <f t="shared" ca="1" si="1"/>
        <v>0.79326923076923084</v>
      </c>
    </row>
    <row r="8" spans="1:9" s="66" customFormat="1" x14ac:dyDescent="0.2">
      <c r="A8" s="63" t="s">
        <v>38</v>
      </c>
      <c r="B8" s="64">
        <v>1</v>
      </c>
      <c r="C8" s="65">
        <f t="shared" ca="1" si="0"/>
        <v>1</v>
      </c>
      <c r="D8" s="65">
        <f t="shared" ca="1" si="0"/>
        <v>0.95454545454545459</v>
      </c>
      <c r="E8" s="65" t="str">
        <f t="shared" ca="1" si="0"/>
        <v/>
      </c>
      <c r="F8" s="64">
        <f t="shared" ca="1" si="1"/>
        <v>0.98484848484848486</v>
      </c>
    </row>
    <row r="9" spans="1:9" s="66" customFormat="1" x14ac:dyDescent="0.2">
      <c r="A9" s="63" t="s">
        <v>72</v>
      </c>
      <c r="B9" s="64">
        <v>1</v>
      </c>
      <c r="C9" s="65">
        <f t="shared" ca="1" si="0"/>
        <v>1</v>
      </c>
      <c r="D9" s="65">
        <f t="shared" ca="1" si="0"/>
        <v>0.83333333333333337</v>
      </c>
      <c r="E9" s="65" t="str">
        <f t="shared" ca="1" si="0"/>
        <v/>
      </c>
      <c r="F9" s="64">
        <f t="shared" ca="1" si="1"/>
        <v>0.94444444444444453</v>
      </c>
    </row>
    <row r="10" spans="1:9" s="66" customFormat="1" x14ac:dyDescent="0.2">
      <c r="A10" s="63" t="s">
        <v>39</v>
      </c>
      <c r="B10" s="64">
        <v>1</v>
      </c>
      <c r="C10" s="65">
        <f t="shared" ca="1" si="0"/>
        <v>0.25</v>
      </c>
      <c r="D10" s="65">
        <f t="shared" ca="1" si="0"/>
        <v>0.375</v>
      </c>
      <c r="E10" s="65" t="str">
        <f t="shared" ca="1" si="0"/>
        <v/>
      </c>
      <c r="F10" s="64">
        <f t="shared" ca="1" si="1"/>
        <v>0.54166666666666663</v>
      </c>
    </row>
    <row r="11" spans="1:9" s="66" customFormat="1" x14ac:dyDescent="0.2">
      <c r="A11" s="63" t="s">
        <v>73</v>
      </c>
      <c r="B11" s="64">
        <v>1</v>
      </c>
      <c r="C11" s="65">
        <f t="shared" ca="1" si="0"/>
        <v>1</v>
      </c>
      <c r="D11" s="65">
        <f t="shared" ca="1" si="0"/>
        <v>0.96875</v>
      </c>
      <c r="E11" s="65">
        <f t="shared" ca="1" si="0"/>
        <v>1</v>
      </c>
      <c r="F11" s="64">
        <f t="shared" ca="1" si="1"/>
        <v>0.9921875</v>
      </c>
    </row>
    <row r="12" spans="1:9" s="66" customFormat="1" x14ac:dyDescent="0.2">
      <c r="A12" s="63" t="s">
        <v>40</v>
      </c>
      <c r="B12" s="64">
        <v>1</v>
      </c>
      <c r="C12" s="65">
        <f t="shared" ca="1" si="0"/>
        <v>1</v>
      </c>
      <c r="D12" s="65">
        <f t="shared" ca="1" si="0"/>
        <v>0.88888888888888884</v>
      </c>
      <c r="E12" s="65" t="str">
        <f t="shared" ca="1" si="0"/>
        <v/>
      </c>
      <c r="F12" s="64">
        <f t="shared" ca="1" si="1"/>
        <v>0.96296296296296291</v>
      </c>
    </row>
    <row r="13" spans="1:9" s="66" customFormat="1" x14ac:dyDescent="0.2">
      <c r="A13" s="63" t="s">
        <v>113</v>
      </c>
      <c r="B13" s="64">
        <v>1</v>
      </c>
      <c r="C13" s="65">
        <f t="shared" ca="1" si="0"/>
        <v>0.33333333333333331</v>
      </c>
      <c r="D13" s="65">
        <f t="shared" ca="1" si="0"/>
        <v>0.5</v>
      </c>
      <c r="E13" s="65" t="str">
        <f t="shared" ca="1" si="0"/>
        <v/>
      </c>
      <c r="F13" s="64">
        <f t="shared" ca="1" si="1"/>
        <v>0.61111111111111105</v>
      </c>
    </row>
    <row r="14" spans="1:9" s="66" customFormat="1" x14ac:dyDescent="0.2">
      <c r="A14" s="63" t="s">
        <v>74</v>
      </c>
      <c r="B14" s="64">
        <v>0</v>
      </c>
      <c r="C14" s="65">
        <f t="shared" ca="1" si="0"/>
        <v>0</v>
      </c>
      <c r="D14" s="65">
        <f t="shared" ca="1" si="0"/>
        <v>0</v>
      </c>
      <c r="E14" s="65" t="str">
        <f t="shared" ca="1" si="0"/>
        <v/>
      </c>
      <c r="F14" s="64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0.77724358974358987</v>
      </c>
      <c r="D15" s="17">
        <f ca="1">AVERAGE(D2:D14)</f>
        <v>0.76637118223656675</v>
      </c>
      <c r="F15" s="17">
        <f ca="1">AVERAGE(F2:F14)</f>
        <v>0.82243088553184707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2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2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203</v>
      </c>
    </row>
    <row r="5" spans="1:13" s="3" customFormat="1" x14ac:dyDescent="0.2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2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194</v>
      </c>
    </row>
    <row r="7" spans="1:13" s="10" customFormat="1" x14ac:dyDescent="0.2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8" customFormat="1" x14ac:dyDescent="0.2">
      <c r="A8" s="12" t="str">
        <f t="shared" si="0"/>
        <v>ValueSet/absent-or-unknown-allergies-uv-ips</v>
      </c>
      <c r="B8" s="22" t="s">
        <v>125</v>
      </c>
      <c r="C8" s="18" t="s">
        <v>4</v>
      </c>
      <c r="E8" s="68" t="b">
        <v>1</v>
      </c>
      <c r="F8" s="68" t="b">
        <v>1</v>
      </c>
      <c r="G8" s="68" t="b">
        <v>0</v>
      </c>
      <c r="H8" s="9">
        <f t="shared" si="1"/>
        <v>1</v>
      </c>
      <c r="I8" s="68" t="s">
        <v>68</v>
      </c>
      <c r="J8" s="68" t="s">
        <v>50</v>
      </c>
      <c r="K8" s="68" t="b">
        <v>0</v>
      </c>
    </row>
    <row r="9" spans="1:13" s="10" customFormat="1" x14ac:dyDescent="0.2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8" customFormat="1" x14ac:dyDescent="0.2">
      <c r="A10" s="12" t="str">
        <f t="shared" si="2"/>
        <v>ValueSet/resource-types</v>
      </c>
      <c r="B10" s="22" t="s">
        <v>90</v>
      </c>
      <c r="C10" s="18" t="s">
        <v>4</v>
      </c>
      <c r="E10" s="68" t="b">
        <v>1</v>
      </c>
      <c r="F10" s="68" t="b">
        <v>1</v>
      </c>
      <c r="G10" s="68" t="b">
        <v>0</v>
      </c>
      <c r="H10" s="9">
        <f t="shared" si="3"/>
        <v>1</v>
      </c>
      <c r="I10" s="68" t="s">
        <v>51</v>
      </c>
      <c r="J10" s="68" t="s">
        <v>50</v>
      </c>
      <c r="K10" s="68" t="b">
        <v>0</v>
      </c>
    </row>
    <row r="11" spans="1:13" s="68" customFormat="1" x14ac:dyDescent="0.2">
      <c r="A11" s="12" t="str">
        <f t="shared" ref="A11" si="4">CONCATENATE(C11,"/",B11)</f>
        <v>ValueSet/medicine-route-of-administration</v>
      </c>
      <c r="B11" s="22" t="s">
        <v>204</v>
      </c>
      <c r="C11" s="18" t="s">
        <v>4</v>
      </c>
      <c r="E11" s="68" t="b">
        <v>1</v>
      </c>
      <c r="F11" s="68" t="b">
        <v>0</v>
      </c>
      <c r="G11" s="68" t="b">
        <v>0</v>
      </c>
      <c r="H11" s="9">
        <f t="shared" ref="H11" si="5">COUNTIF(E11:F11,TRUE)/COLUMNS(E11:F11)</f>
        <v>0.5</v>
      </c>
      <c r="K11" s="68" t="b">
        <v>0</v>
      </c>
      <c r="M11" s="91" t="s">
        <v>245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  <col min="11" max="11" width="11.83203125" bestFit="1" customWidth="1"/>
  </cols>
  <sheetData>
    <row r="1" spans="1:12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2">
      <c r="A2" s="13" t="s">
        <v>205</v>
      </c>
      <c r="B2" s="19" t="s">
        <v>152</v>
      </c>
      <c r="C2" s="13" t="s">
        <v>3</v>
      </c>
      <c r="D2" s="13" t="s">
        <v>153</v>
      </c>
      <c r="E2" s="13" t="b">
        <v>1</v>
      </c>
      <c r="F2" s="13" t="b">
        <v>1</v>
      </c>
      <c r="G2" s="13" t="b">
        <v>0</v>
      </c>
      <c r="H2" s="71">
        <f t="shared" ref="H2:H13" si="0">COUNTIF(E2:F2,TRUE)/COLUMNS(E2:F2)</f>
        <v>1</v>
      </c>
      <c r="I2" s="13" t="s">
        <v>66</v>
      </c>
      <c r="J2" s="13" t="s">
        <v>50</v>
      </c>
      <c r="K2" s="13" t="s">
        <v>139</v>
      </c>
    </row>
    <row r="3" spans="1:12" s="3" customFormat="1" x14ac:dyDescent="0.2">
      <c r="A3" s="3" t="s">
        <v>206</v>
      </c>
      <c r="B3" s="15" t="s">
        <v>151</v>
      </c>
      <c r="C3" s="3" t="s">
        <v>4</v>
      </c>
      <c r="D3" s="3" t="s">
        <v>154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156</v>
      </c>
      <c r="J3" s="3" t="s">
        <v>50</v>
      </c>
      <c r="K3" s="3" t="s">
        <v>139</v>
      </c>
    </row>
    <row r="4" spans="1:12" s="12" customFormat="1" x14ac:dyDescent="0.2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139</v>
      </c>
      <c r="L4" s="12" t="s">
        <v>207</v>
      </c>
    </row>
    <row r="5" spans="1:12" s="18" customFormat="1" x14ac:dyDescent="0.2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139</v>
      </c>
    </row>
    <row r="6" spans="1:12" s="18" customFormat="1" x14ac:dyDescent="0.2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139</v>
      </c>
      <c r="L6" s="18" t="s">
        <v>208</v>
      </c>
    </row>
    <row r="7" spans="1:12" s="13" customFormat="1" x14ac:dyDescent="0.2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1">
        <f t="shared" si="0"/>
        <v>0</v>
      </c>
    </row>
    <row r="8" spans="1:12" s="18" customFormat="1" x14ac:dyDescent="0.2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2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2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1">
        <f t="shared" si="0"/>
        <v>0</v>
      </c>
      <c r="I10" s="10"/>
      <c r="J10" s="10"/>
      <c r="K10" s="10"/>
    </row>
    <row r="11" spans="1:12" s="18" customFormat="1" x14ac:dyDescent="0.2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2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1">
        <f t="shared" si="0"/>
        <v>0</v>
      </c>
    </row>
    <row r="13" spans="1:12" s="3" customFormat="1" x14ac:dyDescent="0.2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opLeftCell="A13" zoomScale="94" zoomScaleNormal="94" workbookViewId="0">
      <selection activeCell="H38" sqref="H38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13" t="str">
        <f t="shared" ref="A2:A31" si="0">CONCATENATE(C2,"/",B2)</f>
        <v>CodeSystem/observation-status</v>
      </c>
      <c r="B2" s="16" t="s">
        <v>174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178</v>
      </c>
      <c r="J2" s="2" t="s">
        <v>50</v>
      </c>
    </row>
    <row r="3" spans="1:13" s="2" customFormat="1" x14ac:dyDescent="0.2">
      <c r="A3" s="13" t="str">
        <f t="shared" si="0"/>
        <v>ValueSet/observation-status</v>
      </c>
      <c r="B3" s="16" t="s">
        <v>174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178</v>
      </c>
      <c r="J3" s="2" t="s">
        <v>50</v>
      </c>
    </row>
    <row r="4" spans="1:13" s="2" customFormat="1" x14ac:dyDescent="0.2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2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175</v>
      </c>
    </row>
    <row r="9" spans="1:13" s="3" customFormat="1" x14ac:dyDescent="0.2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175</v>
      </c>
    </row>
    <row r="10" spans="1:13" s="2" customFormat="1" x14ac:dyDescent="0.2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176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176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122</v>
      </c>
      <c r="G13" s="12"/>
      <c r="H13" s="7">
        <f t="shared" si="1"/>
        <v>0.5</v>
      </c>
      <c r="I13" s="3" t="s">
        <v>68</v>
      </c>
    </row>
    <row r="14" spans="1:13" s="2" customFormat="1" x14ac:dyDescent="0.2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2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2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7">
        <v>43324</v>
      </c>
      <c r="J16" s="2" t="s">
        <v>50</v>
      </c>
    </row>
    <row r="17" spans="1:11" s="3" customFormat="1" x14ac:dyDescent="0.2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2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2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2">
      <c r="A20" s="13" t="str">
        <f t="shared" si="0"/>
        <v>ConceptMap/BRResultadoQualitativoExame-2.0</v>
      </c>
      <c r="B20" s="16" t="s">
        <v>164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177</v>
      </c>
      <c r="J20" s="2" t="s">
        <v>50</v>
      </c>
    </row>
    <row r="21" spans="1:11" s="3" customFormat="1" x14ac:dyDescent="0.2">
      <c r="A21" s="12" t="str">
        <f t="shared" si="0"/>
        <v>CodeSystem/Resultado qualitativo do Exame</v>
      </c>
      <c r="B21" s="15" t="s">
        <v>165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2">
      <c r="A22" s="13" t="str">
        <f t="shared" si="0"/>
        <v>CodeSystem/Tipo de Resultado AVIDEZ</v>
      </c>
      <c r="B22" s="16" t="s">
        <v>166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2">
      <c r="A23" s="12" t="str">
        <f t="shared" si="0"/>
        <v>CodeSystem/Tipo de Resultado DTNT</v>
      </c>
      <c r="B23" s="15" t="s">
        <v>167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2">
      <c r="A24" s="13" t="str">
        <f t="shared" si="0"/>
        <v>CodeSystem/Tipo de Resultado HISPT</v>
      </c>
      <c r="B24" s="16" t="s">
        <v>168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2">
      <c r="A25" s="12" t="str">
        <f t="shared" si="0"/>
        <v>CodeSystem/Tipo de Resultado PRAU</v>
      </c>
      <c r="B25" s="15" t="s">
        <v>169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2">
      <c r="A26" s="13" t="str">
        <f t="shared" si="0"/>
        <v>CodeSystem/Tipo de Resultado PSNG</v>
      </c>
      <c r="B26" s="16" t="s">
        <v>170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2">
      <c r="A27" s="12" t="str">
        <f t="shared" si="0"/>
        <v>CodeSystem/Tipo de Resultado RGNR</v>
      </c>
      <c r="B27" s="15" t="s">
        <v>171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2">
      <c r="A28" s="13" t="str">
        <f t="shared" si="0"/>
        <v>CodeSystem/Tipo de Resultado RSBAC</v>
      </c>
      <c r="B28" s="16" t="s">
        <v>172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2">
      <c r="A29" s="12" t="str">
        <f t="shared" si="0"/>
        <v>CodeSystem/Tipo de Resultado RSCUL</v>
      </c>
      <c r="B29" s="15" t="s">
        <v>173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2">
      <c r="A30" s="2" t="str">
        <f t="shared" si="0"/>
        <v>CodeSystem/ urn:ietf:bcp:47</v>
      </c>
      <c r="B30" s="16" t="s">
        <v>152</v>
      </c>
      <c r="C30" s="2" t="s">
        <v>3</v>
      </c>
      <c r="D30" s="2" t="s">
        <v>153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2">
      <c r="A31" s="3" t="str">
        <f t="shared" si="0"/>
        <v>ValueSet/languages</v>
      </c>
      <c r="B31" s="15" t="s">
        <v>151</v>
      </c>
      <c r="C31" s="3" t="s">
        <v>4</v>
      </c>
      <c r="D31" s="3" t="s">
        <v>154</v>
      </c>
      <c r="E31" s="3" t="b">
        <v>1</v>
      </c>
      <c r="F31" s="3" t="b">
        <v>1</v>
      </c>
      <c r="H31" s="7">
        <f t="shared" ref="H31:H36" si="2">COUNTIF(E31:F31,TRUE)/COLUMNS(E31:F31)</f>
        <v>1</v>
      </c>
      <c r="I31" s="3" t="s">
        <v>156</v>
      </c>
      <c r="J31" s="3" t="s">
        <v>50</v>
      </c>
    </row>
    <row r="32" spans="1:11" s="76" customFormat="1" x14ac:dyDescent="0.2">
      <c r="A32" s="10" t="s">
        <v>180</v>
      </c>
      <c r="B32" s="19" t="s">
        <v>181</v>
      </c>
      <c r="C32" s="13" t="s">
        <v>3</v>
      </c>
      <c r="D32" s="13" t="s">
        <v>181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6" t="s">
        <v>188</v>
      </c>
      <c r="J32" s="76" t="s">
        <v>50</v>
      </c>
      <c r="K32" s="76" t="s">
        <v>184</v>
      </c>
    </row>
    <row r="33" spans="1:11" s="76" customFormat="1" x14ac:dyDescent="0.2">
      <c r="A33" s="10" t="s">
        <v>180</v>
      </c>
      <c r="B33" s="19" t="s">
        <v>240</v>
      </c>
      <c r="C33" s="13" t="s">
        <v>3</v>
      </c>
      <c r="D33" s="13" t="s">
        <v>241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6" t="s">
        <v>242</v>
      </c>
      <c r="J33" s="76" t="s">
        <v>50</v>
      </c>
      <c r="K33" s="76" t="s">
        <v>139</v>
      </c>
    </row>
    <row r="34" spans="1:11" s="68" customFormat="1" x14ac:dyDescent="0.2">
      <c r="A34" s="18" t="s">
        <v>182</v>
      </c>
      <c r="B34" s="22" t="s">
        <v>183</v>
      </c>
      <c r="C34" s="18" t="s">
        <v>4</v>
      </c>
      <c r="D34" s="18" t="s">
        <v>183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68" t="s">
        <v>185</v>
      </c>
    </row>
    <row r="35" spans="1:11" s="76" customFormat="1" x14ac:dyDescent="0.2">
      <c r="A35" s="76" t="s">
        <v>186</v>
      </c>
      <c r="B35" s="19" t="s">
        <v>187</v>
      </c>
      <c r="C35" s="13" t="s">
        <v>3</v>
      </c>
      <c r="D35" s="13" t="s">
        <v>187</v>
      </c>
      <c r="E35" s="13" t="b">
        <v>1</v>
      </c>
      <c r="F35" s="76" t="b">
        <v>1</v>
      </c>
      <c r="G35" s="76" t="b">
        <v>1</v>
      </c>
      <c r="H35" s="6">
        <f>COUNTIF(E35:F35,TRUE)/COLUMNS(E35:F35)</f>
        <v>1</v>
      </c>
      <c r="I35" s="10" t="s">
        <v>188</v>
      </c>
      <c r="J35" s="10" t="s">
        <v>50</v>
      </c>
      <c r="K35" s="76" t="s">
        <v>189</v>
      </c>
    </row>
    <row r="36" spans="1:11" s="68" customFormat="1" x14ac:dyDescent="0.2">
      <c r="A36" s="68" t="s">
        <v>190</v>
      </c>
      <c r="B36" s="22" t="s">
        <v>191</v>
      </c>
      <c r="C36" s="18" t="s">
        <v>4</v>
      </c>
      <c r="D36" s="18" t="s">
        <v>191</v>
      </c>
      <c r="E36" s="12" t="b">
        <v>1</v>
      </c>
      <c r="F36" s="68" t="b">
        <v>1</v>
      </c>
      <c r="G36" s="68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192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72" t="s">
        <v>18</v>
      </c>
      <c r="B1" s="72" t="s">
        <v>0</v>
      </c>
      <c r="C1" s="72" t="s">
        <v>6</v>
      </c>
      <c r="D1" s="72" t="s">
        <v>7</v>
      </c>
      <c r="E1" s="72" t="s">
        <v>8</v>
      </c>
      <c r="F1" s="72" t="s">
        <v>9</v>
      </c>
      <c r="G1" s="72" t="s">
        <v>44</v>
      </c>
      <c r="H1" s="72" t="s">
        <v>1</v>
      </c>
      <c r="I1" s="72" t="s">
        <v>47</v>
      </c>
      <c r="J1" s="72" t="s">
        <v>48</v>
      </c>
      <c r="K1" s="72" t="s">
        <v>5</v>
      </c>
      <c r="L1" s="72"/>
      <c r="M1" s="72"/>
    </row>
    <row r="2" spans="1:13" s="2" customFormat="1" x14ac:dyDescent="0.2">
      <c r="A2" s="78" t="s">
        <v>209</v>
      </c>
      <c r="B2" s="79" t="s">
        <v>104</v>
      </c>
      <c r="C2" s="78" t="s">
        <v>3</v>
      </c>
      <c r="D2" s="78"/>
      <c r="E2" s="78" t="b">
        <v>1</v>
      </c>
      <c r="F2" s="78" t="b">
        <v>1</v>
      </c>
      <c r="G2" s="78" t="s">
        <v>46</v>
      </c>
      <c r="H2" s="80">
        <f t="shared" ref="H2:H17" si="0">COUNTIF(E2:F2,TRUE)/COLUMNS(E2:F2)</f>
        <v>1</v>
      </c>
      <c r="I2" s="78" t="s">
        <v>58</v>
      </c>
      <c r="J2" s="78" t="s">
        <v>50</v>
      </c>
      <c r="K2" s="78" t="s">
        <v>193</v>
      </c>
      <c r="L2" s="78"/>
      <c r="M2" s="78"/>
    </row>
    <row r="3" spans="1:13" s="3" customFormat="1" x14ac:dyDescent="0.2">
      <c r="A3" s="74" t="s">
        <v>210</v>
      </c>
      <c r="B3" s="75" t="s">
        <v>104</v>
      </c>
      <c r="C3" s="74" t="s">
        <v>4</v>
      </c>
      <c r="D3" s="74"/>
      <c r="E3" s="74" t="b">
        <v>1</v>
      </c>
      <c r="F3" s="74" t="b">
        <v>1</v>
      </c>
      <c r="G3" s="74" t="s">
        <v>46</v>
      </c>
      <c r="H3" s="7">
        <f t="shared" si="0"/>
        <v>1</v>
      </c>
      <c r="I3" s="74" t="s">
        <v>58</v>
      </c>
      <c r="J3" s="74" t="s">
        <v>50</v>
      </c>
      <c r="K3" s="74" t="s">
        <v>193</v>
      </c>
      <c r="L3" s="74"/>
      <c r="M3" s="74"/>
    </row>
    <row r="4" spans="1:13" s="2" customFormat="1" x14ac:dyDescent="0.2">
      <c r="A4" s="78" t="s">
        <v>211</v>
      </c>
      <c r="B4" s="79" t="s">
        <v>105</v>
      </c>
      <c r="C4" s="78" t="s">
        <v>3</v>
      </c>
      <c r="D4" s="78"/>
      <c r="E4" s="78" t="b">
        <v>1</v>
      </c>
      <c r="F4" s="78" t="b">
        <v>1</v>
      </c>
      <c r="G4" s="78" t="s">
        <v>54</v>
      </c>
      <c r="H4" s="80">
        <f t="shared" si="0"/>
        <v>1</v>
      </c>
      <c r="I4" s="81">
        <v>43324</v>
      </c>
      <c r="J4" s="78" t="s">
        <v>50</v>
      </c>
      <c r="K4" s="78"/>
      <c r="L4" s="78"/>
      <c r="M4" s="78"/>
    </row>
    <row r="5" spans="1:13" s="18" customFormat="1" x14ac:dyDescent="0.2">
      <c r="A5" s="85" t="s">
        <v>212</v>
      </c>
      <c r="B5" s="86" t="s">
        <v>41</v>
      </c>
      <c r="C5" s="85" t="s">
        <v>4</v>
      </c>
      <c r="D5" s="85"/>
      <c r="E5" s="85" t="b">
        <v>1</v>
      </c>
      <c r="F5" s="85" t="b">
        <v>1</v>
      </c>
      <c r="G5" s="85" t="s">
        <v>54</v>
      </c>
      <c r="H5" s="7">
        <f t="shared" si="0"/>
        <v>1</v>
      </c>
      <c r="I5" s="87">
        <v>43324</v>
      </c>
      <c r="J5" s="85" t="s">
        <v>50</v>
      </c>
      <c r="K5" s="85"/>
      <c r="L5" s="85"/>
      <c r="M5" s="85"/>
    </row>
    <row r="6" spans="1:13" s="2" customFormat="1" x14ac:dyDescent="0.2">
      <c r="A6" s="78" t="s">
        <v>213</v>
      </c>
      <c r="B6" s="79" t="s">
        <v>106</v>
      </c>
      <c r="C6" s="78" t="s">
        <v>3</v>
      </c>
      <c r="D6" s="78"/>
      <c r="E6" s="78" t="b">
        <v>1</v>
      </c>
      <c r="F6" s="78" t="b">
        <v>1</v>
      </c>
      <c r="G6" s="78" t="s">
        <v>54</v>
      </c>
      <c r="H6" s="80">
        <f t="shared" si="0"/>
        <v>1</v>
      </c>
      <c r="I6" s="78" t="s">
        <v>58</v>
      </c>
      <c r="J6" s="78" t="s">
        <v>50</v>
      </c>
      <c r="K6" s="78"/>
      <c r="L6" s="78"/>
      <c r="M6" s="78"/>
    </row>
    <row r="7" spans="1:13" s="18" customFormat="1" x14ac:dyDescent="0.2">
      <c r="A7" s="74" t="s">
        <v>214</v>
      </c>
      <c r="B7" s="75" t="s">
        <v>106</v>
      </c>
      <c r="C7" s="74" t="s">
        <v>4</v>
      </c>
      <c r="D7" s="74"/>
      <c r="E7" s="74" t="b">
        <v>1</v>
      </c>
      <c r="F7" s="74" t="b">
        <v>1</v>
      </c>
      <c r="G7" s="74" t="s">
        <v>54</v>
      </c>
      <c r="H7" s="7">
        <f t="shared" si="0"/>
        <v>1</v>
      </c>
      <c r="I7" s="74" t="s">
        <v>58</v>
      </c>
      <c r="J7" s="74" t="s">
        <v>50</v>
      </c>
      <c r="K7" s="74"/>
      <c r="L7" s="74"/>
      <c r="M7" s="74"/>
    </row>
    <row r="8" spans="1:13" s="13" customFormat="1" x14ac:dyDescent="0.2">
      <c r="A8" s="78" t="s">
        <v>215</v>
      </c>
      <c r="B8" s="79" t="s">
        <v>107</v>
      </c>
      <c r="C8" s="78" t="s">
        <v>3</v>
      </c>
      <c r="D8" s="78"/>
      <c r="E8" s="78" t="b">
        <v>1</v>
      </c>
      <c r="F8" s="78" t="b">
        <v>1</v>
      </c>
      <c r="G8" s="78" t="s">
        <v>54</v>
      </c>
      <c r="H8" s="80">
        <f t="shared" si="0"/>
        <v>1</v>
      </c>
      <c r="I8" s="78" t="s">
        <v>58</v>
      </c>
      <c r="J8" s="78" t="s">
        <v>50</v>
      </c>
      <c r="K8" s="78" t="s">
        <v>193</v>
      </c>
      <c r="L8" s="78"/>
      <c r="M8" s="78"/>
    </row>
    <row r="9" spans="1:13" s="18" customFormat="1" x14ac:dyDescent="0.2">
      <c r="A9" s="74" t="s">
        <v>216</v>
      </c>
      <c r="B9" s="75" t="s">
        <v>107</v>
      </c>
      <c r="C9" s="74" t="s">
        <v>4</v>
      </c>
      <c r="D9" s="74"/>
      <c r="E9" s="74" t="b">
        <v>1</v>
      </c>
      <c r="F9" s="74" t="b">
        <v>1</v>
      </c>
      <c r="G9" s="74" t="s">
        <v>54</v>
      </c>
      <c r="H9" s="7">
        <f t="shared" si="0"/>
        <v>1</v>
      </c>
      <c r="I9" s="74" t="s">
        <v>58</v>
      </c>
      <c r="J9" s="74" t="s">
        <v>50</v>
      </c>
      <c r="K9" s="74" t="s">
        <v>193</v>
      </c>
      <c r="L9" s="74"/>
      <c r="M9" s="74"/>
    </row>
    <row r="10" spans="1:13" s="13" customFormat="1" x14ac:dyDescent="0.2">
      <c r="A10" s="78" t="s">
        <v>217</v>
      </c>
      <c r="B10" s="79" t="s">
        <v>108</v>
      </c>
      <c r="C10" s="78" t="s">
        <v>3</v>
      </c>
      <c r="D10" s="78"/>
      <c r="E10" s="78" t="b">
        <v>1</v>
      </c>
      <c r="F10" s="78" t="b">
        <v>1</v>
      </c>
      <c r="G10" s="78"/>
      <c r="H10" s="80">
        <f t="shared" si="0"/>
        <v>1</v>
      </c>
      <c r="I10" s="78" t="s">
        <v>51</v>
      </c>
      <c r="J10" s="78"/>
      <c r="K10" s="78"/>
      <c r="L10" s="78"/>
      <c r="M10" s="78"/>
    </row>
    <row r="11" spans="1:13" s="3" customFormat="1" x14ac:dyDescent="0.2">
      <c r="A11" s="74" t="s">
        <v>218</v>
      </c>
      <c r="B11" s="75" t="s">
        <v>108</v>
      </c>
      <c r="C11" s="74" t="s">
        <v>4</v>
      </c>
      <c r="D11" s="74"/>
      <c r="E11" s="74" t="b">
        <v>1</v>
      </c>
      <c r="F11" s="74" t="b">
        <v>1</v>
      </c>
      <c r="G11" s="74"/>
      <c r="H11" s="7">
        <f t="shared" si="0"/>
        <v>1</v>
      </c>
      <c r="I11" s="74" t="s">
        <v>51</v>
      </c>
      <c r="J11" s="74" t="s">
        <v>50</v>
      </c>
      <c r="K11" s="74"/>
      <c r="L11" s="74"/>
      <c r="M11" s="74"/>
    </row>
    <row r="12" spans="1:13" s="2" customFormat="1" x14ac:dyDescent="0.2">
      <c r="A12" s="78" t="s">
        <v>219</v>
      </c>
      <c r="B12" s="79" t="s">
        <v>109</v>
      </c>
      <c r="C12" s="78" t="s">
        <v>3</v>
      </c>
      <c r="D12" s="78"/>
      <c r="E12" s="78" t="b">
        <v>1</v>
      </c>
      <c r="F12" s="78" t="b">
        <v>1</v>
      </c>
      <c r="G12" s="78"/>
      <c r="H12" s="80">
        <f t="shared" si="0"/>
        <v>1</v>
      </c>
      <c r="I12" s="78" t="s">
        <v>51</v>
      </c>
      <c r="J12" s="78" t="s">
        <v>50</v>
      </c>
      <c r="K12" s="78"/>
      <c r="L12" s="78"/>
      <c r="M12" s="78"/>
    </row>
    <row r="13" spans="1:13" s="3" customFormat="1" x14ac:dyDescent="0.2">
      <c r="A13" s="74" t="s">
        <v>220</v>
      </c>
      <c r="B13" s="75" t="s">
        <v>109</v>
      </c>
      <c r="C13" s="74" t="s">
        <v>4</v>
      </c>
      <c r="D13" s="74"/>
      <c r="E13" s="74" t="b">
        <v>1</v>
      </c>
      <c r="F13" s="74" t="b">
        <v>1</v>
      </c>
      <c r="G13" s="74"/>
      <c r="H13" s="7">
        <f t="shared" si="0"/>
        <v>1</v>
      </c>
      <c r="I13" s="74" t="s">
        <v>51</v>
      </c>
      <c r="J13" s="74" t="s">
        <v>50</v>
      </c>
      <c r="K13" s="74"/>
      <c r="L13" s="74"/>
      <c r="M13" s="74"/>
    </row>
    <row r="14" spans="1:13" s="2" customFormat="1" x14ac:dyDescent="0.2">
      <c r="A14" s="78" t="s">
        <v>221</v>
      </c>
      <c r="B14" s="79" t="s">
        <v>110</v>
      </c>
      <c r="C14" s="78" t="s">
        <v>3</v>
      </c>
      <c r="D14" s="78"/>
      <c r="E14" s="78" t="b">
        <v>1</v>
      </c>
      <c r="F14" s="78" t="b">
        <v>1</v>
      </c>
      <c r="G14" s="78"/>
      <c r="H14" s="80">
        <f t="shared" si="0"/>
        <v>1</v>
      </c>
      <c r="I14" s="78" t="s">
        <v>51</v>
      </c>
      <c r="J14" s="78" t="s">
        <v>50</v>
      </c>
      <c r="K14" s="78"/>
      <c r="L14" s="78"/>
      <c r="M14" s="78"/>
    </row>
    <row r="15" spans="1:13" s="3" customFormat="1" x14ac:dyDescent="0.2">
      <c r="A15" s="74" t="s">
        <v>222</v>
      </c>
      <c r="B15" s="75" t="s">
        <v>110</v>
      </c>
      <c r="C15" s="74" t="s">
        <v>4</v>
      </c>
      <c r="D15" s="74"/>
      <c r="E15" s="74" t="b">
        <v>1</v>
      </c>
      <c r="F15" s="74" t="b">
        <v>1</v>
      </c>
      <c r="G15" s="74"/>
      <c r="H15" s="7">
        <f t="shared" si="0"/>
        <v>1</v>
      </c>
      <c r="I15" s="74" t="s">
        <v>51</v>
      </c>
      <c r="J15" s="74" t="s">
        <v>50</v>
      </c>
      <c r="K15" s="74"/>
      <c r="L15" s="74"/>
      <c r="M15" s="74"/>
    </row>
    <row r="16" spans="1:13" s="76" customFormat="1" x14ac:dyDescent="0.2">
      <c r="A16" s="82" t="s">
        <v>200</v>
      </c>
      <c r="B16" s="79" t="s">
        <v>201</v>
      </c>
      <c r="C16" s="78" t="s">
        <v>4</v>
      </c>
      <c r="D16" s="78"/>
      <c r="E16" s="78" t="b">
        <v>1</v>
      </c>
      <c r="F16" s="78" t="b">
        <v>0</v>
      </c>
      <c r="G16" s="78" t="s">
        <v>54</v>
      </c>
      <c r="H16" s="80">
        <f t="shared" si="0"/>
        <v>0.5</v>
      </c>
      <c r="I16" s="78" t="s">
        <v>58</v>
      </c>
      <c r="J16" s="83" t="s">
        <v>45</v>
      </c>
      <c r="K16" s="83" t="s">
        <v>193</v>
      </c>
      <c r="L16" s="83" t="s">
        <v>202</v>
      </c>
      <c r="M16" s="83"/>
    </row>
    <row r="17" spans="1:13" s="68" customFormat="1" x14ac:dyDescent="0.2">
      <c r="A17" s="84" t="s">
        <v>223</v>
      </c>
      <c r="B17" s="22" t="s">
        <v>224</v>
      </c>
      <c r="C17" s="85" t="s">
        <v>4</v>
      </c>
      <c r="D17" s="84"/>
      <c r="E17" s="85" t="b">
        <v>1</v>
      </c>
      <c r="F17" s="85" t="b">
        <v>0</v>
      </c>
      <c r="G17" s="84" t="s">
        <v>54</v>
      </c>
      <c r="H17" s="7">
        <f t="shared" si="0"/>
        <v>0.5</v>
      </c>
      <c r="I17" s="84"/>
      <c r="J17" s="84"/>
      <c r="K17" s="84"/>
      <c r="L17" s="84" t="s">
        <v>202</v>
      </c>
      <c r="M17" s="84"/>
    </row>
    <row r="18" spans="1:13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H10" sqref="H10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132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132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133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134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135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136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136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137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137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H20" sqref="H20"/>
    </sheetView>
  </sheetViews>
  <sheetFormatPr baseColWidth="10" defaultColWidth="8.6640625" defaultRowHeight="15" x14ac:dyDescent="0.2"/>
  <cols>
    <col min="1" max="1" width="38.1640625" style="52" bestFit="1" customWidth="1"/>
    <col min="2" max="2" width="40.6640625" style="52" customWidth="1"/>
    <col min="3" max="3" width="14.5" style="52" customWidth="1"/>
    <col min="4" max="4" width="27.6640625" style="52" customWidth="1"/>
    <col min="5" max="5" width="11.6640625" style="52" bestFit="1" customWidth="1"/>
    <col min="6" max="6" width="16.6640625" style="52" customWidth="1"/>
    <col min="7" max="7" width="11.6640625" style="52" customWidth="1"/>
    <col min="8" max="8" width="8.6640625" style="52"/>
    <col min="9" max="9" width="20.33203125" style="52" customWidth="1"/>
    <col min="10" max="10" width="8.6640625" style="52"/>
    <col min="11" max="11" width="13.33203125" style="52" customWidth="1"/>
    <col min="12" max="12" width="8.6640625" style="52"/>
    <col min="13" max="13" width="58.1640625" style="52" customWidth="1"/>
    <col min="14" max="16384" width="8.6640625" style="52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2">
      <c r="A2" s="50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142</v>
      </c>
      <c r="E2" s="44" t="b">
        <v>1</v>
      </c>
      <c r="F2" s="44" t="b">
        <v>1</v>
      </c>
      <c r="G2" s="51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s">
        <v>139</v>
      </c>
      <c r="L2" s="44"/>
      <c r="M2" s="44"/>
    </row>
    <row r="3" spans="1:13" s="37" customFormat="1" x14ac:dyDescent="0.2">
      <c r="A3" s="38" t="str">
        <f t="shared" si="0"/>
        <v>ValueSet/name-use</v>
      </c>
      <c r="B3" s="56" t="s">
        <v>10</v>
      </c>
      <c r="C3" s="38" t="s">
        <v>4</v>
      </c>
      <c r="D3" s="56" t="s">
        <v>142</v>
      </c>
      <c r="E3" s="38" t="b">
        <v>1</v>
      </c>
      <c r="F3" s="38" t="b">
        <v>1</v>
      </c>
      <c r="G3" s="39" t="s">
        <v>45</v>
      </c>
      <c r="H3" s="58">
        <f t="shared" ref="H3:H20" si="1">COUNTIF(E3:F3,TRUE)/COLUMNS(E3:F3)</f>
        <v>1</v>
      </c>
      <c r="I3" s="38" t="s">
        <v>51</v>
      </c>
      <c r="J3" s="38" t="s">
        <v>50</v>
      </c>
      <c r="K3" s="38" t="s">
        <v>139</v>
      </c>
      <c r="L3" s="38"/>
      <c r="M3" s="38"/>
    </row>
    <row r="4" spans="1:13" s="43" customFormat="1" x14ac:dyDescent="0.2">
      <c r="A4" s="50" t="str">
        <f t="shared" si="0"/>
        <v>CodeSystem/v3-MaritalStatus</v>
      </c>
      <c r="B4" s="45" t="s">
        <v>143</v>
      </c>
      <c r="C4" s="44" t="s">
        <v>3</v>
      </c>
      <c r="D4" s="45" t="s">
        <v>143</v>
      </c>
      <c r="E4" s="44" t="b">
        <v>1</v>
      </c>
      <c r="F4" s="44" t="b">
        <v>1</v>
      </c>
      <c r="G4" s="51" t="s">
        <v>45</v>
      </c>
      <c r="H4" s="46">
        <f t="shared" si="1"/>
        <v>1</v>
      </c>
      <c r="I4" s="47" t="s">
        <v>55</v>
      </c>
      <c r="J4" s="44" t="s">
        <v>52</v>
      </c>
      <c r="K4" s="44" t="s">
        <v>139</v>
      </c>
      <c r="L4" s="44"/>
      <c r="M4" s="44"/>
    </row>
    <row r="5" spans="1:13" s="43" customFormat="1" x14ac:dyDescent="0.2">
      <c r="A5" s="50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s">
        <v>139</v>
      </c>
      <c r="L5" s="44"/>
      <c r="M5" s="44"/>
    </row>
    <row r="6" spans="1:13" s="37" customFormat="1" x14ac:dyDescent="0.2">
      <c r="A6" s="38" t="str">
        <f t="shared" si="0"/>
        <v>ValueSet/marital-status</v>
      </c>
      <c r="B6" s="56" t="s">
        <v>11</v>
      </c>
      <c r="C6" s="38" t="s">
        <v>4</v>
      </c>
      <c r="D6" s="56" t="s">
        <v>11</v>
      </c>
      <c r="E6" s="38" t="b">
        <v>1</v>
      </c>
      <c r="F6" s="38" t="b">
        <v>1</v>
      </c>
      <c r="G6" s="39" t="s">
        <v>45</v>
      </c>
      <c r="H6" s="58">
        <f t="shared" si="1"/>
        <v>1</v>
      </c>
      <c r="I6" s="41" t="s">
        <v>51</v>
      </c>
      <c r="J6" s="42" t="s">
        <v>52</v>
      </c>
      <c r="K6" s="38" t="s">
        <v>139</v>
      </c>
      <c r="L6" s="38"/>
      <c r="M6" s="38"/>
    </row>
    <row r="7" spans="1:13" s="43" customFormat="1" x14ac:dyDescent="0.2">
      <c r="A7" s="50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1" t="s">
        <v>46</v>
      </c>
      <c r="H7" s="46">
        <f t="shared" si="1"/>
        <v>1</v>
      </c>
      <c r="I7" s="44" t="s">
        <v>51</v>
      </c>
      <c r="J7" s="44" t="s">
        <v>50</v>
      </c>
      <c r="K7" s="44" t="s">
        <v>139</v>
      </c>
      <c r="L7" s="44"/>
      <c r="M7" s="44"/>
    </row>
    <row r="8" spans="1:13" s="37" customFormat="1" ht="32" x14ac:dyDescent="0.2">
      <c r="A8" s="38" t="str">
        <f>CONCATENATE(C8,"/",B8)</f>
        <v>ValueSet/administrative-gender</v>
      </c>
      <c r="B8" s="56" t="s">
        <v>12</v>
      </c>
      <c r="C8" s="38" t="s">
        <v>4</v>
      </c>
      <c r="D8" s="56" t="s">
        <v>12</v>
      </c>
      <c r="E8" s="38" t="b">
        <v>1</v>
      </c>
      <c r="F8" s="38" t="b">
        <v>1</v>
      </c>
      <c r="G8" s="39" t="s">
        <v>46</v>
      </c>
      <c r="H8" s="58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144</v>
      </c>
    </row>
    <row r="9" spans="1:13" s="37" customFormat="1" x14ac:dyDescent="0.2">
      <c r="A9" s="38" t="str">
        <f>CONCATENATE(C9,"/",B9)</f>
        <v>ValueSet/BRSexo-1.0</v>
      </c>
      <c r="B9" s="56" t="s">
        <v>13</v>
      </c>
      <c r="C9" s="38" t="s">
        <v>4</v>
      </c>
      <c r="D9" s="56" t="s">
        <v>13</v>
      </c>
      <c r="E9" s="38" t="b">
        <v>1</v>
      </c>
      <c r="F9" s="38" t="b">
        <v>1</v>
      </c>
      <c r="G9" s="39" t="s">
        <v>44</v>
      </c>
      <c r="H9" s="58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3" customFormat="1" x14ac:dyDescent="0.2">
      <c r="A10" s="50" t="str">
        <f>CONCATENATE(C10,"/",B10)</f>
        <v>CodeSystem/BRRacaCor</v>
      </c>
      <c r="B10" s="19" t="s">
        <v>145</v>
      </c>
      <c r="C10" s="50" t="s">
        <v>3</v>
      </c>
      <c r="D10" s="45" t="s">
        <v>145</v>
      </c>
      <c r="E10" s="50" t="b">
        <v>1</v>
      </c>
      <c r="F10" s="50" t="b">
        <v>1</v>
      </c>
      <c r="G10" s="54" t="s">
        <v>46</v>
      </c>
      <c r="H10" s="46">
        <f t="shared" si="1"/>
        <v>1</v>
      </c>
      <c r="I10" s="44" t="s">
        <v>59</v>
      </c>
      <c r="J10" s="44" t="s">
        <v>50</v>
      </c>
      <c r="K10" s="50" t="s">
        <v>139</v>
      </c>
      <c r="L10" s="50"/>
      <c r="M10" s="55"/>
    </row>
    <row r="11" spans="1:13" s="37" customFormat="1" x14ac:dyDescent="0.2">
      <c r="A11" s="38" t="str">
        <f>CONCATENATE(C11,"/",B11)</f>
        <v>ValueSet/RacaCategoriaBRIPS</v>
      </c>
      <c r="B11" s="56" t="s">
        <v>146</v>
      </c>
      <c r="C11" s="38" t="s">
        <v>4</v>
      </c>
      <c r="D11" s="56" t="s">
        <v>146</v>
      </c>
      <c r="E11" s="38" t="b">
        <v>1</v>
      </c>
      <c r="F11" s="38" t="b">
        <v>1</v>
      </c>
      <c r="G11" s="39" t="s">
        <v>46</v>
      </c>
      <c r="H11" s="58">
        <f t="shared" si="1"/>
        <v>1</v>
      </c>
      <c r="I11" s="42"/>
      <c r="J11" s="42"/>
      <c r="K11" s="38"/>
      <c r="L11" s="38"/>
      <c r="M11" s="48"/>
    </row>
    <row r="12" spans="1:13" s="43" customFormat="1" x14ac:dyDescent="0.2">
      <c r="A12" s="50" t="str">
        <f t="shared" ref="A12:A18" si="2">CONCATENATE(C12,"/",B12)</f>
        <v>CodeSystem/v2-0131</v>
      </c>
      <c r="B12" s="19" t="s">
        <v>56</v>
      </c>
      <c r="C12" s="44" t="s">
        <v>3</v>
      </c>
      <c r="D12" s="50"/>
      <c r="E12" s="44" t="b">
        <v>1</v>
      </c>
      <c r="F12" s="44" t="b">
        <v>1</v>
      </c>
      <c r="G12" s="51" t="s">
        <v>45</v>
      </c>
      <c r="H12" s="46">
        <f t="shared" si="1"/>
        <v>1</v>
      </c>
      <c r="I12" s="62" t="s">
        <v>57</v>
      </c>
      <c r="J12" s="44" t="s">
        <v>50</v>
      </c>
      <c r="K12" s="44"/>
      <c r="L12" s="44"/>
      <c r="M12" s="44"/>
    </row>
    <row r="13" spans="1:13" s="37" customFormat="1" x14ac:dyDescent="0.2">
      <c r="A13" s="38" t="str">
        <f t="shared" si="2"/>
        <v>ValueSet/patient-contactrelationship</v>
      </c>
      <c r="B13" s="56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8">
        <f t="shared" si="1"/>
        <v>1</v>
      </c>
      <c r="I13" s="42" t="s">
        <v>58</v>
      </c>
      <c r="J13" s="38" t="s">
        <v>50</v>
      </c>
      <c r="K13" s="38" t="s">
        <v>139</v>
      </c>
      <c r="L13" s="38"/>
      <c r="M13" s="38"/>
    </row>
    <row r="14" spans="1:13" s="59" customFormat="1" x14ac:dyDescent="0.2">
      <c r="A14" s="38" t="str">
        <f t="shared" si="2"/>
        <v>ValueSet/languages</v>
      </c>
      <c r="B14" s="56" t="s">
        <v>151</v>
      </c>
      <c r="C14" s="42" t="s">
        <v>4</v>
      </c>
      <c r="D14" s="56" t="s">
        <v>141</v>
      </c>
      <c r="E14" s="42" t="b">
        <v>1</v>
      </c>
      <c r="F14" s="42" t="b">
        <v>1</v>
      </c>
      <c r="G14" s="57" t="s">
        <v>45</v>
      </c>
      <c r="H14" s="58">
        <f t="shared" si="1"/>
        <v>1</v>
      </c>
      <c r="I14" s="42" t="s">
        <v>51</v>
      </c>
      <c r="J14" s="42" t="s">
        <v>50</v>
      </c>
      <c r="K14" s="42" t="s">
        <v>139</v>
      </c>
      <c r="L14" s="42"/>
      <c r="M14" s="42"/>
    </row>
    <row r="15" spans="1:13" s="53" customFormat="1" x14ac:dyDescent="0.2">
      <c r="A15" s="50" t="str">
        <f t="shared" si="2"/>
        <v>CodeSystem/urn:ietf:bcp:47</v>
      </c>
      <c r="B15" s="45" t="s">
        <v>140</v>
      </c>
      <c r="C15" s="50" t="s">
        <v>3</v>
      </c>
      <c r="D15" s="45" t="s">
        <v>140</v>
      </c>
      <c r="E15" s="50" t="b">
        <v>1</v>
      </c>
      <c r="F15" s="50" t="b">
        <v>1</v>
      </c>
      <c r="G15" s="54" t="s">
        <v>45</v>
      </c>
      <c r="H15" s="46">
        <f t="shared" si="1"/>
        <v>1</v>
      </c>
      <c r="I15" s="44" t="s">
        <v>66</v>
      </c>
      <c r="J15" s="50" t="s">
        <v>50</v>
      </c>
      <c r="K15" s="50" t="s">
        <v>139</v>
      </c>
      <c r="L15" s="50"/>
      <c r="M15" s="50"/>
    </row>
    <row r="16" spans="1:13" s="59" customFormat="1" x14ac:dyDescent="0.2">
      <c r="A16" s="38" t="str">
        <f t="shared" si="2"/>
        <v>ValueSet/link-type</v>
      </c>
      <c r="B16" s="56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7" t="s">
        <v>45</v>
      </c>
      <c r="H16" s="58">
        <f t="shared" si="1"/>
        <v>1</v>
      </c>
      <c r="I16" s="42" t="s">
        <v>51</v>
      </c>
      <c r="J16" s="42" t="s">
        <v>50</v>
      </c>
      <c r="K16" s="42" t="s">
        <v>139</v>
      </c>
      <c r="L16" s="42"/>
      <c r="M16" s="42"/>
    </row>
    <row r="17" spans="1:13" s="53" customFormat="1" x14ac:dyDescent="0.2">
      <c r="A17" s="50" t="str">
        <f t="shared" si="2"/>
        <v>CodeSystem/link-type</v>
      </c>
      <c r="B17" s="45" t="s">
        <v>16</v>
      </c>
      <c r="C17" s="50" t="s">
        <v>3</v>
      </c>
      <c r="D17" s="50" t="s">
        <v>17</v>
      </c>
      <c r="E17" s="50" t="b">
        <v>1</v>
      </c>
      <c r="F17" s="50" t="b">
        <v>1</v>
      </c>
      <c r="G17" s="54" t="s">
        <v>45</v>
      </c>
      <c r="H17" s="46">
        <f t="shared" si="1"/>
        <v>1</v>
      </c>
      <c r="I17" s="50" t="s">
        <v>58</v>
      </c>
      <c r="J17" s="50" t="s">
        <v>50</v>
      </c>
      <c r="K17" s="44" t="s">
        <v>139</v>
      </c>
      <c r="L17" s="50"/>
      <c r="M17" s="50"/>
    </row>
    <row r="18" spans="1:13" s="61" customFormat="1" x14ac:dyDescent="0.2">
      <c r="A18" s="50" t="str">
        <f t="shared" si="2"/>
        <v>CodeSystem/BREtniaIndigena</v>
      </c>
      <c r="B18" s="45" t="s">
        <v>147</v>
      </c>
      <c r="C18" s="50" t="s">
        <v>3</v>
      </c>
      <c r="D18" s="60"/>
      <c r="E18" s="50" t="b">
        <v>1</v>
      </c>
      <c r="F18" s="50" t="b">
        <v>1</v>
      </c>
      <c r="G18" s="60" t="s">
        <v>46</v>
      </c>
      <c r="H18" s="46">
        <f t="shared" si="1"/>
        <v>1</v>
      </c>
      <c r="I18" s="60" t="s">
        <v>59</v>
      </c>
      <c r="J18" s="60" t="s">
        <v>50</v>
      </c>
      <c r="K18" s="60" t="s">
        <v>139</v>
      </c>
      <c r="L18" s="60"/>
      <c r="M18" s="60" t="s">
        <v>150</v>
      </c>
    </row>
    <row r="19" spans="1:13" s="34" customFormat="1" x14ac:dyDescent="0.2">
      <c r="A19" s="38" t="str">
        <f>CONCATENATE(C19,"/",B19)</f>
        <v>ValueSet/povo-indigena-br-ips</v>
      </c>
      <c r="B19" s="49" t="s">
        <v>148</v>
      </c>
      <c r="C19" s="42" t="s">
        <v>4</v>
      </c>
      <c r="D19" s="35"/>
      <c r="E19" s="42" t="b">
        <v>1</v>
      </c>
      <c r="F19" s="42" t="b">
        <v>1</v>
      </c>
      <c r="G19" s="35" t="s">
        <v>46</v>
      </c>
      <c r="H19" s="46">
        <f t="shared" si="1"/>
        <v>1</v>
      </c>
      <c r="I19" s="35" t="s">
        <v>149</v>
      </c>
      <c r="J19" s="35" t="s">
        <v>50</v>
      </c>
      <c r="K19" s="35" t="s">
        <v>139</v>
      </c>
      <c r="L19" s="35"/>
      <c r="M19" s="35" t="s">
        <v>150</v>
      </c>
    </row>
    <row r="20" spans="1:13" s="59" customFormat="1" x14ac:dyDescent="0.2">
      <c r="A20" s="42" t="s">
        <v>157</v>
      </c>
      <c r="B20" s="56" t="s">
        <v>158</v>
      </c>
      <c r="C20" s="42" t="s">
        <v>4</v>
      </c>
      <c r="D20" s="42" t="s">
        <v>159</v>
      </c>
      <c r="E20" s="42" t="b">
        <v>1</v>
      </c>
      <c r="F20" s="42" t="b">
        <v>1</v>
      </c>
      <c r="G20" s="42" t="s">
        <v>46</v>
      </c>
      <c r="H20" s="58">
        <f t="shared" si="1"/>
        <v>1</v>
      </c>
      <c r="I20" s="42" t="s">
        <v>149</v>
      </c>
      <c r="J20" s="42" t="s">
        <v>50</v>
      </c>
      <c r="K20" s="42" t="s">
        <v>139</v>
      </c>
      <c r="L20" s="42"/>
      <c r="M20" s="42"/>
    </row>
    <row r="21" spans="1:13" s="34" customFormat="1" x14ac:dyDescent="0.2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H11" sqref="H11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152</v>
      </c>
      <c r="C3" s="2" t="s">
        <v>3</v>
      </c>
      <c r="D3" s="2" t="s">
        <v>153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139</v>
      </c>
    </row>
    <row r="4" spans="1:11" s="3" customFormat="1" x14ac:dyDescent="0.2">
      <c r="A4" s="3" t="str">
        <f t="shared" si="0"/>
        <v>ValueSet/languages</v>
      </c>
      <c r="B4" s="15" t="s">
        <v>151</v>
      </c>
      <c r="C4" s="3" t="s">
        <v>4</v>
      </c>
      <c r="D4" s="3" t="s">
        <v>154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156</v>
      </c>
      <c r="J4" s="3" t="s">
        <v>50</v>
      </c>
      <c r="K4" s="3" t="s">
        <v>139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139</v>
      </c>
    </row>
    <row r="6" spans="1:11" s="3" customFormat="1" x14ac:dyDescent="0.2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139</v>
      </c>
    </row>
    <row r="7" spans="1:11" s="2" customFormat="1" x14ac:dyDescent="0.2">
      <c r="A7" s="2" t="str">
        <f t="shared" si="0"/>
        <v>CodeSystem/contactentity-type</v>
      </c>
      <c r="B7" s="16" t="s">
        <v>155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139</v>
      </c>
    </row>
    <row r="8" spans="1:11" s="3" customFormat="1" x14ac:dyDescent="0.2">
      <c r="A8" s="3" t="str">
        <f t="shared" si="0"/>
        <v>ValueSet/contactentity-type</v>
      </c>
      <c r="B8" s="22" t="s">
        <v>155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139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139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139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H10" sqref="H10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139</v>
      </c>
    </row>
    <row r="3" spans="1:13" s="18" customFormat="1" x14ac:dyDescent="0.2">
      <c r="A3" s="18" t="s">
        <v>64</v>
      </c>
      <c r="B3" s="22" t="s">
        <v>128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139</v>
      </c>
    </row>
    <row r="4" spans="1:13" s="2" customFormat="1" x14ac:dyDescent="0.2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0" t="s">
        <v>44</v>
      </c>
      <c r="H4" s="6">
        <f t="shared" si="0"/>
        <v>1</v>
      </c>
      <c r="I4" s="2" t="s">
        <v>59</v>
      </c>
      <c r="J4" s="2" t="s">
        <v>50</v>
      </c>
      <c r="K4" s="2" t="s">
        <v>139</v>
      </c>
    </row>
    <row r="5" spans="1:13" s="3" customFormat="1" x14ac:dyDescent="0.2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9" t="s">
        <v>44</v>
      </c>
      <c r="H5" s="7">
        <f t="shared" si="0"/>
        <v>1</v>
      </c>
      <c r="I5" s="3" t="s">
        <v>60</v>
      </c>
      <c r="J5" s="3" t="s">
        <v>50</v>
      </c>
      <c r="K5" s="18" t="s">
        <v>139</v>
      </c>
    </row>
    <row r="6" spans="1:13" s="2" customFormat="1" x14ac:dyDescent="0.2">
      <c r="A6" s="2" t="str">
        <f t="shared" ref="A6:A8" si="1">CONCATENATE(C6,"/",B6)</f>
        <v>CodeSystem/urn:ietf:bcp:47</v>
      </c>
      <c r="B6" s="16" t="s">
        <v>140</v>
      </c>
      <c r="C6" s="2" t="s">
        <v>3</v>
      </c>
      <c r="D6" s="2" t="s">
        <v>153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139</v>
      </c>
    </row>
    <row r="7" spans="1:13" s="3" customFormat="1" x14ac:dyDescent="0.2">
      <c r="A7" s="3" t="str">
        <f t="shared" si="1"/>
        <v>ValueSet/languages</v>
      </c>
      <c r="B7" s="15" t="s">
        <v>151</v>
      </c>
      <c r="C7" s="3" t="s">
        <v>4</v>
      </c>
      <c r="D7" s="3" t="s">
        <v>154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156</v>
      </c>
      <c r="J7" s="3" t="s">
        <v>50</v>
      </c>
      <c r="K7" s="3" t="s">
        <v>139</v>
      </c>
    </row>
    <row r="8" spans="1:13" s="43" customFormat="1" x14ac:dyDescent="0.2">
      <c r="A8" s="50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1" t="s">
        <v>46</v>
      </c>
      <c r="H8" s="46">
        <f t="shared" si="2"/>
        <v>1</v>
      </c>
      <c r="I8" s="44" t="s">
        <v>51</v>
      </c>
      <c r="J8" s="44" t="s">
        <v>50</v>
      </c>
      <c r="K8" s="44" t="s">
        <v>139</v>
      </c>
      <c r="L8" s="44"/>
      <c r="M8" s="44"/>
    </row>
    <row r="9" spans="1:13" s="37" customFormat="1" ht="256" x14ac:dyDescent="0.2">
      <c r="A9" s="38" t="str">
        <f>CONCATENATE(C9,"/",B9)</f>
        <v>ValueSet/administrative-gender</v>
      </c>
      <c r="B9" s="56" t="s">
        <v>12</v>
      </c>
      <c r="C9" s="38" t="s">
        <v>4</v>
      </c>
      <c r="D9" s="56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144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D22" sqref="D2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2">
      <c r="A2" s="10" t="str">
        <f t="shared" ref="A2:A4" si="0">_xlfn.CONCAT(C2,"/",B2)</f>
        <v>ValueSet/healthcare-professional-roles-uv-ips</v>
      </c>
      <c r="B2" s="19" t="s">
        <v>130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139</v>
      </c>
    </row>
    <row r="3" spans="1:13" s="12" customFormat="1" x14ac:dyDescent="0.2">
      <c r="A3" s="18" t="str">
        <f t="shared" si="0"/>
        <v>CodeSystem/2.16.840.1.113883.2.9.6.2.7 (ISCO)</v>
      </c>
      <c r="B3" s="22" t="s">
        <v>131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139</v>
      </c>
    </row>
    <row r="4" spans="1:13" s="18" customFormat="1" x14ac:dyDescent="0.2">
      <c r="A4" s="18" t="str">
        <f t="shared" si="0"/>
        <v>ValueSet/c80-practice-codes</v>
      </c>
      <c r="B4" s="22" t="s">
        <v>129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s">
        <v>139</v>
      </c>
      <c r="M4" s="18" t="s">
        <v>243</v>
      </c>
    </row>
    <row r="5" spans="1:13" s="2" customFormat="1" x14ac:dyDescent="0.2">
      <c r="A5" s="2" t="str">
        <f t="shared" ref="A5:A6" si="1">CONCATENATE(C5,"/",B5)</f>
        <v>CodeSystem/ urn:ietf:bcp:47</v>
      </c>
      <c r="B5" s="16" t="s">
        <v>152</v>
      </c>
      <c r="C5" s="2" t="s">
        <v>3</v>
      </c>
      <c r="D5" s="2" t="s">
        <v>153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139</v>
      </c>
    </row>
    <row r="6" spans="1:13" s="3" customFormat="1" x14ac:dyDescent="0.2">
      <c r="A6" s="3" t="str">
        <f t="shared" si="1"/>
        <v>ValueSet/languages</v>
      </c>
      <c r="B6" s="15" t="s">
        <v>151</v>
      </c>
      <c r="C6" s="3" t="s">
        <v>4</v>
      </c>
      <c r="D6" s="3" t="s">
        <v>154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156</v>
      </c>
      <c r="J6" s="3" t="s">
        <v>50</v>
      </c>
      <c r="K6" s="3" t="s">
        <v>139</v>
      </c>
    </row>
    <row r="7" spans="1:13" s="2" customFormat="1" x14ac:dyDescent="0.2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139</v>
      </c>
    </row>
    <row r="8" spans="1:13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139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B29" sqref="B29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  <col min="7" max="7" width="11.83203125" bestFit="1" customWidth="1"/>
    <col min="11" max="11" width="11.832031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123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139</v>
      </c>
    </row>
    <row r="3" spans="1:11" s="18" customFormat="1" x14ac:dyDescent="0.2">
      <c r="A3" s="12" t="str">
        <f t="shared" si="0"/>
        <v>ValueSet/allergyintolerance-clinical</v>
      </c>
      <c r="B3" s="22" t="s">
        <v>123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139</v>
      </c>
    </row>
    <row r="4" spans="1:11" s="13" customFormat="1" x14ac:dyDescent="0.2">
      <c r="A4" s="13" t="str">
        <f t="shared" si="0"/>
        <v>CodeSystem/allergyintolerance-verification</v>
      </c>
      <c r="B4" s="19" t="s">
        <v>124</v>
      </c>
      <c r="C4" s="13" t="s">
        <v>3</v>
      </c>
      <c r="E4" s="31" t="b">
        <v>1</v>
      </c>
      <c r="F4" s="31" t="b">
        <v>1</v>
      </c>
      <c r="G4" s="10" t="b">
        <v>1</v>
      </c>
      <c r="H4" s="71">
        <f t="shared" si="1"/>
        <v>1</v>
      </c>
      <c r="I4" s="13" t="s">
        <v>51</v>
      </c>
      <c r="J4" s="13" t="s">
        <v>50</v>
      </c>
      <c r="K4" s="10" t="s">
        <v>139</v>
      </c>
    </row>
    <row r="5" spans="1:11" s="18" customFormat="1" x14ac:dyDescent="0.2">
      <c r="A5" s="12" t="str">
        <f t="shared" si="0"/>
        <v>ValueSet/allergyintolerance-verification</v>
      </c>
      <c r="B5" s="22" t="s">
        <v>124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139</v>
      </c>
    </row>
    <row r="6" spans="1:11" s="13" customFormat="1" x14ac:dyDescent="0.2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139</v>
      </c>
    </row>
    <row r="7" spans="1:11" s="18" customFormat="1" x14ac:dyDescent="0.2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139</v>
      </c>
    </row>
    <row r="8" spans="1:11" s="13" customFormat="1" x14ac:dyDescent="0.2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139</v>
      </c>
    </row>
    <row r="9" spans="1:11" s="18" customFormat="1" x14ac:dyDescent="0.2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139</v>
      </c>
    </row>
    <row r="10" spans="1:11" s="13" customFormat="1" x14ac:dyDescent="0.2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139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139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126</v>
      </c>
    </row>
    <row r="13" spans="1:11" s="13" customFormat="1" x14ac:dyDescent="0.2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139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125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139</v>
      </c>
    </row>
    <row r="15" spans="1:11" s="3" customFormat="1" x14ac:dyDescent="0.2">
      <c r="A15" s="12" t="str">
        <f t="shared" ref="A15:A19" si="2">CONCATENATE(C15,"/",B15)</f>
        <v>ValueSet/allergy-reaction-snomed-ct-ips-free-set</v>
      </c>
      <c r="B15" s="15" t="s">
        <v>198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b">
        <v>1</v>
      </c>
    </row>
    <row r="16" spans="1:11" s="2" customFormat="1" x14ac:dyDescent="0.2">
      <c r="A16" s="2" t="str">
        <f t="shared" si="2"/>
        <v>CodeSystem/reaction-event-severity</v>
      </c>
      <c r="B16" s="16" t="s">
        <v>127</v>
      </c>
      <c r="C16" s="2" t="s">
        <v>3</v>
      </c>
      <c r="E16" s="5" t="b">
        <v>1</v>
      </c>
      <c r="F16" s="5" t="b">
        <v>1</v>
      </c>
      <c r="G16" s="2" t="s">
        <v>195</v>
      </c>
      <c r="H16" s="8">
        <f t="shared" si="3"/>
        <v>1</v>
      </c>
      <c r="I16" s="2" t="s">
        <v>51</v>
      </c>
      <c r="J16" s="2" t="s">
        <v>50</v>
      </c>
      <c r="K16" s="2" t="s">
        <v>139</v>
      </c>
    </row>
    <row r="17" spans="1:11" s="18" customFormat="1" x14ac:dyDescent="0.2">
      <c r="A17" s="12" t="str">
        <f t="shared" si="2"/>
        <v>ValueSet/reaction-event-severity</v>
      </c>
      <c r="B17" s="22" t="s">
        <v>127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139</v>
      </c>
    </row>
    <row r="18" spans="1:11" s="2" customFormat="1" x14ac:dyDescent="0.2">
      <c r="A18" s="2" t="str">
        <f t="shared" si="2"/>
        <v>CodeSystem/ urn:ietf:bcp:47</v>
      </c>
      <c r="B18" s="16" t="s">
        <v>152</v>
      </c>
      <c r="C18" s="2" t="s">
        <v>3</v>
      </c>
      <c r="D18" s="2" t="s">
        <v>153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139</v>
      </c>
    </row>
    <row r="19" spans="1:11" s="3" customFormat="1" x14ac:dyDescent="0.2">
      <c r="A19" s="3" t="str">
        <f t="shared" si="2"/>
        <v>ValueSet/languages</v>
      </c>
      <c r="B19" s="15" t="s">
        <v>151</v>
      </c>
      <c r="C19" s="3" t="s">
        <v>4</v>
      </c>
      <c r="D19" s="3" t="s">
        <v>154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156</v>
      </c>
      <c r="J19" s="3" t="s">
        <v>50</v>
      </c>
      <c r="K19" s="3" t="s">
        <v>139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zoomScale="110" zoomScaleNormal="110" workbookViewId="0">
      <selection activeCell="L5" sqref="L5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5" width="11.6640625" bestFit="1" customWidth="1"/>
    <col min="6" max="6" width="11.6640625" style="26" customWidth="1"/>
    <col min="7" max="7" width="11.6640625" customWidth="1"/>
    <col min="11" max="11" width="11.83203125" bestFit="1" customWidth="1"/>
    <col min="12" max="12" width="21" customWidth="1"/>
  </cols>
  <sheetData>
    <row r="1" spans="1:13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246</v>
      </c>
      <c r="M1" s="1" t="s">
        <v>161</v>
      </c>
    </row>
    <row r="2" spans="1:13" s="2" customFormat="1" ht="18" customHeight="1" x14ac:dyDescent="0.2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193</v>
      </c>
    </row>
    <row r="3" spans="1:13" s="3" customFormat="1" ht="23.75" customHeight="1" x14ac:dyDescent="0.2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193</v>
      </c>
    </row>
    <row r="4" spans="1:13" s="12" customFormat="1" x14ac:dyDescent="0.2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193</v>
      </c>
      <c r="M4" s="89"/>
    </row>
    <row r="5" spans="1:13" s="12" customFormat="1" x14ac:dyDescent="0.2">
      <c r="A5" s="12" t="str">
        <f t="shared" si="1"/>
        <v>ValueSet/vaccines-whoatc-uv-ips</v>
      </c>
      <c r="B5" s="22" t="s">
        <v>138</v>
      </c>
      <c r="C5" s="12" t="s">
        <v>4</v>
      </c>
      <c r="D5" s="12" t="b">
        <v>1</v>
      </c>
      <c r="E5" s="12" t="b">
        <v>1</v>
      </c>
      <c r="F5" s="25"/>
      <c r="H5" s="9">
        <f t="shared" si="0"/>
        <v>1</v>
      </c>
      <c r="I5" s="29"/>
      <c r="K5" s="18" t="s">
        <v>139</v>
      </c>
      <c r="M5" s="89"/>
    </row>
    <row r="6" spans="1:13" s="13" customFormat="1" x14ac:dyDescent="0.2">
      <c r="A6" s="13" t="str">
        <f t="shared" si="1"/>
        <v>CodeSystem/absent-unknown-uv-ips</v>
      </c>
      <c r="B6" s="19" t="s">
        <v>88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139</v>
      </c>
    </row>
    <row r="7" spans="1:13" s="12" customFormat="1" x14ac:dyDescent="0.2">
      <c r="A7" s="12" t="str">
        <f t="shared" si="1"/>
        <v>ValueSet/absent-or-unknown-immunizations-uv-ips</v>
      </c>
      <c r="B7" s="22" t="s">
        <v>199</v>
      </c>
      <c r="C7" s="18" t="s">
        <v>4</v>
      </c>
      <c r="D7" s="12" t="b">
        <v>1</v>
      </c>
      <c r="E7" s="12" t="b">
        <v>1</v>
      </c>
      <c r="F7" s="25"/>
      <c r="G7" s="12" t="s">
        <v>184</v>
      </c>
      <c r="H7" s="9">
        <f t="shared" si="0"/>
        <v>1</v>
      </c>
      <c r="I7" s="12" t="s">
        <v>68</v>
      </c>
      <c r="J7" s="12" t="s">
        <v>197</v>
      </c>
      <c r="K7" s="18" t="s">
        <v>139</v>
      </c>
    </row>
    <row r="8" spans="1:13" s="18" customFormat="1" x14ac:dyDescent="0.2">
      <c r="A8" s="12" t="str">
        <f t="shared" si="1"/>
        <v>ValueSet/body-site</v>
      </c>
      <c r="B8" s="22" t="s">
        <v>163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 t="s">
        <v>193</v>
      </c>
      <c r="M8" s="88" t="s">
        <v>244</v>
      </c>
    </row>
    <row r="9" spans="1:13" s="13" customFormat="1" x14ac:dyDescent="0.2">
      <c r="A9" s="13" t="str">
        <f t="shared" si="1"/>
        <v>CodeSystem/EdqmStandardTerms</v>
      </c>
      <c r="B9" s="19" t="s">
        <v>247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  <c r="M9" s="90" t="s">
        <v>248</v>
      </c>
    </row>
    <row r="10" spans="1:13" s="18" customFormat="1" ht="15.5" customHeight="1" x14ac:dyDescent="0.2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184</v>
      </c>
      <c r="G10" s="12" t="b">
        <v>1</v>
      </c>
      <c r="H10" s="9">
        <f t="shared" si="0"/>
        <v>0.5</v>
      </c>
      <c r="K10" s="12"/>
      <c r="M10" s="88" t="s">
        <v>184</v>
      </c>
    </row>
    <row r="11" spans="1:13" s="18" customFormat="1" x14ac:dyDescent="0.2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0</v>
      </c>
      <c r="H11" s="9">
        <f t="shared" si="0"/>
        <v>0.5</v>
      </c>
      <c r="K11" s="18" t="s">
        <v>193</v>
      </c>
      <c r="M11" s="88"/>
    </row>
    <row r="12" spans="1:13" s="68" customFormat="1" x14ac:dyDescent="0.2">
      <c r="A12" s="12" t="str">
        <f t="shared" si="1"/>
        <v>ValueSet/BREstadoEvento-1.0</v>
      </c>
      <c r="B12" s="22" t="s">
        <v>227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228</v>
      </c>
      <c r="J12" s="18" t="s">
        <v>50</v>
      </c>
      <c r="K12" s="18" t="s">
        <v>193</v>
      </c>
    </row>
    <row r="13" spans="1:13" s="76" customFormat="1" x14ac:dyDescent="0.2">
      <c r="A13" s="13" t="str">
        <f t="shared" si="1"/>
        <v>CodeSystem/BRImunobiologico</v>
      </c>
      <c r="B13" s="19" t="s">
        <v>230</v>
      </c>
      <c r="C13" s="13" t="s">
        <v>3</v>
      </c>
      <c r="D13" s="13" t="b">
        <v>1</v>
      </c>
      <c r="E13" s="13" t="s">
        <v>193</v>
      </c>
      <c r="F13" s="13"/>
      <c r="G13" s="13" t="b">
        <v>1</v>
      </c>
      <c r="H13" s="8">
        <f t="shared" si="0"/>
        <v>0.5</v>
      </c>
      <c r="I13" s="10" t="s">
        <v>231</v>
      </c>
      <c r="J13" s="10" t="s">
        <v>50</v>
      </c>
      <c r="K13" s="10" t="b">
        <v>1</v>
      </c>
    </row>
    <row r="14" spans="1:13" s="68" customFormat="1" x14ac:dyDescent="0.2">
      <c r="A14" s="12" t="str">
        <f t="shared" si="1"/>
        <v>ValueSet/BRImunobiologico-1.0</v>
      </c>
      <c r="B14" s="22" t="s">
        <v>229</v>
      </c>
      <c r="C14" s="30" t="s">
        <v>4</v>
      </c>
      <c r="D14" s="68" t="b">
        <v>1</v>
      </c>
      <c r="E14" s="68" t="s">
        <v>193</v>
      </c>
      <c r="F14" s="77"/>
      <c r="G14" s="68" t="b">
        <v>1</v>
      </c>
      <c r="H14" s="9">
        <f t="shared" si="0"/>
        <v>0.5</v>
      </c>
      <c r="I14" s="68" t="s">
        <v>60</v>
      </c>
      <c r="J14" s="68" t="s">
        <v>50</v>
      </c>
      <c r="K14" s="68" t="b">
        <v>1</v>
      </c>
    </row>
    <row r="15" spans="1:13" s="76" customFormat="1" x14ac:dyDescent="0.2">
      <c r="A15" s="13" t="str">
        <f t="shared" si="1"/>
        <v>CodeSystem/BRRegistroOrigem</v>
      </c>
      <c r="B15" s="19" t="s">
        <v>232</v>
      </c>
      <c r="C15" s="13" t="s">
        <v>3</v>
      </c>
      <c r="D15" s="13" t="b">
        <v>1</v>
      </c>
      <c r="E15" s="13" t="b">
        <v>0</v>
      </c>
      <c r="F15" s="13"/>
      <c r="G15" s="13" t="b">
        <v>1</v>
      </c>
      <c r="H15" s="8">
        <f t="shared" ref="H15:H22" si="2">COUNTIF(D15:E15,TRUE)/COLUMNS(D15:E15)</f>
        <v>0.5</v>
      </c>
      <c r="I15" s="10" t="s">
        <v>228</v>
      </c>
      <c r="J15" s="10" t="s">
        <v>50</v>
      </c>
      <c r="K15" s="10" t="b">
        <v>0</v>
      </c>
    </row>
    <row r="16" spans="1:13" s="68" customFormat="1" x14ac:dyDescent="0.2">
      <c r="A16" s="12" t="str">
        <f t="shared" si="1"/>
        <v>ValueSet/BRRegistroOrigem</v>
      </c>
      <c r="B16" s="22" t="s">
        <v>232</v>
      </c>
      <c r="C16" s="30" t="s">
        <v>4</v>
      </c>
      <c r="D16" s="68" t="b">
        <v>1</v>
      </c>
      <c r="E16" s="68" t="b">
        <v>0</v>
      </c>
      <c r="F16" s="77"/>
      <c r="G16" s="68" t="b">
        <v>1</v>
      </c>
      <c r="H16" s="9">
        <f t="shared" si="2"/>
        <v>0.5</v>
      </c>
      <c r="I16" s="68" t="s">
        <v>60</v>
      </c>
      <c r="J16" s="68" t="s">
        <v>50</v>
      </c>
      <c r="K16" s="68" t="b">
        <v>0</v>
      </c>
    </row>
    <row r="17" spans="1:11" s="76" customFormat="1" x14ac:dyDescent="0.2">
      <c r="A17" s="13" t="str">
        <f t="shared" si="1"/>
        <v>CodeSystem/BRFabricantePNI</v>
      </c>
      <c r="B17" s="19" t="s">
        <v>234</v>
      </c>
      <c r="C17" s="13" t="s">
        <v>3</v>
      </c>
      <c r="D17" s="13" t="b">
        <v>1</v>
      </c>
      <c r="E17" s="13" t="s">
        <v>193</v>
      </c>
      <c r="F17" s="13"/>
      <c r="G17" s="13" t="b">
        <v>1</v>
      </c>
      <c r="H17" s="8">
        <f t="shared" si="2"/>
        <v>0.5</v>
      </c>
      <c r="I17" s="10" t="s">
        <v>60</v>
      </c>
      <c r="J17" s="10"/>
      <c r="K17" s="10" t="s">
        <v>193</v>
      </c>
    </row>
    <row r="18" spans="1:11" s="68" customFormat="1" x14ac:dyDescent="0.2">
      <c r="A18" s="12" t="str">
        <f t="shared" si="1"/>
        <v>ValueSet/BRFabricanteImunobiologico-1.0</v>
      </c>
      <c r="B18" s="22" t="s">
        <v>233</v>
      </c>
      <c r="C18" s="30" t="s">
        <v>4</v>
      </c>
      <c r="D18" s="68" t="b">
        <v>1</v>
      </c>
      <c r="E18" s="68" t="s">
        <v>193</v>
      </c>
      <c r="F18" s="77"/>
      <c r="G18" s="68" t="b">
        <v>1</v>
      </c>
      <c r="H18" s="9">
        <f t="shared" si="2"/>
        <v>0.5</v>
      </c>
      <c r="I18" s="68" t="s">
        <v>60</v>
      </c>
      <c r="K18" s="68" t="s">
        <v>193</v>
      </c>
    </row>
    <row r="19" spans="1:11" s="76" customFormat="1" x14ac:dyDescent="0.2">
      <c r="A19" s="13" t="str">
        <f t="shared" si="1"/>
        <v>CodeSystem/BRViaAdministracao</v>
      </c>
      <c r="B19" s="19" t="s">
        <v>236</v>
      </c>
      <c r="C19" s="13" t="s">
        <v>3</v>
      </c>
      <c r="D19" s="13" t="b">
        <v>1</v>
      </c>
      <c r="E19" s="13" t="s">
        <v>193</v>
      </c>
      <c r="F19" s="13"/>
      <c r="G19" s="13" t="b">
        <v>1</v>
      </c>
      <c r="H19" s="8">
        <f t="shared" si="2"/>
        <v>0.5</v>
      </c>
      <c r="I19" s="10" t="s">
        <v>60</v>
      </c>
      <c r="J19" s="10" t="s">
        <v>50</v>
      </c>
      <c r="K19" s="10" t="b">
        <v>1</v>
      </c>
    </row>
    <row r="20" spans="1:11" s="68" customFormat="1" x14ac:dyDescent="0.2">
      <c r="A20" s="12" t="str">
        <f t="shared" si="1"/>
        <v>ValueSet/BRViaAdministracao-1.0</v>
      </c>
      <c r="B20" s="22" t="s">
        <v>235</v>
      </c>
      <c r="C20" s="30" t="s">
        <v>4</v>
      </c>
      <c r="D20" s="68" t="b">
        <v>1</v>
      </c>
      <c r="E20" s="68" t="s">
        <v>193</v>
      </c>
      <c r="F20" s="77"/>
      <c r="G20" s="68" t="b">
        <v>1</v>
      </c>
      <c r="H20" s="9">
        <f t="shared" si="2"/>
        <v>0.5</v>
      </c>
      <c r="I20" s="68" t="s">
        <v>60</v>
      </c>
      <c r="J20" s="68" t="s">
        <v>50</v>
      </c>
      <c r="K20" s="68" t="b">
        <v>1</v>
      </c>
    </row>
    <row r="21" spans="1:11" s="76" customFormat="1" x14ac:dyDescent="0.2">
      <c r="A21" s="13" t="str">
        <f t="shared" si="1"/>
        <v>CodeSystem/BRDose</v>
      </c>
      <c r="B21" s="19" t="s">
        <v>238</v>
      </c>
      <c r="C21" s="13" t="s">
        <v>3</v>
      </c>
      <c r="D21" s="13" t="b">
        <v>1</v>
      </c>
      <c r="E21" s="13" t="b">
        <v>1</v>
      </c>
      <c r="F21" s="13"/>
      <c r="G21" s="13" t="b">
        <v>1</v>
      </c>
      <c r="H21" s="8">
        <f t="shared" si="2"/>
        <v>1</v>
      </c>
      <c r="I21" s="10" t="s">
        <v>239</v>
      </c>
      <c r="J21" s="10" t="s">
        <v>50</v>
      </c>
      <c r="K21" s="10" t="s">
        <v>193</v>
      </c>
    </row>
    <row r="22" spans="1:11" s="68" customFormat="1" x14ac:dyDescent="0.2">
      <c r="A22" s="12" t="str">
        <f t="shared" si="1"/>
        <v>ValueSet/BRDose-1.0</v>
      </c>
      <c r="B22" s="22" t="s">
        <v>237</v>
      </c>
      <c r="C22" s="30" t="s">
        <v>4</v>
      </c>
      <c r="D22" s="68" t="b">
        <v>1</v>
      </c>
      <c r="E22" s="68" t="b">
        <v>1</v>
      </c>
      <c r="F22" s="77"/>
      <c r="G22" s="68" t="b">
        <v>1</v>
      </c>
      <c r="H22" s="9">
        <f t="shared" si="2"/>
        <v>1</v>
      </c>
      <c r="I22" s="68" t="s">
        <v>60</v>
      </c>
      <c r="J22" s="68" t="s">
        <v>50</v>
      </c>
      <c r="K22" s="68" t="s">
        <v>193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  <hyperlink ref="B12" r:id="rId17" xr:uid="{325203ED-7686-43B0-911A-F807F8730504}"/>
    <hyperlink ref="B14" r:id="rId18" xr:uid="{CC14F9D4-F53D-498A-B383-0C5287BAD79B}"/>
    <hyperlink ref="B13" r:id="rId19" xr:uid="{5CBE2191-F1B7-43F5-A69A-DBE576AF6411}"/>
    <hyperlink ref="B16" r:id="rId20" xr:uid="{564CC694-3105-4E44-A18B-F5351FD6DD2A}"/>
    <hyperlink ref="B15" r:id="rId21" xr:uid="{4629BBED-1C5F-4B56-92AB-F4604F84274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2">
      <c r="A2" s="2" t="str">
        <f t="shared" ref="A2:A13" si="0">CONCATENATE(C2,"/",B2)</f>
        <v>CodeSystem/condition-clinical</v>
      </c>
      <c r="B2" s="16" t="s">
        <v>81</v>
      </c>
      <c r="C2" s="5" t="s">
        <v>3</v>
      </c>
      <c r="D2" s="5"/>
      <c r="E2" s="2" t="b">
        <v>1</v>
      </c>
      <c r="F2" s="2" t="b">
        <v>1</v>
      </c>
      <c r="G2" s="2" t="s">
        <v>195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139</v>
      </c>
    </row>
    <row r="3" spans="1:13" s="3" customFormat="1" x14ac:dyDescent="0.2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195</v>
      </c>
      <c r="H3" s="7">
        <f t="shared" si="1"/>
        <v>1</v>
      </c>
      <c r="I3" s="3" t="s">
        <v>51</v>
      </c>
      <c r="J3" s="3" t="s">
        <v>50</v>
      </c>
      <c r="K3" s="3" t="s">
        <v>139</v>
      </c>
    </row>
    <row r="4" spans="1:13" s="2" customFormat="1" x14ac:dyDescent="0.2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195</v>
      </c>
      <c r="H4" s="6">
        <f t="shared" si="1"/>
        <v>1</v>
      </c>
      <c r="I4" s="21" t="s">
        <v>51</v>
      </c>
      <c r="J4" s="2" t="s">
        <v>50</v>
      </c>
      <c r="K4" s="2" t="s">
        <v>139</v>
      </c>
    </row>
    <row r="5" spans="1:13" s="3" customFormat="1" x14ac:dyDescent="0.2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195</v>
      </c>
      <c r="H5" s="7">
        <f t="shared" si="1"/>
        <v>1</v>
      </c>
      <c r="I5" s="29" t="s">
        <v>51</v>
      </c>
      <c r="J5" s="12" t="s">
        <v>50</v>
      </c>
      <c r="K5" s="18" t="s">
        <v>139</v>
      </c>
    </row>
    <row r="6" spans="1:13" s="2" customFormat="1" x14ac:dyDescent="0.2">
      <c r="A6" s="2" t="str">
        <f t="shared" si="0"/>
        <v>CodeSystem/condition-category</v>
      </c>
      <c r="B6" s="16" t="s">
        <v>84</v>
      </c>
      <c r="C6" s="2" t="s">
        <v>3</v>
      </c>
      <c r="E6" s="2" t="b">
        <v>1</v>
      </c>
      <c r="F6" s="2" t="b">
        <v>1</v>
      </c>
      <c r="G6" s="2" t="s">
        <v>195</v>
      </c>
      <c r="H6" s="8">
        <f t="shared" si="1"/>
        <v>1</v>
      </c>
      <c r="I6" s="2" t="s">
        <v>179</v>
      </c>
      <c r="J6" s="2" t="s">
        <v>50</v>
      </c>
      <c r="K6" s="2" t="s">
        <v>139</v>
      </c>
    </row>
    <row r="7" spans="1:13" s="3" customFormat="1" x14ac:dyDescent="0.2">
      <c r="A7" s="12" t="str">
        <f t="shared" si="0"/>
        <v>ValueSet/problem-type-uv-ips</v>
      </c>
      <c r="B7" s="15" t="s">
        <v>83</v>
      </c>
      <c r="C7" s="4" t="s">
        <v>4</v>
      </c>
      <c r="E7" s="12" t="b">
        <v>1</v>
      </c>
      <c r="F7" s="12" t="b">
        <v>1</v>
      </c>
      <c r="G7" s="12" t="s">
        <v>195</v>
      </c>
      <c r="H7" s="7">
        <f t="shared" si="1"/>
        <v>1</v>
      </c>
      <c r="I7" s="12" t="s">
        <v>68</v>
      </c>
      <c r="J7" s="12" t="s">
        <v>50</v>
      </c>
      <c r="K7" s="18" t="s">
        <v>139</v>
      </c>
    </row>
    <row r="8" spans="1:13" s="3" customFormat="1" x14ac:dyDescent="0.2">
      <c r="A8" s="12" t="str">
        <f t="shared" si="0"/>
        <v>ValueSet/problem-type-loinc</v>
      </c>
      <c r="B8" s="15" t="s">
        <v>85</v>
      </c>
      <c r="C8" s="3" t="s">
        <v>4</v>
      </c>
      <c r="E8" s="12" t="b">
        <v>1</v>
      </c>
      <c r="F8" s="12" t="b">
        <v>1</v>
      </c>
      <c r="G8" s="12" t="s">
        <v>195</v>
      </c>
      <c r="H8" s="7">
        <f t="shared" si="1"/>
        <v>1</v>
      </c>
      <c r="I8" s="12" t="s">
        <v>68</v>
      </c>
      <c r="J8" s="3" t="s">
        <v>50</v>
      </c>
      <c r="K8" s="18" t="s">
        <v>139</v>
      </c>
    </row>
    <row r="9" spans="1:13" s="3" customFormat="1" x14ac:dyDescent="0.2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195</v>
      </c>
      <c r="H9" s="7">
        <f t="shared" si="1"/>
        <v>1</v>
      </c>
      <c r="I9" s="12" t="s">
        <v>51</v>
      </c>
      <c r="J9" s="12" t="s">
        <v>50</v>
      </c>
      <c r="K9" s="18" t="s">
        <v>139</v>
      </c>
    </row>
    <row r="10" spans="1:13" s="12" customFormat="1" x14ac:dyDescent="0.2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195</v>
      </c>
      <c r="H10" s="9">
        <f t="shared" si="1"/>
        <v>0.5</v>
      </c>
      <c r="I10" s="12" t="s">
        <v>68</v>
      </c>
      <c r="K10" s="3" t="s">
        <v>139</v>
      </c>
      <c r="M10" s="12" t="s">
        <v>194</v>
      </c>
    </row>
    <row r="11" spans="1:13" s="10" customFormat="1" x14ac:dyDescent="0.2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195</v>
      </c>
      <c r="H11" s="8">
        <f t="shared" si="1"/>
        <v>1</v>
      </c>
      <c r="I11" s="10" t="s">
        <v>68</v>
      </c>
      <c r="J11" s="10" t="s">
        <v>50</v>
      </c>
      <c r="K11" s="10" t="s">
        <v>139</v>
      </c>
    </row>
    <row r="12" spans="1:13" s="3" customFormat="1" x14ac:dyDescent="0.2">
      <c r="A12" s="12" t="str">
        <f t="shared" si="0"/>
        <v>ValueSet/absent-or-unknown-problems-uv-ips</v>
      </c>
      <c r="B12" s="15" t="s">
        <v>196</v>
      </c>
      <c r="C12" s="3" t="s">
        <v>4</v>
      </c>
      <c r="E12" s="12" t="b">
        <v>1</v>
      </c>
      <c r="F12" s="12" t="b">
        <v>1</v>
      </c>
      <c r="G12" s="12" t="s">
        <v>195</v>
      </c>
      <c r="H12" s="7">
        <f t="shared" si="1"/>
        <v>1</v>
      </c>
      <c r="I12" s="3" t="s">
        <v>68</v>
      </c>
      <c r="J12" s="3" t="s">
        <v>197</v>
      </c>
    </row>
    <row r="13" spans="1:13" s="3" customFormat="1" x14ac:dyDescent="0.2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195</v>
      </c>
      <c r="H13" s="7">
        <f t="shared" si="1"/>
        <v>1</v>
      </c>
      <c r="I13" s="3" t="s">
        <v>68</v>
      </c>
      <c r="J13" s="3" t="s">
        <v>50</v>
      </c>
      <c r="K13" s="3" t="s">
        <v>139</v>
      </c>
    </row>
    <row r="14" spans="1:13" s="2" customFormat="1" x14ac:dyDescent="0.2">
      <c r="A14" s="2" t="str">
        <f t="shared" ref="A14:A18" si="2">CONCATENATE(C14,"/",B14)</f>
        <v>CodeSystem/resource-types</v>
      </c>
      <c r="B14" s="16" t="s">
        <v>90</v>
      </c>
      <c r="C14" s="2" t="s">
        <v>3</v>
      </c>
      <c r="E14" s="2" t="b">
        <v>1</v>
      </c>
      <c r="F14" s="2" t="b">
        <v>1</v>
      </c>
      <c r="G14" s="2" t="s">
        <v>195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139</v>
      </c>
    </row>
    <row r="15" spans="1:13" s="3" customFormat="1" x14ac:dyDescent="0.2">
      <c r="A15" s="12" t="str">
        <f t="shared" si="2"/>
        <v>ValueSet/resource-types</v>
      </c>
      <c r="B15" s="15" t="s">
        <v>90</v>
      </c>
      <c r="C15" s="3" t="s">
        <v>4</v>
      </c>
      <c r="E15" s="12" t="b">
        <v>1</v>
      </c>
      <c r="F15" s="12" t="b">
        <v>1</v>
      </c>
      <c r="G15" s="12" t="s">
        <v>195</v>
      </c>
      <c r="H15" s="7">
        <f t="shared" si="3"/>
        <v>1</v>
      </c>
      <c r="I15" s="3" t="s">
        <v>51</v>
      </c>
      <c r="J15" s="3" t="s">
        <v>50</v>
      </c>
      <c r="K15" s="3" t="s">
        <v>139</v>
      </c>
    </row>
    <row r="16" spans="1:13" s="2" customFormat="1" x14ac:dyDescent="0.2">
      <c r="A16" s="2" t="str">
        <f t="shared" si="2"/>
        <v>CodeSystem/ urn:ietf:bcp:47</v>
      </c>
      <c r="B16" s="16" t="s">
        <v>152</v>
      </c>
      <c r="C16" s="2" t="s">
        <v>3</v>
      </c>
      <c r="D16" s="2" t="s">
        <v>153</v>
      </c>
      <c r="E16" s="2" t="b">
        <v>1</v>
      </c>
      <c r="F16" s="2" t="b">
        <v>1</v>
      </c>
      <c r="G16" s="2" t="s">
        <v>195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2">
      <c r="A17" s="3" t="str">
        <f t="shared" si="2"/>
        <v>ValueSet/languages</v>
      </c>
      <c r="B17" s="15" t="s">
        <v>151</v>
      </c>
      <c r="C17" s="3" t="s">
        <v>4</v>
      </c>
      <c r="D17" s="3" t="s">
        <v>154</v>
      </c>
      <c r="E17" s="3" t="b">
        <v>1</v>
      </c>
      <c r="F17" s="3" t="b">
        <v>1</v>
      </c>
      <c r="G17" s="3" t="s">
        <v>195</v>
      </c>
      <c r="H17" s="7">
        <f t="shared" ref="H17:H18" si="4">COUNTIF(E17:F17,TRUE)/COLUMNS(E17:F17)</f>
        <v>1</v>
      </c>
      <c r="I17" s="3" t="s">
        <v>156</v>
      </c>
      <c r="J17" s="3" t="s">
        <v>50</v>
      </c>
    </row>
    <row r="18" spans="1:11" s="68" customFormat="1" x14ac:dyDescent="0.2">
      <c r="A18" s="3" t="str">
        <f t="shared" si="2"/>
        <v>ValueSet/BREstadoResolucaoDiagnosticoProblema-1.0</v>
      </c>
      <c r="B18" s="22" t="s">
        <v>225</v>
      </c>
      <c r="C18" s="3" t="s">
        <v>4</v>
      </c>
      <c r="E18" s="3" t="b">
        <v>1</v>
      </c>
      <c r="F18" s="3" t="b">
        <v>1</v>
      </c>
      <c r="G18" s="68" t="s">
        <v>44</v>
      </c>
      <c r="H18" s="7">
        <f t="shared" si="4"/>
        <v>1</v>
      </c>
      <c r="I18" s="68" t="s">
        <v>226</v>
      </c>
      <c r="J18" s="68" t="s">
        <v>50</v>
      </c>
      <c r="K18" s="68" t="s">
        <v>139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2023-08-29T14:42:06Z</dcterms:modified>
</cp:coreProperties>
</file>