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DA4C2899-281B-467E-BB12-92AC42A556DB}" xr6:coauthVersionLast="47" xr6:coauthVersionMax="47" xr10:uidLastSave="{00000000-0000-0000-0000-000000000000}"/>
  <bookViews>
    <workbookView xWindow="-108" yWindow="-108" windowWidth="23256" windowHeight="12456" firstSheet="6" activeTab="11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5" i="1"/>
  <c r="E14" i="1"/>
  <c r="E12" i="1"/>
  <c r="E10" i="1"/>
  <c r="D6" i="1"/>
  <c r="E9" i="1"/>
  <c r="E3" i="1"/>
  <c r="E13" i="1"/>
  <c r="C6" i="1"/>
  <c r="E8" i="1"/>
  <c r="E11" i="1"/>
  <c r="E2" i="1"/>
  <c r="E6" i="1"/>
  <c r="E7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4" i="1"/>
  <c r="C14" i="1"/>
  <c r="C7" i="1"/>
  <c r="C9" i="1"/>
  <c r="D8" i="1"/>
  <c r="D12" i="1"/>
  <c r="C8" i="1"/>
  <c r="D9" i="1"/>
  <c r="D11" i="1"/>
  <c r="C10" i="1"/>
  <c r="C12" i="1"/>
  <c r="D7" i="1"/>
  <c r="C11" i="1"/>
  <c r="D10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C3" i="1"/>
  <c r="C4" i="1"/>
  <c r="D4" i="1"/>
  <c r="E4" i="1"/>
  <c r="C2" i="1"/>
  <c r="C5" i="1"/>
  <c r="D3" i="1"/>
  <c r="D2" i="1"/>
  <c r="D5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<sst xmlns="http://schemas.openxmlformats.org/spreadsheetml/2006/main" count="559" uniqueCount="156">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</sst>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5" fillId="6" borderId="0" xfId="2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A19" sqref="A19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49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>
      <c r="A6" s="4" t="s">
        <v>101</v>
      </c>
      <c r="B6" s="9">
        <v>1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20">
        <f t="shared" ca="1" si="1"/>
        <v>1</v>
      </c>
    </row>
    <row r="7" spans="1:6" s="2" customFormat="1">
      <c r="A7" s="5" t="s">
        <v>52</v>
      </c>
      <c r="B7" s="8">
        <v>1</v>
      </c>
      <c r="C7" s="6">
        <f t="shared" ca="1" si="0"/>
        <v>0.6</v>
      </c>
      <c r="D7" s="6">
        <f t="shared" ca="1" si="0"/>
        <v>0.7142857142857143</v>
      </c>
      <c r="E7" s="6" t="str">
        <f t="shared" ca="1" si="0"/>
        <v/>
      </c>
      <c r="F7" s="8">
        <f t="shared" ca="1" si="1"/>
        <v>0.77142857142857146</v>
      </c>
    </row>
    <row r="8" spans="1:6" s="3" customFormat="1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98</v>
      </c>
      <c r="B9" s="21">
        <v>1</v>
      </c>
      <c r="C9" s="6">
        <f t="shared" ca="1" si="0"/>
        <v>0.33333333333333331</v>
      </c>
      <c r="D9" s="6">
        <f t="shared" ca="1" si="0"/>
        <v>0.33333333333333331</v>
      </c>
      <c r="E9" s="6" t="str">
        <f t="shared" ca="1" si="0"/>
        <v/>
      </c>
      <c r="F9" s="8">
        <f t="shared" ca="1" si="1"/>
        <v>0.55555555555555547</v>
      </c>
    </row>
    <row r="10" spans="1:6" s="3" customFormat="1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 t="str">
        <f t="shared" ca="1" si="0"/>
        <v/>
      </c>
      <c r="F10" s="20">
        <f t="shared" ca="1" si="1"/>
        <v>0.33333333333333331</v>
      </c>
    </row>
    <row r="11" spans="1:6" s="2" customFormat="1">
      <c r="A11" s="5" t="s">
        <v>99</v>
      </c>
      <c r="B11" s="21">
        <v>1</v>
      </c>
      <c r="C11" s="6">
        <f t="shared" ca="1" si="0"/>
        <v>0.25</v>
      </c>
      <c r="D11" s="6">
        <f t="shared" ca="1" si="0"/>
        <v>0.125</v>
      </c>
      <c r="E11" s="6" t="str">
        <f t="shared" ca="1" si="0"/>
        <v/>
      </c>
      <c r="F11" s="8">
        <f t="shared" ca="1" si="1"/>
        <v>0.45833333333333331</v>
      </c>
    </row>
    <row r="12" spans="1:6" s="3" customFormat="1">
      <c r="A12" s="4" t="s">
        <v>55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>
      <c r="A13" s="4" t="s">
        <v>144</v>
      </c>
      <c r="B13" s="9">
        <v>1</v>
      </c>
      <c r="C13" s="6">
        <v>0</v>
      </c>
      <c r="D13" s="6">
        <v>0</v>
      </c>
      <c r="E13" s="6" t="str">
        <f t="shared" ca="1" si="0"/>
        <v/>
      </c>
      <c r="F13" s="20">
        <f t="shared" ca="1" si="1"/>
        <v>0.33333333333333331</v>
      </c>
    </row>
    <row r="14" spans="1:6" s="2" customFormat="1">
      <c r="A14" s="5" t="s">
        <v>100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9">
        <f ca="1">AVERAGE(F2:F14)</f>
        <v>0.52993487993487975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K10" sqref="J10:K10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7" si="0">CONCATENATE(C2,"/",B2)</f>
        <v>CodeSystem/medication-statement-status</v>
      </c>
      <c r="B2" s="18" t="s">
        <v>122</v>
      </c>
      <c r="C2" s="5" t="s">
        <v>3</v>
      </c>
      <c r="D2" s="5"/>
      <c r="E2" s="2" t="b">
        <v>1</v>
      </c>
      <c r="F2" s="2" t="b">
        <v>1</v>
      </c>
      <c r="H2" s="10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>
      <c r="A3" s="14" t="str">
        <f t="shared" si="0"/>
        <v>ValueSet/medication-statement-status</v>
      </c>
      <c r="B3" s="17" t="s">
        <v>122</v>
      </c>
      <c r="C3" s="4" t="s">
        <v>4</v>
      </c>
      <c r="D3" s="4"/>
      <c r="E3" s="14" t="b">
        <v>1</v>
      </c>
      <c r="F3" s="14" t="b">
        <v>1</v>
      </c>
      <c r="G3" s="14"/>
      <c r="H3" s="7">
        <f t="shared" si="1"/>
        <v>1</v>
      </c>
    </row>
    <row r="4" spans="1:11" s="2" customFormat="1">
      <c r="A4" s="15" t="str">
        <f t="shared" si="0"/>
        <v>CodeSystem/medication-statement-category</v>
      </c>
      <c r="B4" s="18" t="s">
        <v>123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ValueSet/medication-statement-category</v>
      </c>
      <c r="B5" s="17" t="s">
        <v>123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3" customFormat="1">
      <c r="A6" s="14" t="str">
        <f t="shared" si="0"/>
        <v>ValueSet/medication-snomed-absent-unknown-uv-ips</v>
      </c>
      <c r="B6" s="17" t="s">
        <v>124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11" s="12" customFormat="1">
      <c r="A7" s="15" t="str">
        <f t="shared" si="0"/>
        <v>CodeSystem/absent-unknown-uv-ips</v>
      </c>
      <c r="B7" s="24" t="s">
        <v>119</v>
      </c>
      <c r="C7" s="15" t="s">
        <v>3</v>
      </c>
      <c r="E7" s="15" t="b">
        <v>0</v>
      </c>
      <c r="F7" s="15" t="b">
        <v>0</v>
      </c>
      <c r="G7" s="15"/>
      <c r="H7" s="10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4" t="str">
        <f t="shared" si="0"/>
        <v>ValueSet/medications-snomed-ct-ips-free-set</v>
      </c>
      <c r="B3" s="17" t="s">
        <v>125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ValueSet/whoatc-uv-ips</v>
      </c>
      <c r="B5" s="17" t="s">
        <v>126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15" t="str">
        <f t="shared" si="0"/>
        <v>CodeSystem/medication-status</v>
      </c>
      <c r="B6" s="18" t="s">
        <v>127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ValueSet/medication-status</v>
      </c>
      <c r="B7" s="17" t="s">
        <v>127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ValueSet/medicine-doseform</v>
      </c>
      <c r="B8" s="17" t="s">
        <v>128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</row>
    <row r="9" spans="1:11" s="2" customFormat="1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12"/>
    </row>
    <row r="10" spans="1:11" s="3" customFormat="1">
      <c r="A10" s="14" t="str">
        <f t="shared" si="0"/>
        <v>ValueSet/medicine-active-substances-uv-ips</v>
      </c>
      <c r="B10" s="17" t="s">
        <v>129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14"/>
    </row>
    <row r="11" spans="1:11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tabSelected="1" workbookViewId="0">
      <selection activeCell="D21" sqref="D21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7" si="0">CONCATENATE(C2,"/",B2)</f>
        <v>CodeSystem/observation-category</v>
      </c>
      <c r="B2" s="18" t="s">
        <v>130</v>
      </c>
      <c r="C2" s="5" t="s">
        <v>3</v>
      </c>
      <c r="D2" s="5"/>
      <c r="E2" s="2" t="b">
        <v>1</v>
      </c>
      <c r="F2" s="2" t="b">
        <v>1</v>
      </c>
      <c r="H2" s="10">
        <f t="shared" ref="H2:H17" si="1">COUNTIF(E2:F2,TRUE)/COLUMNS(E2:F2)</f>
        <v>1</v>
      </c>
    </row>
    <row r="3" spans="1:11" s="3" customFormat="1">
      <c r="A3" s="14" t="str">
        <f t="shared" si="0"/>
        <v>ValueSet/observation-category</v>
      </c>
      <c r="B3" s="17" t="s">
        <v>130</v>
      </c>
      <c r="C3" s="4" t="s">
        <v>4</v>
      </c>
      <c r="D3" s="4"/>
      <c r="E3" s="14" t="b">
        <v>1</v>
      </c>
      <c r="F3" s="44" t="s">
        <v>151</v>
      </c>
      <c r="G3" s="14"/>
      <c r="H3" s="7">
        <f t="shared" si="1"/>
        <v>0.5</v>
      </c>
    </row>
    <row r="4" spans="1:11" s="3" customFormat="1">
      <c r="A4" s="14" t="str">
        <f t="shared" si="0"/>
        <v>ValueSet/results-laboratory-observations-uv-ips</v>
      </c>
      <c r="B4" s="17" t="s">
        <v>145</v>
      </c>
      <c r="C4" s="4" t="s">
        <v>4</v>
      </c>
      <c r="D4" s="4"/>
      <c r="E4" s="14" t="b">
        <v>1</v>
      </c>
      <c r="F4" s="44" t="s">
        <v>151</v>
      </c>
      <c r="G4" s="14"/>
      <c r="H4" s="7">
        <f t="shared" si="1"/>
        <v>0.5</v>
      </c>
    </row>
    <row r="5" spans="1:11" s="3" customFormat="1">
      <c r="A5" s="14" t="str">
        <f t="shared" si="0"/>
        <v>ValueSet/results-coded-values-laboratory-uv-ips</v>
      </c>
      <c r="B5" s="17" t="s">
        <v>146</v>
      </c>
      <c r="C5" s="4" t="s">
        <v>4</v>
      </c>
      <c r="D5" s="4"/>
      <c r="E5" s="14" t="b">
        <v>0</v>
      </c>
      <c r="F5" s="14" t="b">
        <v>0</v>
      </c>
      <c r="G5" s="14"/>
      <c r="H5" s="7">
        <f t="shared" si="1"/>
        <v>0</v>
      </c>
    </row>
    <row r="6" spans="1:11" s="3" customFormat="1">
      <c r="A6" s="14" t="str">
        <f t="shared" si="0"/>
        <v>ValueSet/results-blood-group-uv-ips</v>
      </c>
      <c r="B6" s="17" t="s">
        <v>147</v>
      </c>
      <c r="C6" s="4" t="s">
        <v>4</v>
      </c>
      <c r="D6" s="4"/>
      <c r="E6" s="14" t="b">
        <v>0</v>
      </c>
      <c r="F6" s="14" t="b">
        <v>0</v>
      </c>
      <c r="G6" s="14"/>
      <c r="H6" s="7">
        <f t="shared" si="1"/>
        <v>0</v>
      </c>
    </row>
    <row r="7" spans="1:11" s="3" customFormat="1">
      <c r="A7" s="14" t="str">
        <f t="shared" si="0"/>
        <v>ValueSet/results-presence-absence-uv-ips</v>
      </c>
      <c r="B7" s="17" t="s">
        <v>148</v>
      </c>
      <c r="C7" s="4" t="s">
        <v>4</v>
      </c>
      <c r="D7" s="4"/>
      <c r="E7" s="14"/>
      <c r="F7" s="14"/>
      <c r="G7" s="14"/>
      <c r="H7" s="7">
        <f t="shared" si="1"/>
        <v>0</v>
      </c>
    </row>
    <row r="8" spans="1:11" s="3" customFormat="1">
      <c r="A8" s="14" t="str">
        <f t="shared" si="0"/>
        <v>ValueSet/results-microorganism-uv-ips</v>
      </c>
      <c r="B8" s="17" t="s">
        <v>149</v>
      </c>
      <c r="C8" s="4" t="s">
        <v>4</v>
      </c>
      <c r="D8" s="4"/>
      <c r="E8" s="14"/>
      <c r="F8" s="14"/>
      <c r="G8" s="14"/>
      <c r="H8" s="7">
        <f t="shared" si="1"/>
        <v>0</v>
      </c>
    </row>
    <row r="9" spans="1:11" s="3" customFormat="1">
      <c r="A9" s="14" t="str">
        <f t="shared" si="0"/>
        <v>ValueSet/results-blood-group-snomed-ct-ips-free-set</v>
      </c>
      <c r="B9" s="17" t="s">
        <v>152</v>
      </c>
      <c r="C9" s="4" t="s">
        <v>4</v>
      </c>
      <c r="D9" s="4"/>
      <c r="E9" s="14"/>
      <c r="F9" s="14"/>
      <c r="G9" s="14"/>
      <c r="H9" s="7">
        <f t="shared" si="1"/>
        <v>0</v>
      </c>
    </row>
    <row r="10" spans="1:11" s="3" customFormat="1">
      <c r="A10" s="14" t="str">
        <f t="shared" si="0"/>
        <v>ValueSet/results-presence-absence-snomed-ct-ips-free-set</v>
      </c>
      <c r="B10" s="17" t="s">
        <v>153</v>
      </c>
      <c r="C10" s="4" t="s">
        <v>4</v>
      </c>
      <c r="D10" s="4"/>
      <c r="E10" s="14"/>
      <c r="F10" s="14"/>
      <c r="G10" s="14"/>
      <c r="H10" s="7">
        <f t="shared" si="1"/>
        <v>0</v>
      </c>
    </row>
    <row r="11" spans="1:11" s="3" customFormat="1">
      <c r="A11" s="14" t="str">
        <f t="shared" si="0"/>
        <v>ValueSet/results-microorganism-snomed-ct-ips-free-set</v>
      </c>
      <c r="B11" s="17" t="s">
        <v>154</v>
      </c>
      <c r="C11" s="4" t="s">
        <v>4</v>
      </c>
      <c r="D11" s="4"/>
      <c r="E11" s="14" t="b">
        <v>1</v>
      </c>
      <c r="F11" s="14" t="s">
        <v>155</v>
      </c>
      <c r="G11" s="14"/>
      <c r="H11" s="7">
        <f t="shared" si="1"/>
        <v>0.5</v>
      </c>
    </row>
    <row r="12" spans="1:11" s="2" customFormat="1">
      <c r="A12" s="15" t="str">
        <f t="shared" si="0"/>
        <v>CodeSystem/data-absent-reason</v>
      </c>
      <c r="B12" s="18" t="s">
        <v>131</v>
      </c>
      <c r="C12" s="5" t="s">
        <v>3</v>
      </c>
      <c r="E12" s="2" t="b">
        <v>0</v>
      </c>
      <c r="F12" s="2" t="b">
        <v>0</v>
      </c>
      <c r="H12" s="10">
        <f t="shared" si="1"/>
        <v>0</v>
      </c>
      <c r="I12" s="28"/>
    </row>
    <row r="13" spans="1:11" s="3" customFormat="1">
      <c r="A13" s="14" t="str">
        <f t="shared" si="0"/>
        <v>ValueSet/data-absent-reason</v>
      </c>
      <c r="B13" s="17" t="s">
        <v>131</v>
      </c>
      <c r="C13" s="3" t="s">
        <v>4</v>
      </c>
      <c r="E13" s="14" t="b">
        <v>0</v>
      </c>
      <c r="F13" s="14" t="b">
        <v>0</v>
      </c>
      <c r="G13" s="14"/>
      <c r="H13" s="7">
        <f t="shared" si="1"/>
        <v>0</v>
      </c>
      <c r="I13" s="41"/>
      <c r="J13" s="14"/>
      <c r="K13" s="23"/>
    </row>
    <row r="14" spans="1:11" s="2" customFormat="1">
      <c r="A14" s="15" t="str">
        <f t="shared" si="0"/>
        <v>CodeSystem/v3-ObservationInterpretation</v>
      </c>
      <c r="B14" s="18" t="s">
        <v>133</v>
      </c>
      <c r="C14" s="5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ValueSet/observation-interpretation</v>
      </c>
      <c r="B15" s="17" t="s">
        <v>132</v>
      </c>
      <c r="C15" s="4" t="s">
        <v>4</v>
      </c>
      <c r="E15" s="14" t="b">
        <v>0</v>
      </c>
      <c r="F15" s="14" t="b">
        <v>0</v>
      </c>
      <c r="G15" s="14"/>
      <c r="H15" s="7">
        <f t="shared" si="1"/>
        <v>0</v>
      </c>
      <c r="I15" s="14"/>
      <c r="J15" s="14"/>
    </row>
    <row r="16" spans="1:11" s="2" customFormat="1">
      <c r="A16" s="15" t="str">
        <f t="shared" si="0"/>
        <v>CodeSystem/referencerange-meaning</v>
      </c>
      <c r="B16" s="18" t="s">
        <v>134</v>
      </c>
      <c r="C16" s="2" t="s">
        <v>3</v>
      </c>
      <c r="E16" s="2" t="b">
        <v>0</v>
      </c>
      <c r="F16" s="2" t="b">
        <v>0</v>
      </c>
      <c r="H16" s="10">
        <f t="shared" si="1"/>
        <v>0</v>
      </c>
      <c r="I16" s="12"/>
      <c r="J16" s="12"/>
    </row>
    <row r="17" spans="1:10" s="3" customFormat="1">
      <c r="A17" s="14" t="str">
        <f t="shared" si="0"/>
        <v>ValueSet/referencerange-meaning</v>
      </c>
      <c r="B17" s="17" t="s">
        <v>134</v>
      </c>
      <c r="C17" s="3" t="s">
        <v>4</v>
      </c>
      <c r="E17" s="14" t="b">
        <v>0</v>
      </c>
      <c r="F17" s="14" t="b">
        <v>0</v>
      </c>
      <c r="G17" s="14"/>
      <c r="H17" s="7">
        <f t="shared" si="1"/>
        <v>0</v>
      </c>
      <c r="I17" s="14"/>
      <c r="J17" s="14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F20" sqref="F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5" si="0">CONCATENATE(C2,"/",B2)</f>
        <v>CodeSystem/composition-status</v>
      </c>
      <c r="B2" s="18" t="s">
        <v>135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11" s="3" customFormat="1">
      <c r="A3" s="14" t="str">
        <f t="shared" si="0"/>
        <v>ValueSet/composition-status</v>
      </c>
      <c r="B3" s="17" t="s">
        <v>135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CodeSystem/v3-Confidentiality</v>
      </c>
      <c r="B4" s="18" t="s">
        <v>136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23" customFormat="1">
      <c r="A5" s="14" t="str">
        <f t="shared" si="0"/>
        <v>ValueSet/v3.ConfidentialityClassification</v>
      </c>
      <c r="B5" s="29" t="s">
        <v>58</v>
      </c>
      <c r="C5" s="23" t="s">
        <v>4</v>
      </c>
      <c r="E5" s="14" t="b">
        <v>0</v>
      </c>
      <c r="F5" s="14" t="b">
        <v>0</v>
      </c>
      <c r="G5" s="14"/>
      <c r="H5" s="11">
        <f t="shared" si="1"/>
        <v>0</v>
      </c>
      <c r="I5" s="41"/>
      <c r="J5" s="14"/>
    </row>
    <row r="6" spans="1:11" s="2" customFormat="1">
      <c r="A6" s="15" t="str">
        <f t="shared" si="0"/>
        <v>CodeSystem/composition-attestation-mode</v>
      </c>
      <c r="B6" s="18" t="s">
        <v>137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23" customFormat="1">
      <c r="A7" s="14" t="str">
        <f t="shared" si="0"/>
        <v>ValueSet/composition-attestation-mode</v>
      </c>
      <c r="B7" s="29" t="s">
        <v>137</v>
      </c>
      <c r="C7" s="42" t="s">
        <v>4</v>
      </c>
      <c r="E7" s="14" t="b">
        <v>0</v>
      </c>
      <c r="F7" s="14" t="b">
        <v>0</v>
      </c>
      <c r="G7" s="14"/>
      <c r="H7" s="11">
        <f t="shared" si="1"/>
        <v>0</v>
      </c>
      <c r="I7" s="14"/>
      <c r="J7" s="14"/>
    </row>
    <row r="8" spans="1:11" s="15" customFormat="1">
      <c r="A8" s="15" t="str">
        <f t="shared" si="0"/>
        <v>CodeSystem/document-relationship-type</v>
      </c>
      <c r="B8" s="24" t="s">
        <v>138</v>
      </c>
      <c r="C8" s="15" t="s">
        <v>3</v>
      </c>
      <c r="E8" s="15" t="b">
        <v>0</v>
      </c>
      <c r="F8" s="15" t="b">
        <v>0</v>
      </c>
      <c r="H8" s="10">
        <f t="shared" si="1"/>
        <v>0</v>
      </c>
      <c r="I8" s="12"/>
    </row>
    <row r="9" spans="1:11" s="23" customFormat="1">
      <c r="A9" s="14" t="str">
        <f t="shared" si="0"/>
        <v>ValueSet/document-relationship-type</v>
      </c>
      <c r="B9" s="29" t="s">
        <v>138</v>
      </c>
      <c r="C9" s="23" t="s">
        <v>4</v>
      </c>
      <c r="E9" s="14" t="b">
        <v>0</v>
      </c>
      <c r="F9" s="14" t="b">
        <v>0</v>
      </c>
      <c r="G9" s="14"/>
      <c r="H9" s="11">
        <f t="shared" si="1"/>
        <v>0</v>
      </c>
      <c r="I9" s="14"/>
      <c r="J9" s="14"/>
    </row>
    <row r="10" spans="1:11" s="15" customFormat="1">
      <c r="A10" s="15" t="str">
        <f t="shared" si="0"/>
        <v>CodeSystem/list-mode</v>
      </c>
      <c r="B10" s="24" t="s">
        <v>139</v>
      </c>
      <c r="C10" s="15" t="s">
        <v>3</v>
      </c>
      <c r="D10" s="43"/>
      <c r="E10" s="15" t="b">
        <v>0</v>
      </c>
      <c r="F10" s="15" t="b">
        <v>0</v>
      </c>
      <c r="H10" s="10">
        <f t="shared" si="1"/>
        <v>0</v>
      </c>
      <c r="I10" s="12"/>
      <c r="J10" s="12"/>
    </row>
    <row r="11" spans="1:11" s="3" customFormat="1">
      <c r="A11" s="14" t="str">
        <f t="shared" si="0"/>
        <v>ValueSet/list-mode</v>
      </c>
      <c r="B11" s="17" t="s">
        <v>139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11" s="2" customFormat="1">
      <c r="A12" s="15" t="str">
        <f t="shared" si="0"/>
        <v>CodeSystem/list-order</v>
      </c>
      <c r="B12" s="18" t="s">
        <v>140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11" s="3" customFormat="1">
      <c r="A13" s="14" t="str">
        <f t="shared" si="0"/>
        <v>ValueSet/list-order</v>
      </c>
      <c r="B13" s="17" t="s">
        <v>140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11" s="2" customFormat="1">
      <c r="A14" s="15" t="str">
        <f t="shared" si="0"/>
        <v>CodeSystem/list-empty-reason</v>
      </c>
      <c r="B14" s="18" t="s">
        <v>141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ValueSet/list-empty-reason</v>
      </c>
      <c r="B15" s="17" t="s">
        <v>141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5</v>
      </c>
    </row>
    <row r="2" spans="1:9" s="2" customFormat="1">
      <c r="A2" s="15" t="str">
        <f>CONCATENATE(C2,"/",B2)</f>
        <v>CodeSystem/search-entry-mode</v>
      </c>
      <c r="B2" s="18" t="s">
        <v>142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4" t="str">
        <f>CONCATENATE(C3,"/",B3)</f>
        <v>ValueSet/search-entry-mode</v>
      </c>
      <c r="B3" s="17" t="s">
        <v>142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9" s="2" customFormat="1">
      <c r="A4" s="15" t="str">
        <f>CONCATENATE(C4,"/",B4)</f>
        <v>CodeSystem/http-verb</v>
      </c>
      <c r="B4" s="18" t="s">
        <v>143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9" s="3" customFormat="1">
      <c r="A5" s="14" t="str">
        <f>CONCATENATE(C5,"/",B5)</f>
        <v>ValueSet/http-verb</v>
      </c>
      <c r="B5" s="17" t="s">
        <v>143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  <c r="I5" s="23"/>
    </row>
    <row r="6" spans="1:9">
      <c r="I6" s="2"/>
    </row>
    <row r="7" spans="1:9">
      <c r="I7" s="23"/>
    </row>
    <row r="8" spans="1:9">
      <c r="I8" s="15"/>
    </row>
    <row r="9" spans="1:9">
      <c r="I9" s="23"/>
    </row>
    <row r="10" spans="1:9">
      <c r="I10" s="15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65</v>
      </c>
      <c r="H2" s="6">
        <f>COUNTIF(E2:F2,TRUE)/COLUMNS(E2:F2)</f>
        <v>0.5</v>
      </c>
      <c r="I2" s="2" t="s">
        <v>71</v>
      </c>
      <c r="J2" s="2" t="s">
        <v>70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65</v>
      </c>
      <c r="H3" s="7">
        <f t="shared" ref="H3:H14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65</v>
      </c>
      <c r="H4" s="6">
        <f t="shared" si="1"/>
        <v>1</v>
      </c>
      <c r="I4" s="28" t="s">
        <v>76</v>
      </c>
      <c r="J4" s="2" t="s">
        <v>72</v>
      </c>
    </row>
    <row r="5" spans="1:11" s="23" customFormat="1">
      <c r="A5" s="23" t="e">
        <f t="shared" ca="1" si="0"/>
        <v>#NAME?</v>
      </c>
      <c r="B5" s="23" t="s">
        <v>11</v>
      </c>
      <c r="C5" s="23" t="s">
        <v>4</v>
      </c>
      <c r="D5" s="23" t="s">
        <v>12</v>
      </c>
      <c r="E5" s="23" t="b">
        <v>1</v>
      </c>
      <c r="F5" s="23" t="b">
        <v>1</v>
      </c>
      <c r="G5" s="42" t="s">
        <v>65</v>
      </c>
      <c r="H5" s="11">
        <f t="shared" si="1"/>
        <v>1</v>
      </c>
      <c r="I5" s="41" t="s">
        <v>71</v>
      </c>
      <c r="J5" s="14" t="s">
        <v>72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66</v>
      </c>
      <c r="H6" s="6">
        <f t="shared" si="1"/>
        <v>0.5</v>
      </c>
      <c r="I6" s="2" t="s">
        <v>71</v>
      </c>
      <c r="J6" s="2" t="s">
        <v>70</v>
      </c>
    </row>
    <row r="7" spans="1:11" s="23" customFormat="1">
      <c r="A7" s="23" t="e">
        <f t="shared" ca="1" si="0"/>
        <v>#NAME?</v>
      </c>
      <c r="B7" s="23" t="s">
        <v>14</v>
      </c>
      <c r="C7" s="23" t="s">
        <v>4</v>
      </c>
      <c r="D7" s="23" t="s">
        <v>15</v>
      </c>
      <c r="E7" s="23" t="b">
        <v>1</v>
      </c>
      <c r="F7" s="23" t="b">
        <v>0</v>
      </c>
      <c r="G7" s="42" t="s">
        <v>66</v>
      </c>
      <c r="H7" s="11">
        <f t="shared" si="1"/>
        <v>0.5</v>
      </c>
      <c r="I7" s="14" t="s">
        <v>71</v>
      </c>
      <c r="J7" s="14" t="s">
        <v>70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64</v>
      </c>
      <c r="H8" s="7">
        <f t="shared" si="1"/>
        <v>1</v>
      </c>
      <c r="I8" s="3" t="s">
        <v>69</v>
      </c>
      <c r="J8" s="3" t="s">
        <v>70</v>
      </c>
    </row>
    <row r="9" spans="1:11" s="2" customFormat="1" ht="15.6">
      <c r="A9" s="2" t="s">
        <v>77</v>
      </c>
      <c r="B9" s="5" t="s">
        <v>79</v>
      </c>
      <c r="C9" s="2" t="s">
        <v>3</v>
      </c>
      <c r="D9" s="26" t="s">
        <v>78</v>
      </c>
      <c r="E9" s="2" t="b">
        <v>1</v>
      </c>
      <c r="F9" s="2" t="b">
        <v>0</v>
      </c>
      <c r="G9" s="5" t="s">
        <v>65</v>
      </c>
      <c r="H9" s="6">
        <f t="shared" si="1"/>
        <v>0.5</v>
      </c>
      <c r="I9" s="2" t="s">
        <v>80</v>
      </c>
      <c r="J9" s="2" t="s">
        <v>70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65</v>
      </c>
      <c r="H10" s="7">
        <f t="shared" si="1"/>
        <v>0.5</v>
      </c>
      <c r="I10" s="3" t="s">
        <v>81</v>
      </c>
      <c r="J10" s="3" t="s">
        <v>70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65</v>
      </c>
      <c r="H11" s="6">
        <f t="shared" si="1"/>
        <v>1</v>
      </c>
      <c r="I11" s="2" t="s">
        <v>71</v>
      </c>
      <c r="J11" s="2" t="s">
        <v>70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65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65</v>
      </c>
      <c r="H13" s="6">
        <f t="shared" si="1"/>
        <v>0.5</v>
      </c>
      <c r="I13" s="2" t="s">
        <v>71</v>
      </c>
      <c r="J13" s="2" t="s">
        <v>70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65</v>
      </c>
      <c r="H14" s="7">
        <f t="shared" si="1"/>
        <v>0.5</v>
      </c>
      <c r="I14" s="3" t="s">
        <v>81</v>
      </c>
      <c r="J14" s="3" t="s">
        <v>70</v>
      </c>
      <c r="K14" s="14"/>
    </row>
    <row r="15" spans="1:11" s="2" customFormat="1" ht="15.6">
      <c r="A15" s="2" t="s">
        <v>73</v>
      </c>
      <c r="B15" s="27" t="s">
        <v>74</v>
      </c>
      <c r="C15" s="2" t="s">
        <v>3</v>
      </c>
      <c r="D15" s="26" t="s">
        <v>74</v>
      </c>
      <c r="E15" s="2" t="b">
        <v>1</v>
      </c>
      <c r="F15" s="2" t="b">
        <v>0</v>
      </c>
      <c r="G15" s="2" t="s">
        <v>75</v>
      </c>
      <c r="H15" s="6"/>
      <c r="I15" s="28" t="s">
        <v>76</v>
      </c>
      <c r="J15" s="2" t="s">
        <v>70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66</v>
      </c>
      <c r="H2" s="6">
        <f>COUNTIF(E2:F2,TRUE)/COLUMNS(E2:F2)</f>
        <v>0.5</v>
      </c>
      <c r="I2" s="2" t="s">
        <v>81</v>
      </c>
      <c r="J2" s="2" t="s">
        <v>70</v>
      </c>
    </row>
    <row r="3" spans="1:11" s="3" customFormat="1">
      <c r="A3" s="3" t="e">
        <f t="shared" ref="A3:A5" ca="1" si="0">_xlfn.CONCAT(C3,"/",B3)</f>
        <v>#NAME?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66</v>
      </c>
      <c r="H3" s="7">
        <f t="shared" ref="H3:H5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ca="1">_xlfn.CONCAT(C4,"/",B4)</f>
        <v>#NAME?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64</v>
      </c>
      <c r="H4" s="10">
        <f t="shared" si="1"/>
        <v>1</v>
      </c>
      <c r="I4" s="2" t="s">
        <v>82</v>
      </c>
      <c r="J4" s="2" t="s">
        <v>70</v>
      </c>
    </row>
    <row r="5" spans="1:11" s="3" customFormat="1">
      <c r="A5" s="3" t="e">
        <f t="shared" ca="1" si="0"/>
        <v>#NAME?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I5" s="3" t="s">
        <v>83</v>
      </c>
      <c r="J5" s="3" t="s">
        <v>70</v>
      </c>
      <c r="K5" s="23"/>
    </row>
    <row r="6" spans="1:11" s="2" customFormat="1">
      <c r="H6" s="6"/>
    </row>
    <row r="7" spans="1:11" s="3" customFormat="1">
      <c r="H7" s="7"/>
      <c r="K7" s="23"/>
    </row>
    <row r="8" spans="1:11" s="2" customFormat="1">
      <c r="A8" s="5" t="s">
        <v>56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K3" sqref="K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8" t="s">
        <v>84</v>
      </c>
      <c r="C2" s="5" t="s">
        <v>3</v>
      </c>
      <c r="D2" s="5" t="s">
        <v>85</v>
      </c>
      <c r="E2" s="2" t="b">
        <v>0</v>
      </c>
      <c r="F2" s="2" t="b">
        <v>0</v>
      </c>
      <c r="G2" s="5" t="s">
        <v>65</v>
      </c>
      <c r="H2" s="6">
        <f t="shared" ref="H2:H7" si="1">COUNTIF(E2:F2,TRUE)/COLUMNS(E2:F2)</f>
        <v>0</v>
      </c>
      <c r="I2" s="2" t="s">
        <v>86</v>
      </c>
    </row>
    <row r="3" spans="1:11" s="3" customFormat="1">
      <c r="A3" s="3" t="s">
        <v>87</v>
      </c>
      <c r="B3" s="4" t="s">
        <v>88</v>
      </c>
      <c r="C3" s="4" t="s">
        <v>4</v>
      </c>
      <c r="D3" s="5" t="s">
        <v>89</v>
      </c>
      <c r="E3" s="14" t="b">
        <v>0</v>
      </c>
      <c r="F3" s="14" t="b">
        <v>0</v>
      </c>
      <c r="G3" s="13" t="s">
        <v>65</v>
      </c>
      <c r="H3" s="16">
        <f t="shared" si="1"/>
        <v>0</v>
      </c>
      <c r="I3" s="3" t="s">
        <v>90</v>
      </c>
    </row>
    <row r="4" spans="1:11" s="2" customFormat="1">
      <c r="A4" s="12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64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K5" s="23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82</v>
      </c>
      <c r="J6" s="2" t="s">
        <v>70</v>
      </c>
    </row>
    <row r="7" spans="1:11" s="3" customFormat="1">
      <c r="H7" s="11">
        <f t="shared" si="1"/>
        <v>0</v>
      </c>
      <c r="I7" s="3" t="s">
        <v>83</v>
      </c>
      <c r="J7" s="3" t="s">
        <v>70</v>
      </c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12" customFormat="1">
      <c r="A2" s="12" t="e">
        <f t="shared" ref="A2:A4" ca="1" si="0">_xlfn.CONCAT(C2,"/",B2)</f>
        <v>#NAME?</v>
      </c>
      <c r="B2" s="24" t="s">
        <v>91</v>
      </c>
      <c r="C2" s="25" t="s">
        <v>4</v>
      </c>
      <c r="D2" s="25" t="s">
        <v>92</v>
      </c>
      <c r="E2" s="12" t="b">
        <v>1</v>
      </c>
      <c r="F2" s="12" t="b">
        <v>0</v>
      </c>
      <c r="G2" s="12" t="s">
        <v>66</v>
      </c>
      <c r="H2" s="10">
        <f>COUNTIF(E2:F2,TRUE)/COLUMNS(E2:F2)</f>
        <v>0.5</v>
      </c>
      <c r="I2" s="12" t="s">
        <v>93</v>
      </c>
      <c r="J2" s="12" t="s">
        <v>70</v>
      </c>
      <c r="K2" s="2"/>
    </row>
    <row r="3" spans="1:11" s="14" customFormat="1">
      <c r="A3" s="23" t="e">
        <f t="shared" ca="1" si="0"/>
        <v>#NAME?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66</v>
      </c>
      <c r="H3" s="11">
        <f>COUNTIF(E3:F3,TRUE)/COLUMNS(E3:F3)</f>
        <v>0.5</v>
      </c>
      <c r="I3" s="14" t="s">
        <v>94</v>
      </c>
      <c r="J3" s="14" t="s">
        <v>70</v>
      </c>
      <c r="K3" s="3"/>
    </row>
    <row r="4" spans="1:11" s="12" customFormat="1">
      <c r="A4" s="12" t="e">
        <f t="shared" ca="1" si="0"/>
        <v>#NAME?</v>
      </c>
      <c r="B4" s="29" t="s">
        <v>95</v>
      </c>
      <c r="C4" s="25" t="s">
        <v>4</v>
      </c>
      <c r="D4" s="25" t="s">
        <v>96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71</v>
      </c>
      <c r="K4" s="2"/>
    </row>
    <row r="5" spans="1:11">
      <c r="K5" s="23"/>
    </row>
    <row r="6" spans="1:11">
      <c r="A6" s="22" t="s">
        <v>56</v>
      </c>
      <c r="K6" s="2"/>
    </row>
    <row r="7" spans="1:11"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workbookViewId="0">
      <selection activeCell="F13" sqref="F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67</v>
      </c>
      <c r="I1" s="1" t="s">
        <v>68</v>
      </c>
      <c r="J1" s="1" t="s">
        <v>97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71</v>
      </c>
      <c r="I2" s="2" t="s">
        <v>70</v>
      </c>
      <c r="J2" s="2" t="s">
        <v>66</v>
      </c>
      <c r="K2" s="2" t="s">
        <v>75</v>
      </c>
    </row>
    <row r="3" spans="1:11" s="3" customFormat="1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71</v>
      </c>
      <c r="I3" s="2" t="s">
        <v>70</v>
      </c>
      <c r="J3" s="3" t="s">
        <v>66</v>
      </c>
      <c r="K3" s="3" t="s">
        <v>75</v>
      </c>
    </row>
    <row r="4" spans="1:11" s="2" customFormat="1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71</v>
      </c>
      <c r="I4" s="2" t="s">
        <v>70</v>
      </c>
      <c r="J4" s="3" t="s">
        <v>66</v>
      </c>
      <c r="K4" s="3" t="s">
        <v>75</v>
      </c>
    </row>
    <row r="5" spans="1:11" s="3" customFormat="1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71</v>
      </c>
      <c r="I5" s="2" t="s">
        <v>70</v>
      </c>
      <c r="J5" s="3" t="s">
        <v>66</v>
      </c>
      <c r="K5" s="3" t="s">
        <v>75</v>
      </c>
    </row>
    <row r="6" spans="1:11" s="2" customFormat="1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71</v>
      </c>
      <c r="I6" s="2" t="s">
        <v>70</v>
      </c>
      <c r="J6" s="3" t="s">
        <v>66</v>
      </c>
      <c r="K6" s="3" t="s">
        <v>75</v>
      </c>
    </row>
    <row r="7" spans="1:11" s="3" customFormat="1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71</v>
      </c>
      <c r="I7" s="2" t="s">
        <v>70</v>
      </c>
      <c r="J7" s="3" t="s">
        <v>66</v>
      </c>
      <c r="K7" s="3" t="s">
        <v>75</v>
      </c>
    </row>
    <row r="8" spans="1:11" s="2" customFormat="1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71</v>
      </c>
      <c r="I8" s="2" t="s">
        <v>70</v>
      </c>
      <c r="J8" s="3" t="s">
        <v>66</v>
      </c>
      <c r="K8" s="2" t="s">
        <v>75</v>
      </c>
    </row>
    <row r="9" spans="1:11" s="3" customFormat="1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71</v>
      </c>
      <c r="I9" s="2" t="s">
        <v>70</v>
      </c>
      <c r="J9" s="3" t="s">
        <v>66</v>
      </c>
      <c r="K9" s="3" t="s">
        <v>75</v>
      </c>
    </row>
    <row r="10" spans="1:11" s="2" customFormat="1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71</v>
      </c>
      <c r="I10" s="2" t="s">
        <v>70</v>
      </c>
      <c r="J10" s="3" t="s">
        <v>66</v>
      </c>
      <c r="K10" s="3" t="s">
        <v>75</v>
      </c>
    </row>
    <row r="11" spans="1:11" s="32" customFormat="1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71</v>
      </c>
      <c r="I11" s="30" t="s">
        <v>70</v>
      </c>
      <c r="J11" s="32" t="s">
        <v>66</v>
      </c>
      <c r="K11" s="32" t="s">
        <v>75</v>
      </c>
    </row>
    <row r="12" spans="1:11" s="3" customFormat="1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1</v>
      </c>
      <c r="F13" s="5" t="b">
        <v>1</v>
      </c>
      <c r="G13" s="10">
        <f t="shared" si="1"/>
        <v>1</v>
      </c>
    </row>
    <row r="14" spans="1:11" s="14" customFormat="1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60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60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zoomScale="110" zoomScaleNormal="110" workbookViewId="0">
      <selection activeCell="F11" sqref="F11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8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103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8" t="s">
        <v>102</v>
      </c>
      <c r="C2" s="5" t="s">
        <v>3</v>
      </c>
      <c r="D2" s="2" t="b">
        <v>1</v>
      </c>
      <c r="E2" s="2" t="b">
        <v>1</v>
      </c>
      <c r="F2" s="36" t="s">
        <v>104</v>
      </c>
      <c r="G2" s="2" t="b">
        <v>1</v>
      </c>
      <c r="H2" s="6">
        <f t="shared" ref="H2:H11" si="0">COUNTIF(D2:E2,TRUE)/COLUMNS(D2:E2)</f>
        <v>1</v>
      </c>
    </row>
    <row r="3" spans="1:11" s="3" customFormat="1" ht="25.2" customHeight="1">
      <c r="A3" s="14" t="str">
        <f t="shared" ref="A3:A10" si="1">CONCATENATE(C3,"/",B3)</f>
        <v>ValueSet/HL7 ImmunizationStatusCodes</v>
      </c>
      <c r="B3" s="17" t="s">
        <v>105</v>
      </c>
      <c r="C3" s="4" t="s">
        <v>4</v>
      </c>
      <c r="D3" s="14" t="b">
        <v>1</v>
      </c>
      <c r="E3" s="14" t="b">
        <v>1</v>
      </c>
      <c r="F3" s="40" t="s">
        <v>104</v>
      </c>
      <c r="G3" s="14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8" t="s">
        <v>106</v>
      </c>
      <c r="C4" s="2" t="s">
        <v>4</v>
      </c>
      <c r="D4" s="2" t="b">
        <v>1</v>
      </c>
      <c r="E4" s="2" t="b">
        <v>1</v>
      </c>
      <c r="F4" s="36"/>
      <c r="H4" s="6">
        <f t="shared" si="0"/>
        <v>1</v>
      </c>
      <c r="I4" s="28"/>
    </row>
    <row r="5" spans="1:11" s="14" customFormat="1">
      <c r="A5" s="14" t="str">
        <f t="shared" si="1"/>
        <v>CodeSystem/ATC Vaccines WHO ATC - IPS</v>
      </c>
      <c r="B5" s="13" t="s">
        <v>107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  <c r="I5" s="41"/>
      <c r="K5" s="23"/>
    </row>
    <row r="6" spans="1:11" s="12" customFormat="1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  <c r="I6" s="2"/>
      <c r="J6" s="2"/>
      <c r="K6" s="2"/>
    </row>
    <row r="7" spans="1:11" s="14" customFormat="1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108</v>
      </c>
      <c r="G7" s="14" t="b">
        <v>0</v>
      </c>
      <c r="H7" s="11">
        <f t="shared" si="0"/>
        <v>1</v>
      </c>
      <c r="K7" s="23"/>
    </row>
    <row r="8" spans="1:11" s="12" customFormat="1">
      <c r="A8" s="15" t="str">
        <f t="shared" si="1"/>
        <v>ValueSet/HL7 body_site</v>
      </c>
      <c r="B8" s="24" t="s">
        <v>109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  <c r="K8" s="2"/>
    </row>
    <row r="9" spans="1:11" s="14" customFormat="1">
      <c r="A9" s="14" t="str">
        <f t="shared" si="1"/>
        <v>CodeSystem/http://standardterms.edqm.eu</v>
      </c>
      <c r="B9" s="29" t="s">
        <v>62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  <c r="K9" s="3"/>
    </row>
    <row r="10" spans="1:11" s="12" customFormat="1" ht="15.45" customHeight="1">
      <c r="A10" s="15" t="str">
        <f t="shared" si="1"/>
        <v>ValueSet/MedicineRouteOfAdministrationUvIps</v>
      </c>
      <c r="B10" s="24" t="s">
        <v>61</v>
      </c>
      <c r="C10" s="12" t="s">
        <v>4</v>
      </c>
      <c r="D10" s="15" t="b">
        <v>1</v>
      </c>
      <c r="E10" s="15" t="b">
        <v>1</v>
      </c>
      <c r="F10" s="39" t="s">
        <v>110</v>
      </c>
      <c r="G10" s="15" t="b">
        <v>1</v>
      </c>
      <c r="H10" s="10">
        <f t="shared" si="0"/>
        <v>1</v>
      </c>
      <c r="K10" s="2"/>
    </row>
    <row r="11" spans="1:11" s="3" customFormat="1">
      <c r="A11" s="14" t="str">
        <f t="shared" ref="A11" si="2">CONCATENATE(C11,"/",B11)</f>
        <v>ValueSet/VaccineTargetDiseasesUvIps</v>
      </c>
      <c r="B11" s="17" t="s">
        <v>63</v>
      </c>
      <c r="C11" s="4" t="s">
        <v>4</v>
      </c>
      <c r="D11" s="14" t="b">
        <v>1</v>
      </c>
      <c r="E11" s="14" t="b">
        <v>1</v>
      </c>
      <c r="F11" s="37"/>
      <c r="G11" s="14" t="b">
        <v>1</v>
      </c>
      <c r="H11" s="11">
        <f t="shared" si="0"/>
        <v>1</v>
      </c>
    </row>
    <row r="12" spans="1:11" s="2" customFormat="1">
      <c r="A12" s="2" t="str">
        <f t="shared" ref="A12:A13" si="3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4">COUNTIF(D12:E12,TRUE)/COLUMNS(D12:E12)</f>
        <v>0</v>
      </c>
    </row>
    <row r="13" spans="1:11" s="3" customFormat="1">
      <c r="A13" s="14" t="str">
        <f t="shared" si="3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4"/>
        <v>0</v>
      </c>
      <c r="I13" s="14"/>
      <c r="J13" s="14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F22" sqref="F22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8" t="s">
        <v>111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11" s="3" customFormat="1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8" t="s">
        <v>112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8"/>
    </row>
    <row r="5" spans="1:11" s="3" customFormat="1">
      <c r="A5" s="14" t="str">
        <f t="shared" si="0"/>
        <v>ValueSet/condition-ver-status</v>
      </c>
      <c r="B5" s="17" t="s">
        <v>112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2" t="str">
        <f t="shared" si="0"/>
        <v>CodeSystem/condition-category</v>
      </c>
      <c r="B6" s="18" t="s">
        <v>114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ValueSet/problem-type-uv-ips</v>
      </c>
      <c r="B7" s="17" t="s">
        <v>113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ValueSet/problem-type-loinc</v>
      </c>
      <c r="B8" s="17" t="s">
        <v>115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</row>
    <row r="9" spans="1:11" s="2" customFormat="1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12"/>
    </row>
    <row r="10" spans="1:11" s="3" customFormat="1">
      <c r="A10" s="14" t="str">
        <f t="shared" si="0"/>
        <v>ValueSet/condition-severity</v>
      </c>
      <c r="B10" s="17" t="s">
        <v>116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</row>
    <row r="11" spans="1:11" s="2" customFormat="1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ValueSet/condition-severity-uv-ips</v>
      </c>
      <c r="B12" s="17" t="s">
        <v>117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11" s="14" customFormat="1">
      <c r="A13" s="14" t="str">
        <f t="shared" si="0"/>
        <v>ValueSet/problems-snomed-absent-unknown-uv-ips</v>
      </c>
      <c r="B13" s="29" t="s">
        <v>118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  <c r="K13" s="3"/>
    </row>
    <row r="14" spans="1:11" s="12" customFormat="1">
      <c r="A14" s="15" t="str">
        <f t="shared" si="0"/>
        <v>CodeSystem/absent-unknown-uv-ips</v>
      </c>
      <c r="B14" s="24" t="s">
        <v>119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11" s="3" customFormat="1">
      <c r="A16" s="14" t="str">
        <f t="shared" si="0"/>
        <v>ValueSet/problems-snomed-ct-ips-free-set</v>
      </c>
      <c r="B16" s="17" t="s">
        <v>120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121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121</v>
      </c>
      <c r="C18" s="3" t="s">
        <v>4</v>
      </c>
      <c r="E18" s="14" t="b">
        <v>1</v>
      </c>
      <c r="F18" s="14" t="s">
        <v>150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2023-07-04T17:19:05Z</dcterms:modified>
</cp:coreProperties>
</file>