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652D944E-88A6-4FBE-A3D1-7EF9799D8037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11" i="1"/>
  <c r="E2" i="1"/>
  <c r="E10" i="1"/>
  <c r="E7" i="1"/>
  <c r="E12" i="1"/>
  <c r="E14" i="1"/>
  <c r="D6" i="1"/>
  <c r="E5" i="1"/>
  <c r="E13" i="1"/>
  <c r="C6" i="1"/>
  <c r="E3" i="1"/>
  <c r="E9" i="1"/>
  <c r="E6" i="1"/>
  <c r="E8" i="1"/>
  <c r="F13" i="1" l="1"/>
  <c r="A12" i="2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9" i="1"/>
  <c r="D14" i="1"/>
  <c r="D11" i="1"/>
  <c r="C7" i="1"/>
  <c r="C12" i="1"/>
  <c r="D12" i="1"/>
  <c r="C8" i="1"/>
  <c r="C9" i="1"/>
  <c r="C11" i="1"/>
  <c r="C10" i="1"/>
  <c r="C14" i="1"/>
  <c r="D8" i="1"/>
  <c r="D10" i="1"/>
  <c r="D7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C3" i="1"/>
  <c r="C5" i="1"/>
  <c r="D5" i="1"/>
  <c r="D2" i="1"/>
  <c r="C4" i="1"/>
  <c r="E4" i="1"/>
  <c r="D3" i="1"/>
  <c r="C2" i="1"/>
  <c r="D4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<sst xmlns="http://schemas.openxmlformats.org/spreadsheetml/2006/main" count="566" uniqueCount="160">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</sst>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5" fillId="6" borderId="0" xfId="2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ifier.net/redenacionaldedadosemsaude/brtipoestabelecimentosaude-1.0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4" Type="http://schemas.openxmlformats.org/officeDocument/2006/relationships/hyperlink" Target="https://simplifier.net/redenacionaldedadosemsaude/brtipoestabelecimentosaude-1.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20" zoomScaleNormal="120" workbookViewId="0">
      <selection activeCell="A19" sqref="A19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44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45</v>
      </c>
      <c r="B3" s="9">
        <v>1</v>
      </c>
      <c r="C3" s="6">
        <f t="shared" ref="C3:E14" ca="1" si="0">IFERROR(AVERAGEIFS(INDIRECT($A3 &amp; "!H:H"),INDIRECT($A3 &amp; "!C:C"), C$1),"")</f>
        <v>1</v>
      </c>
      <c r="D3" s="6">
        <f t="shared" ca="1" si="0"/>
        <v>1</v>
      </c>
      <c r="E3" s="6" t="str">
        <f t="shared" ca="1" si="0"/>
        <v/>
      </c>
      <c r="F3" s="20">
        <f ca="1">AVERAGE(B3:E3)</f>
        <v>1</v>
      </c>
    </row>
    <row r="4" spans="1:6" s="2" customFormat="1">
      <c r="A4" s="5" t="s">
        <v>46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3" customFormat="1">
      <c r="A5" s="4" t="s">
        <v>47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4" ca="1" si="1">AVERAGE(B5:E5)</f>
        <v>0.58333333333333337</v>
      </c>
    </row>
    <row r="6" spans="1:6" s="3" customFormat="1">
      <c r="A6" s="4" t="s">
        <v>93</v>
      </c>
      <c r="B6" s="9">
        <v>1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20">
        <f t="shared" ca="1" si="1"/>
        <v>1</v>
      </c>
    </row>
    <row r="7" spans="1:6" s="2" customFormat="1">
      <c r="A7" s="5" t="s">
        <v>48</v>
      </c>
      <c r="B7" s="8">
        <v>1</v>
      </c>
      <c r="C7" s="6">
        <f t="shared" ca="1" si="0"/>
        <v>0.6</v>
      </c>
      <c r="D7" s="6">
        <f t="shared" ca="1" si="0"/>
        <v>0.7142857142857143</v>
      </c>
      <c r="E7" s="6" t="str">
        <f t="shared" ca="1" si="0"/>
        <v/>
      </c>
      <c r="F7" s="8">
        <f t="shared" ca="1" si="1"/>
        <v>0.77142857142857146</v>
      </c>
    </row>
    <row r="8" spans="1:6" s="3" customFormat="1">
      <c r="A8" s="4" t="s">
        <v>49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90</v>
      </c>
      <c r="B9" s="21">
        <v>1</v>
      </c>
      <c r="C9" s="6">
        <f t="shared" ca="1" si="0"/>
        <v>0.33333333333333331</v>
      </c>
      <c r="D9" s="6">
        <f t="shared" ca="1" si="0"/>
        <v>0.33333333333333331</v>
      </c>
      <c r="E9" s="6" t="str">
        <f t="shared" ca="1" si="0"/>
        <v/>
      </c>
      <c r="F9" s="8">
        <f t="shared" ca="1" si="1"/>
        <v>0.55555555555555547</v>
      </c>
    </row>
    <row r="10" spans="1:6" s="3" customFormat="1">
      <c r="A10" s="4" t="s">
        <v>50</v>
      </c>
      <c r="B10" s="9">
        <v>1</v>
      </c>
      <c r="C10" s="6">
        <f t="shared" ca="1" si="0"/>
        <v>0</v>
      </c>
      <c r="D10" s="6">
        <f t="shared" ca="1" si="0"/>
        <v>0</v>
      </c>
      <c r="E10" s="6" t="str">
        <f t="shared" ca="1" si="0"/>
        <v/>
      </c>
      <c r="F10" s="20">
        <f t="shared" ca="1" si="1"/>
        <v>0.33333333333333331</v>
      </c>
    </row>
    <row r="11" spans="1:6" s="2" customFormat="1">
      <c r="A11" s="5" t="s">
        <v>91</v>
      </c>
      <c r="B11" s="21">
        <v>1</v>
      </c>
      <c r="C11" s="6">
        <f t="shared" ca="1" si="0"/>
        <v>0.25</v>
      </c>
      <c r="D11" s="6">
        <f t="shared" ca="1" si="0"/>
        <v>0.125</v>
      </c>
      <c r="E11" s="6" t="str">
        <f t="shared" ca="1" si="0"/>
        <v/>
      </c>
      <c r="F11" s="8">
        <f t="shared" ca="1" si="1"/>
        <v>0.45833333333333331</v>
      </c>
    </row>
    <row r="12" spans="1:6" s="3" customFormat="1">
      <c r="A12" s="4" t="s">
        <v>51</v>
      </c>
      <c r="B12" s="9">
        <v>0.25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8.3333333333333329E-2</v>
      </c>
    </row>
    <row r="13" spans="1:6" s="3" customFormat="1">
      <c r="A13" s="4" t="s">
        <v>136</v>
      </c>
      <c r="B13" s="9">
        <v>1</v>
      </c>
      <c r="C13" s="6">
        <v>0</v>
      </c>
      <c r="D13" s="6">
        <v>0</v>
      </c>
      <c r="E13" s="6" t="str">
        <f t="shared" ca="1" si="0"/>
        <v/>
      </c>
      <c r="F13" s="20">
        <f t="shared" ca="1" si="1"/>
        <v>0.33333333333333331</v>
      </c>
    </row>
    <row r="14" spans="1:6" s="2" customFormat="1">
      <c r="A14" s="5" t="s">
        <v>92</v>
      </c>
      <c r="B14" s="21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>
      <c r="A15" s="1" t="s">
        <v>1</v>
      </c>
      <c r="F15" s="19">
        <f ca="1">AVERAGE(F2:F14)</f>
        <v>0.5619861619861618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opLeftCell="B1" workbookViewId="0">
      <selection activeCell="K10" sqref="J10:K10"/>
    </sheetView>
  </sheetViews>
  <sheetFormatPr defaultColWidth="8.77734375" defaultRowHeight="14.4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59</v>
      </c>
      <c r="H1" s="1" t="s">
        <v>1</v>
      </c>
      <c r="I1" s="1" t="s">
        <v>62</v>
      </c>
      <c r="J1" s="1" t="s">
        <v>63</v>
      </c>
      <c r="K1" s="1" t="s">
        <v>5</v>
      </c>
    </row>
    <row r="2" spans="1:11" s="2" customFormat="1">
      <c r="A2" s="15" t="str">
        <f t="shared" ref="A2:A7" si="0">CONCATENATE(C2,"/",B2)</f>
        <v>CodeSystem/medication-statement-status</v>
      </c>
      <c r="B2" s="18" t="s">
        <v>114</v>
      </c>
      <c r="C2" s="5" t="s">
        <v>3</v>
      </c>
      <c r="D2" s="5"/>
      <c r="E2" s="2" t="b">
        <v>1</v>
      </c>
      <c r="F2" s="2" t="b">
        <v>1</v>
      </c>
      <c r="H2" s="10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>
      <c r="A3" s="14" t="str">
        <f t="shared" si="0"/>
        <v>ValueSet/medication-statement-status</v>
      </c>
      <c r="B3" s="17" t="s">
        <v>114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si="1"/>
        <v>1</v>
      </c>
    </row>
    <row r="4" spans="1:11" s="2" customFormat="1">
      <c r="A4" s="15" t="str">
        <f t="shared" si="0"/>
        <v>CodeSystem/medication-statement-category</v>
      </c>
      <c r="B4" s="18" t="s">
        <v>115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ValueSet/medication-statement-category</v>
      </c>
      <c r="B5" s="17" t="s">
        <v>115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36"/>
      <c r="J5" s="14"/>
      <c r="K5" s="23"/>
    </row>
    <row r="6" spans="1:11" s="3" customFormat="1">
      <c r="A6" s="14" t="str">
        <f t="shared" si="0"/>
        <v>ValueSet/medication-snomed-absent-unknown-uv-ips</v>
      </c>
      <c r="B6" s="17" t="s">
        <v>116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11" s="12" customFormat="1">
      <c r="A7" s="15" t="str">
        <f t="shared" si="0"/>
        <v>CodeSystem/absent-unknown-uv-ips</v>
      </c>
      <c r="B7" s="24" t="s">
        <v>111</v>
      </c>
      <c r="C7" s="15" t="s">
        <v>3</v>
      </c>
      <c r="E7" s="15" t="b">
        <v>0</v>
      </c>
      <c r="F7" s="15" t="b">
        <v>0</v>
      </c>
      <c r="G7" s="15"/>
      <c r="H7" s="10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59</v>
      </c>
      <c r="H1" s="1" t="s">
        <v>1</v>
      </c>
      <c r="I1" s="1" t="s">
        <v>62</v>
      </c>
      <c r="J1" s="1" t="s">
        <v>63</v>
      </c>
      <c r="K1" s="1" t="s">
        <v>5</v>
      </c>
    </row>
    <row r="2" spans="1:11" s="2" customFormat="1">
      <c r="A2" s="15" t="str">
        <f t="shared" ref="A2:A12" si="0">CONCATENATE(C2,"/",B2)</f>
        <v>CodeSystem/http://snomed.info/sct</v>
      </c>
      <c r="B2" s="18" t="s">
        <v>43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>
      <c r="A3" s="14" t="str">
        <f t="shared" si="0"/>
        <v>ValueSet/medications-snomed-ct-ips-free-set</v>
      </c>
      <c r="B3" s="17" t="s">
        <v>117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CodeSystem/WHO ATC - IPS</v>
      </c>
      <c r="B4" s="18" t="s">
        <v>41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ValueSet/whoatc-uv-ips</v>
      </c>
      <c r="B5" s="17" t="s">
        <v>118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36"/>
      <c r="J5" s="14"/>
      <c r="K5" s="23"/>
    </row>
    <row r="6" spans="1:11" s="2" customFormat="1">
      <c r="A6" s="15" t="str">
        <f t="shared" si="0"/>
        <v>CodeSystem/medication-status</v>
      </c>
      <c r="B6" s="18" t="s">
        <v>119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ValueSet/medication-status</v>
      </c>
      <c r="B7" s="17" t="s">
        <v>119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ValueSet/medicine-doseform</v>
      </c>
      <c r="B8" s="17" t="s">
        <v>120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  <c r="J8" s="14"/>
    </row>
    <row r="9" spans="1:11" s="2" customFormat="1">
      <c r="A9" s="15" t="str">
        <f t="shared" si="0"/>
        <v>CodeSystem/http://snomed.info/sct</v>
      </c>
      <c r="B9" s="18" t="s">
        <v>43</v>
      </c>
      <c r="C9" s="2" t="s">
        <v>3</v>
      </c>
      <c r="E9" s="2" t="b">
        <v>0</v>
      </c>
      <c r="F9" s="2" t="b">
        <v>0</v>
      </c>
      <c r="H9" s="10">
        <f t="shared" si="1"/>
        <v>0</v>
      </c>
      <c r="I9" s="12"/>
      <c r="J9" s="12"/>
      <c r="K9" s="12"/>
    </row>
    <row r="10" spans="1:11" s="3" customFormat="1">
      <c r="A10" s="14" t="str">
        <f t="shared" si="0"/>
        <v>ValueSet/medicine-active-substances-uv-ips</v>
      </c>
      <c r="B10" s="17" t="s">
        <v>121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  <c r="K10" s="14"/>
    </row>
    <row r="11" spans="1:11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D21" sqref="D2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59</v>
      </c>
      <c r="H1" s="1" t="s">
        <v>1</v>
      </c>
      <c r="I1" s="1" t="s">
        <v>62</v>
      </c>
      <c r="J1" s="1" t="s">
        <v>63</v>
      </c>
      <c r="K1" s="1" t="s">
        <v>5</v>
      </c>
    </row>
    <row r="2" spans="1:11" s="2" customFormat="1">
      <c r="A2" s="15" t="str">
        <f t="shared" ref="A2:A17" si="0">CONCATENATE(C2,"/",B2)</f>
        <v>CodeSystem/observation-category</v>
      </c>
      <c r="B2" s="18" t="s">
        <v>122</v>
      </c>
      <c r="C2" s="5" t="s">
        <v>3</v>
      </c>
      <c r="D2" s="5"/>
      <c r="E2" s="2" t="b">
        <v>1</v>
      </c>
      <c r="F2" s="2" t="b">
        <v>1</v>
      </c>
      <c r="H2" s="10">
        <f t="shared" ref="H2:H17" si="1">COUNTIF(E2:F2,TRUE)/COLUMNS(E2:F2)</f>
        <v>1</v>
      </c>
    </row>
    <row r="3" spans="1:11" s="3" customFormat="1">
      <c r="A3" s="14" t="str">
        <f t="shared" si="0"/>
        <v>ValueSet/observation-category</v>
      </c>
      <c r="B3" s="17" t="s">
        <v>122</v>
      </c>
      <c r="C3" s="4" t="s">
        <v>4</v>
      </c>
      <c r="D3" s="4"/>
      <c r="E3" s="14" t="b">
        <v>1</v>
      </c>
      <c r="F3" s="39" t="s">
        <v>143</v>
      </c>
      <c r="G3" s="14"/>
      <c r="H3" s="7">
        <f t="shared" si="1"/>
        <v>0.5</v>
      </c>
    </row>
    <row r="4" spans="1:11" s="3" customFormat="1">
      <c r="A4" s="14" t="str">
        <f t="shared" si="0"/>
        <v>ValueSet/results-laboratory-observations-uv-ips</v>
      </c>
      <c r="B4" s="17" t="s">
        <v>137</v>
      </c>
      <c r="C4" s="4" t="s">
        <v>4</v>
      </c>
      <c r="D4" s="4"/>
      <c r="E4" s="14" t="b">
        <v>1</v>
      </c>
      <c r="F4" s="39" t="s">
        <v>143</v>
      </c>
      <c r="G4" s="14"/>
      <c r="H4" s="7">
        <f t="shared" si="1"/>
        <v>0.5</v>
      </c>
    </row>
    <row r="5" spans="1:11" s="3" customFormat="1">
      <c r="A5" s="14" t="str">
        <f t="shared" si="0"/>
        <v>ValueSet/results-coded-values-laboratory-uv-ips</v>
      </c>
      <c r="B5" s="17" t="s">
        <v>138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11" s="3" customFormat="1">
      <c r="A6" s="14" t="str">
        <f t="shared" si="0"/>
        <v>ValueSet/results-blood-group-uv-ips</v>
      </c>
      <c r="B6" s="17" t="s">
        <v>139</v>
      </c>
      <c r="C6" s="4" t="s">
        <v>4</v>
      </c>
      <c r="D6" s="4"/>
      <c r="E6" s="14" t="b">
        <v>0</v>
      </c>
      <c r="F6" s="14" t="b">
        <v>0</v>
      </c>
      <c r="G6" s="14"/>
      <c r="H6" s="7">
        <f t="shared" si="1"/>
        <v>0</v>
      </c>
    </row>
    <row r="7" spans="1:11" s="3" customFormat="1">
      <c r="A7" s="14" t="str">
        <f t="shared" si="0"/>
        <v>ValueSet/results-presence-absence-uv-ips</v>
      </c>
      <c r="B7" s="17" t="s">
        <v>140</v>
      </c>
      <c r="C7" s="4" t="s">
        <v>4</v>
      </c>
      <c r="D7" s="4"/>
      <c r="E7" s="14"/>
      <c r="F7" s="14"/>
      <c r="G7" s="14"/>
      <c r="H7" s="7">
        <f t="shared" si="1"/>
        <v>0</v>
      </c>
    </row>
    <row r="8" spans="1:11" s="3" customFormat="1">
      <c r="A8" s="14" t="str">
        <f t="shared" si="0"/>
        <v>ValueSet/results-microorganism-uv-ips</v>
      </c>
      <c r="B8" s="17" t="s">
        <v>141</v>
      </c>
      <c r="C8" s="4" t="s">
        <v>4</v>
      </c>
      <c r="D8" s="4"/>
      <c r="E8" s="14"/>
      <c r="F8" s="14"/>
      <c r="G8" s="14"/>
      <c r="H8" s="7">
        <f t="shared" si="1"/>
        <v>0</v>
      </c>
    </row>
    <row r="9" spans="1:11" s="3" customFormat="1">
      <c r="A9" s="14" t="str">
        <f t="shared" si="0"/>
        <v>ValueSet/results-blood-group-snomed-ct-ips-free-set</v>
      </c>
      <c r="B9" s="17" t="s">
        <v>144</v>
      </c>
      <c r="C9" s="4" t="s">
        <v>4</v>
      </c>
      <c r="D9" s="4"/>
      <c r="E9" s="14"/>
      <c r="F9" s="14"/>
      <c r="G9" s="14"/>
      <c r="H9" s="7">
        <f t="shared" si="1"/>
        <v>0</v>
      </c>
    </row>
    <row r="10" spans="1:11" s="3" customFormat="1">
      <c r="A10" s="14" t="str">
        <f t="shared" si="0"/>
        <v>ValueSet/results-presence-absence-snomed-ct-ips-free-set</v>
      </c>
      <c r="B10" s="17" t="s">
        <v>145</v>
      </c>
      <c r="C10" s="4" t="s">
        <v>4</v>
      </c>
      <c r="D10" s="4"/>
      <c r="E10" s="14"/>
      <c r="F10" s="14"/>
      <c r="G10" s="14"/>
      <c r="H10" s="7">
        <f t="shared" si="1"/>
        <v>0</v>
      </c>
    </row>
    <row r="11" spans="1:11" s="3" customFormat="1">
      <c r="A11" s="14" t="str">
        <f t="shared" si="0"/>
        <v>ValueSet/results-microorganism-snomed-ct-ips-free-set</v>
      </c>
      <c r="B11" s="17" t="s">
        <v>146</v>
      </c>
      <c r="C11" s="4" t="s">
        <v>4</v>
      </c>
      <c r="D11" s="4"/>
      <c r="E11" s="14" t="b">
        <v>1</v>
      </c>
      <c r="F11" s="14" t="s">
        <v>147</v>
      </c>
      <c r="G11" s="14"/>
      <c r="H11" s="7">
        <f t="shared" si="1"/>
        <v>0.5</v>
      </c>
    </row>
    <row r="12" spans="1:11" s="2" customFormat="1">
      <c r="A12" s="15" t="str">
        <f t="shared" si="0"/>
        <v>CodeSystem/data-absent-reason</v>
      </c>
      <c r="B12" s="18" t="s">
        <v>123</v>
      </c>
      <c r="C12" s="5" t="s">
        <v>3</v>
      </c>
      <c r="E12" s="2" t="b">
        <v>0</v>
      </c>
      <c r="F12" s="2" t="b">
        <v>0</v>
      </c>
      <c r="H12" s="10">
        <f t="shared" si="1"/>
        <v>0</v>
      </c>
      <c r="I12" s="28"/>
    </row>
    <row r="13" spans="1:11" s="3" customFormat="1">
      <c r="A13" s="14" t="str">
        <f t="shared" si="0"/>
        <v>ValueSet/data-absent-reason</v>
      </c>
      <c r="B13" s="17" t="s">
        <v>123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  <c r="I13" s="36"/>
      <c r="J13" s="14"/>
      <c r="K13" s="23"/>
    </row>
    <row r="14" spans="1:11" s="2" customFormat="1">
      <c r="A14" s="15" t="str">
        <f t="shared" si="0"/>
        <v>CodeSystem/v3-ObservationInterpretation</v>
      </c>
      <c r="B14" s="18" t="s">
        <v>125</v>
      </c>
      <c r="C14" s="5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ValueSet/observation-interpretation</v>
      </c>
      <c r="B15" s="17" t="s">
        <v>124</v>
      </c>
      <c r="C15" s="4" t="s">
        <v>4</v>
      </c>
      <c r="E15" s="14" t="b">
        <v>0</v>
      </c>
      <c r="F15" s="14" t="b">
        <v>0</v>
      </c>
      <c r="G15" s="14"/>
      <c r="H15" s="7">
        <f t="shared" si="1"/>
        <v>0</v>
      </c>
      <c r="I15" s="14"/>
      <c r="J15" s="14"/>
    </row>
    <row r="16" spans="1:11" s="2" customFormat="1">
      <c r="A16" s="15" t="str">
        <f t="shared" si="0"/>
        <v>CodeSystem/referencerange-meaning</v>
      </c>
      <c r="B16" s="18" t="s">
        <v>126</v>
      </c>
      <c r="C16" s="2" t="s">
        <v>3</v>
      </c>
      <c r="E16" s="2" t="b">
        <v>0</v>
      </c>
      <c r="F16" s="2" t="b">
        <v>0</v>
      </c>
      <c r="H16" s="10">
        <f t="shared" si="1"/>
        <v>0</v>
      </c>
      <c r="I16" s="12"/>
      <c r="J16" s="12"/>
    </row>
    <row r="17" spans="1:10" s="3" customFormat="1">
      <c r="A17" s="14" t="str">
        <f t="shared" si="0"/>
        <v>ValueSet/referencerange-meaning</v>
      </c>
      <c r="B17" s="17" t="s">
        <v>126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  <c r="I17" s="14"/>
      <c r="J17" s="14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F20" sqref="F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59</v>
      </c>
      <c r="H1" s="1" t="s">
        <v>1</v>
      </c>
      <c r="I1" s="1" t="s">
        <v>62</v>
      </c>
      <c r="J1" s="1" t="s">
        <v>63</v>
      </c>
      <c r="K1" s="1" t="s">
        <v>5</v>
      </c>
    </row>
    <row r="2" spans="1:11" s="2" customFormat="1">
      <c r="A2" s="15" t="str">
        <f t="shared" ref="A2:A15" si="0">CONCATENATE(C2,"/",B2)</f>
        <v>CodeSystem/composition-status</v>
      </c>
      <c r="B2" s="18" t="s">
        <v>127</v>
      </c>
      <c r="C2" s="5" t="s">
        <v>3</v>
      </c>
      <c r="D2" s="5"/>
      <c r="E2" s="2" t="b">
        <v>0</v>
      </c>
      <c r="F2" s="2" t="b">
        <v>0</v>
      </c>
      <c r="H2" s="10">
        <f t="shared" ref="H2:H15" si="1">COUNTIF(E2:F2,TRUE)/COLUMNS(E2:F2)</f>
        <v>0</v>
      </c>
    </row>
    <row r="3" spans="1:11" s="3" customFormat="1">
      <c r="A3" s="14" t="str">
        <f t="shared" si="0"/>
        <v>ValueSet/composition-status</v>
      </c>
      <c r="B3" s="17" t="s">
        <v>127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CodeSystem/v3-Confidentiality</v>
      </c>
      <c r="B4" s="18" t="s">
        <v>128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23" customFormat="1">
      <c r="A5" s="14" t="str">
        <f t="shared" si="0"/>
        <v>ValueSet/v3.ConfidentialityClassification</v>
      </c>
      <c r="B5" s="29" t="s">
        <v>54</v>
      </c>
      <c r="C5" s="23" t="s">
        <v>4</v>
      </c>
      <c r="E5" s="14" t="b">
        <v>0</v>
      </c>
      <c r="F5" s="14" t="b">
        <v>0</v>
      </c>
      <c r="G5" s="14"/>
      <c r="H5" s="11">
        <f t="shared" si="1"/>
        <v>0</v>
      </c>
      <c r="I5" s="36"/>
      <c r="J5" s="14"/>
    </row>
    <row r="6" spans="1:11" s="2" customFormat="1">
      <c r="A6" s="15" t="str">
        <f t="shared" si="0"/>
        <v>CodeSystem/composition-attestation-mode</v>
      </c>
      <c r="B6" s="18" t="s">
        <v>129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23" customFormat="1">
      <c r="A7" s="14" t="str">
        <f t="shared" si="0"/>
        <v>ValueSet/composition-attestation-mode</v>
      </c>
      <c r="B7" s="29" t="s">
        <v>129</v>
      </c>
      <c r="C7" s="37" t="s">
        <v>4</v>
      </c>
      <c r="E7" s="14" t="b">
        <v>0</v>
      </c>
      <c r="F7" s="14" t="b">
        <v>0</v>
      </c>
      <c r="G7" s="14"/>
      <c r="H7" s="11">
        <f t="shared" si="1"/>
        <v>0</v>
      </c>
      <c r="I7" s="14"/>
      <c r="J7" s="14"/>
    </row>
    <row r="8" spans="1:11" s="15" customFormat="1">
      <c r="A8" s="15" t="str">
        <f t="shared" si="0"/>
        <v>CodeSystem/document-relationship-type</v>
      </c>
      <c r="B8" s="24" t="s">
        <v>130</v>
      </c>
      <c r="C8" s="15" t="s">
        <v>3</v>
      </c>
      <c r="E8" s="15" t="b">
        <v>0</v>
      </c>
      <c r="F8" s="15" t="b">
        <v>0</v>
      </c>
      <c r="H8" s="10">
        <f t="shared" si="1"/>
        <v>0</v>
      </c>
      <c r="I8" s="12"/>
    </row>
    <row r="9" spans="1:11" s="23" customFormat="1">
      <c r="A9" s="14" t="str">
        <f t="shared" si="0"/>
        <v>ValueSet/document-relationship-type</v>
      </c>
      <c r="B9" s="29" t="s">
        <v>130</v>
      </c>
      <c r="C9" s="23" t="s">
        <v>4</v>
      </c>
      <c r="E9" s="14" t="b">
        <v>0</v>
      </c>
      <c r="F9" s="14" t="b">
        <v>0</v>
      </c>
      <c r="G9" s="14"/>
      <c r="H9" s="11">
        <f t="shared" si="1"/>
        <v>0</v>
      </c>
      <c r="I9" s="14"/>
      <c r="J9" s="14"/>
    </row>
    <row r="10" spans="1:11" s="15" customFormat="1">
      <c r="A10" s="15" t="str">
        <f t="shared" si="0"/>
        <v>CodeSystem/list-mode</v>
      </c>
      <c r="B10" s="24" t="s">
        <v>131</v>
      </c>
      <c r="C10" s="15" t="s">
        <v>3</v>
      </c>
      <c r="D10" s="38"/>
      <c r="E10" s="15" t="b">
        <v>0</v>
      </c>
      <c r="F10" s="15" t="b">
        <v>0</v>
      </c>
      <c r="H10" s="10">
        <f t="shared" si="1"/>
        <v>0</v>
      </c>
      <c r="I10" s="12"/>
      <c r="J10" s="12"/>
    </row>
    <row r="11" spans="1:11" s="3" customFormat="1">
      <c r="A11" s="14" t="str">
        <f t="shared" si="0"/>
        <v>ValueSet/list-mode</v>
      </c>
      <c r="B11" s="17" t="s">
        <v>131</v>
      </c>
      <c r="C11" s="3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11" s="2" customFormat="1">
      <c r="A12" s="15" t="str">
        <f t="shared" si="0"/>
        <v>CodeSystem/list-order</v>
      </c>
      <c r="B12" s="18" t="s">
        <v>132</v>
      </c>
      <c r="C12" s="2" t="s">
        <v>3</v>
      </c>
      <c r="D12" s="5"/>
      <c r="E12" s="2" t="b">
        <v>0</v>
      </c>
      <c r="F12" s="2" t="b">
        <v>0</v>
      </c>
      <c r="H12" s="10">
        <f t="shared" si="1"/>
        <v>0</v>
      </c>
    </row>
    <row r="13" spans="1:11" s="3" customFormat="1">
      <c r="A13" s="14" t="str">
        <f t="shared" si="0"/>
        <v>ValueSet/list-order</v>
      </c>
      <c r="B13" s="17" t="s">
        <v>132</v>
      </c>
      <c r="C13" s="3" t="s">
        <v>4</v>
      </c>
      <c r="D13" s="4"/>
      <c r="E13" s="14" t="b">
        <v>0</v>
      </c>
      <c r="F13" s="14" t="b">
        <v>0</v>
      </c>
      <c r="G13" s="14"/>
      <c r="H13" s="11">
        <f t="shared" si="1"/>
        <v>0</v>
      </c>
    </row>
    <row r="14" spans="1:11" s="2" customFormat="1">
      <c r="A14" s="15" t="str">
        <f t="shared" si="0"/>
        <v>CodeSystem/list-empty-reason</v>
      </c>
      <c r="B14" s="18" t="s">
        <v>133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ValueSet/list-empty-reason</v>
      </c>
      <c r="B15" s="17" t="s">
        <v>133</v>
      </c>
      <c r="C15" s="3" t="s">
        <v>4</v>
      </c>
      <c r="E15" s="14" t="b">
        <v>0</v>
      </c>
      <c r="F15" s="14" t="b">
        <v>0</v>
      </c>
      <c r="G15" s="14"/>
      <c r="H15" s="11">
        <f t="shared" si="1"/>
        <v>0</v>
      </c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59</v>
      </c>
      <c r="H1" s="1" t="s">
        <v>1</v>
      </c>
      <c r="I1" s="1" t="s">
        <v>5</v>
      </c>
    </row>
    <row r="2" spans="1:9" s="2" customFormat="1">
      <c r="A2" s="15" t="str">
        <f>CONCATENATE(C2,"/",B2)</f>
        <v>CodeSystem/search-entry-mode</v>
      </c>
      <c r="B2" s="18" t="s">
        <v>134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>
      <c r="A3" s="14" t="str">
        <f>CONCATENATE(C3,"/",B3)</f>
        <v>ValueSet/search-entry-mode</v>
      </c>
      <c r="B3" s="17" t="s">
        <v>134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9" s="2" customFormat="1">
      <c r="A4" s="15" t="str">
        <f>CONCATENATE(C4,"/",B4)</f>
        <v>CodeSystem/http-verb</v>
      </c>
      <c r="B4" s="18" t="s">
        <v>135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9" s="3" customFormat="1">
      <c r="A5" s="14" t="str">
        <f>CONCATENATE(C5,"/",B5)</f>
        <v>ValueSet/http-verb</v>
      </c>
      <c r="B5" s="17" t="s">
        <v>135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  <c r="I5" s="23"/>
    </row>
    <row r="6" spans="1:9">
      <c r="I6" s="2"/>
    </row>
    <row r="7" spans="1:9">
      <c r="I7" s="23"/>
    </row>
    <row r="8" spans="1:9">
      <c r="I8" s="15"/>
    </row>
    <row r="9" spans="1:9">
      <c r="I9" s="23"/>
    </row>
    <row r="10" spans="1:9">
      <c r="I10" s="15"/>
    </row>
    <row r="11" spans="1:9">
      <c r="I11" s="3"/>
    </row>
    <row r="12" spans="1:9">
      <c r="I12" s="2"/>
    </row>
    <row r="13" spans="1:9">
      <c r="I13" s="3"/>
    </row>
    <row r="14" spans="1:9">
      <c r="I14" s="2"/>
    </row>
    <row r="15" spans="1:9">
      <c r="I15" s="3"/>
    </row>
    <row r="16" spans="1:9">
      <c r="I16" s="2"/>
    </row>
    <row r="17" spans="9:9">
      <c r="I17" s="3"/>
    </row>
    <row r="18" spans="9:9">
      <c r="I18" s="2"/>
    </row>
    <row r="19" spans="9:9">
      <c r="I19" s="3"/>
    </row>
    <row r="20" spans="9:9">
      <c r="I20" s="2"/>
    </row>
    <row r="21" spans="9:9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59</v>
      </c>
      <c r="H1" s="1" t="s">
        <v>1</v>
      </c>
      <c r="I1" s="1" t="s">
        <v>62</v>
      </c>
      <c r="J1" s="1" t="s">
        <v>63</v>
      </c>
      <c r="K1" s="1" t="s">
        <v>5</v>
      </c>
    </row>
    <row r="2" spans="1:11" s="2" customFormat="1">
      <c r="A2" s="2" t="e">
        <f ca="1">_xlfn.CONCAT(C2,"/",B2)</f>
        <v>#NAME?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60</v>
      </c>
      <c r="H2" s="6">
        <f>COUNTIF(E2:F2,TRUE)/COLUMNS(E2:F2)</f>
        <v>0.5</v>
      </c>
      <c r="I2" s="2" t="s">
        <v>66</v>
      </c>
      <c r="J2" s="2" t="s">
        <v>65</v>
      </c>
    </row>
    <row r="3" spans="1:11" s="3" customFormat="1">
      <c r="A3" s="3" t="e">
        <f t="shared" ref="A3:A13" ca="1" si="0">_xlfn.CONCAT(C3,"/",B3)</f>
        <v>#NAME?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60</v>
      </c>
      <c r="H3" s="7">
        <f t="shared" ref="H3:H14" si="1">COUNTIF(E3:F3,TRUE)/COLUMNS(E3:F3)</f>
        <v>0.5</v>
      </c>
      <c r="I3" s="3" t="s">
        <v>66</v>
      </c>
      <c r="J3" s="3" t="s">
        <v>65</v>
      </c>
    </row>
    <row r="4" spans="1:11" s="2" customFormat="1">
      <c r="A4" s="2" t="e">
        <f t="shared" ca="1" si="0"/>
        <v>#NAME?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60</v>
      </c>
      <c r="H4" s="6">
        <f t="shared" si="1"/>
        <v>1</v>
      </c>
      <c r="I4" s="28" t="s">
        <v>71</v>
      </c>
      <c r="J4" s="2" t="s">
        <v>67</v>
      </c>
    </row>
    <row r="5" spans="1:11" s="23" customFormat="1">
      <c r="A5" s="23" t="e">
        <f t="shared" ca="1" si="0"/>
        <v>#NAME?</v>
      </c>
      <c r="B5" s="23" t="s">
        <v>11</v>
      </c>
      <c r="C5" s="23" t="s">
        <v>4</v>
      </c>
      <c r="D5" s="23" t="s">
        <v>12</v>
      </c>
      <c r="E5" s="23" t="b">
        <v>1</v>
      </c>
      <c r="F5" s="23" t="b">
        <v>1</v>
      </c>
      <c r="G5" s="37" t="s">
        <v>60</v>
      </c>
      <c r="H5" s="11">
        <f t="shared" si="1"/>
        <v>1</v>
      </c>
      <c r="I5" s="36" t="s">
        <v>66</v>
      </c>
      <c r="J5" s="14" t="s">
        <v>67</v>
      </c>
    </row>
    <row r="6" spans="1:11" s="2" customFormat="1">
      <c r="A6" s="2" t="e">
        <f t="shared" ca="1" si="0"/>
        <v>#NAME?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61</v>
      </c>
      <c r="H6" s="6">
        <f t="shared" si="1"/>
        <v>0.5</v>
      </c>
      <c r="I6" s="2" t="s">
        <v>66</v>
      </c>
      <c r="J6" s="2" t="s">
        <v>65</v>
      </c>
    </row>
    <row r="7" spans="1:11" s="23" customFormat="1">
      <c r="A7" s="23" t="e">
        <f t="shared" ca="1" si="0"/>
        <v>#NAME?</v>
      </c>
      <c r="B7" s="23" t="s">
        <v>14</v>
      </c>
      <c r="C7" s="23" t="s">
        <v>4</v>
      </c>
      <c r="D7" s="23" t="s">
        <v>15</v>
      </c>
      <c r="E7" s="23" t="b">
        <v>1</v>
      </c>
      <c r="F7" s="23" t="b">
        <v>0</v>
      </c>
      <c r="G7" s="37" t="s">
        <v>61</v>
      </c>
      <c r="H7" s="11">
        <f t="shared" si="1"/>
        <v>0.5</v>
      </c>
      <c r="I7" s="14" t="s">
        <v>66</v>
      </c>
      <c r="J7" s="14" t="s">
        <v>65</v>
      </c>
    </row>
    <row r="8" spans="1:11" s="3" customFormat="1">
      <c r="A8" s="3" t="e">
        <f t="shared" ca="1" si="0"/>
        <v>#NAME?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59</v>
      </c>
      <c r="H8" s="7">
        <f t="shared" si="1"/>
        <v>1</v>
      </c>
      <c r="I8" s="3" t="s">
        <v>64</v>
      </c>
      <c r="J8" s="3" t="s">
        <v>65</v>
      </c>
    </row>
    <row r="9" spans="1:11" s="2" customFormat="1" ht="15.6">
      <c r="A9" s="2" t="s">
        <v>72</v>
      </c>
      <c r="B9" s="5" t="s">
        <v>74</v>
      </c>
      <c r="C9" s="2" t="s">
        <v>3</v>
      </c>
      <c r="D9" s="26" t="s">
        <v>73</v>
      </c>
      <c r="E9" s="2" t="b">
        <v>1</v>
      </c>
      <c r="F9" s="2" t="b">
        <v>0</v>
      </c>
      <c r="G9" s="5" t="s">
        <v>60</v>
      </c>
      <c r="H9" s="6">
        <f t="shared" si="1"/>
        <v>0.5</v>
      </c>
      <c r="I9" s="2" t="s">
        <v>75</v>
      </c>
      <c r="J9" s="2" t="s">
        <v>65</v>
      </c>
    </row>
    <row r="10" spans="1:11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60</v>
      </c>
      <c r="H10" s="7">
        <f t="shared" si="1"/>
        <v>0.5</v>
      </c>
      <c r="I10" s="3" t="s">
        <v>76</v>
      </c>
      <c r="J10" s="3" t="s">
        <v>65</v>
      </c>
    </row>
    <row r="11" spans="1:11" s="2" customFormat="1">
      <c r="A11" s="2" t="e">
        <f t="shared" ca="1" si="0"/>
        <v>#NAME?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60</v>
      </c>
      <c r="H11" s="6">
        <f t="shared" si="1"/>
        <v>1</v>
      </c>
      <c r="I11" s="2" t="s">
        <v>66</v>
      </c>
      <c r="J11" s="2" t="s">
        <v>65</v>
      </c>
    </row>
    <row r="12" spans="1:11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60</v>
      </c>
      <c r="H12" s="7">
        <f t="shared" si="1"/>
        <v>1</v>
      </c>
    </row>
    <row r="13" spans="1:11" s="2" customFormat="1">
      <c r="A13" s="2" t="e">
        <f t="shared" ca="1" si="0"/>
        <v>#NAME?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60</v>
      </c>
      <c r="H13" s="6">
        <f t="shared" si="1"/>
        <v>0.5</v>
      </c>
      <c r="I13" s="2" t="s">
        <v>66</v>
      </c>
      <c r="J13" s="2" t="s">
        <v>65</v>
      </c>
    </row>
    <row r="14" spans="1:11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60</v>
      </c>
      <c r="H14" s="7">
        <f t="shared" si="1"/>
        <v>0.5</v>
      </c>
      <c r="I14" s="3" t="s">
        <v>76</v>
      </c>
      <c r="J14" s="3" t="s">
        <v>65</v>
      </c>
      <c r="K14" s="14"/>
    </row>
    <row r="15" spans="1:11" s="2" customFormat="1" ht="15.6">
      <c r="A15" s="2" t="s">
        <v>68</v>
      </c>
      <c r="B15" s="27" t="s">
        <v>69</v>
      </c>
      <c r="C15" s="2" t="s">
        <v>3</v>
      </c>
      <c r="D15" s="26" t="s">
        <v>69</v>
      </c>
      <c r="E15" s="2" t="b">
        <v>1</v>
      </c>
      <c r="F15" s="2" t="b">
        <v>0</v>
      </c>
      <c r="G15" s="2" t="s">
        <v>70</v>
      </c>
      <c r="H15" s="6"/>
      <c r="I15" s="28" t="s">
        <v>71</v>
      </c>
      <c r="J15" s="2" t="s">
        <v>65</v>
      </c>
    </row>
    <row r="16" spans="1:11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4" sqref="B4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59</v>
      </c>
      <c r="H1" s="1" t="s">
        <v>1</v>
      </c>
      <c r="I1" s="1" t="s">
        <v>62</v>
      </c>
      <c r="J1" s="1" t="s">
        <v>63</v>
      </c>
      <c r="K1" s="1" t="s">
        <v>5</v>
      </c>
    </row>
    <row r="2" spans="1:11" s="2" customFormat="1">
      <c r="A2" s="2" t="e">
        <f ca="1">_xlfn.CONCAT(C2,"/",B2)</f>
        <v>#NAME?</v>
      </c>
      <c r="B2" s="18" t="s">
        <v>25</v>
      </c>
      <c r="C2" s="2" t="s">
        <v>3</v>
      </c>
      <c r="D2" s="5" t="s">
        <v>26</v>
      </c>
      <c r="E2" s="2" t="b">
        <v>1</v>
      </c>
      <c r="F2" s="2" t="b">
        <v>1</v>
      </c>
      <c r="G2" s="5" t="s">
        <v>61</v>
      </c>
      <c r="H2" s="6">
        <f>COUNTIF(E2:F2,TRUE)/COLUMNS(E2:F2)</f>
        <v>1</v>
      </c>
      <c r="I2" s="2" t="s">
        <v>76</v>
      </c>
      <c r="J2" s="2" t="s">
        <v>65</v>
      </c>
    </row>
    <row r="3" spans="1:11" s="3" customFormat="1">
      <c r="A3" s="3" t="e">
        <f t="shared" ref="A3:A5" ca="1" si="0">_xlfn.CONCAT(C3,"/",B3)</f>
        <v>#NAME?</v>
      </c>
      <c r="B3" s="17" t="s">
        <v>25</v>
      </c>
      <c r="C3" s="3" t="s">
        <v>4</v>
      </c>
      <c r="D3" s="4" t="s">
        <v>26</v>
      </c>
      <c r="E3" s="3" t="b">
        <v>1</v>
      </c>
      <c r="F3" s="3" t="b">
        <v>1</v>
      </c>
      <c r="G3" s="4" t="s">
        <v>61</v>
      </c>
      <c r="H3" s="7">
        <f t="shared" ref="H3:H5" si="1">COUNTIF(E3:F3,TRUE)/COLUMNS(E3:F3)</f>
        <v>1</v>
      </c>
      <c r="I3" s="3" t="s">
        <v>66</v>
      </c>
      <c r="J3" s="3" t="s">
        <v>65</v>
      </c>
      <c r="K3" s="3" t="s">
        <v>154</v>
      </c>
    </row>
    <row r="4" spans="1:11" s="2" customFormat="1">
      <c r="A4" s="2" t="e">
        <f ca="1">_xlfn.CONCAT(C4,"/",B4)</f>
        <v>#NAME?</v>
      </c>
      <c r="B4" s="18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59</v>
      </c>
      <c r="H4" s="10">
        <f t="shared" si="1"/>
        <v>1</v>
      </c>
      <c r="I4" s="2" t="s">
        <v>77</v>
      </c>
      <c r="J4" s="2" t="s">
        <v>65</v>
      </c>
    </row>
    <row r="5" spans="1:11" s="23" customFormat="1">
      <c r="A5" s="23" t="e">
        <f t="shared" ca="1" si="0"/>
        <v>#NAME?</v>
      </c>
      <c r="B5" s="29" t="s">
        <v>27</v>
      </c>
      <c r="C5" s="37" t="s">
        <v>4</v>
      </c>
      <c r="D5" s="37" t="s">
        <v>28</v>
      </c>
      <c r="E5" s="23" t="b">
        <v>1</v>
      </c>
      <c r="F5" s="23" t="b">
        <v>1</v>
      </c>
      <c r="G5" s="37" t="s">
        <v>59</v>
      </c>
      <c r="H5" s="11">
        <f t="shared" si="1"/>
        <v>1</v>
      </c>
      <c r="I5" s="23" t="s">
        <v>78</v>
      </c>
      <c r="J5" s="23" t="s">
        <v>65</v>
      </c>
    </row>
    <row r="6" spans="1:11" s="2" customFormat="1">
      <c r="H6" s="6"/>
    </row>
    <row r="7" spans="1:11" s="3" customFormat="1">
      <c r="H7" s="7"/>
      <c r="K7" s="23"/>
    </row>
    <row r="8" spans="1:11" s="2" customFormat="1">
      <c r="A8" s="5" t="s">
        <v>52</v>
      </c>
      <c r="H8" s="6"/>
    </row>
    <row r="9" spans="1:11" s="3" customFormat="1">
      <c r="H9" s="7"/>
    </row>
    <row r="10" spans="1:11" s="2" customFormat="1">
      <c r="H10" s="6"/>
    </row>
    <row r="11" spans="1:11" s="3" customFormat="1">
      <c r="H11" s="7"/>
    </row>
    <row r="12" spans="1:11" s="2" customFormat="1">
      <c r="H12" s="6"/>
    </row>
    <row r="13" spans="1:11" s="3" customFormat="1">
      <c r="H13" s="7"/>
    </row>
    <row r="14" spans="1:11" s="2" customFormat="1">
      <c r="H14" s="6"/>
    </row>
    <row r="15" spans="1:11" s="3" customFormat="1">
      <c r="H15" s="7"/>
    </row>
    <row r="16" spans="1:11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hyperlinks>
    <hyperlink ref="B3" r:id="rId1" xr:uid="{287D5721-94F5-4C88-8916-453C629191B9}"/>
    <hyperlink ref="B2" r:id="rId2" xr:uid="{085A7B30-BFE4-43E9-9298-E9AE663E09A5}"/>
    <hyperlink ref="B5" r:id="rId3" xr:uid="{5BCDDD99-68A4-452C-8AC1-367D129E5779}"/>
    <hyperlink ref="B4" r:id="rId4" xr:uid="{DA0700A0-51AC-41B3-B862-DA4CC013F0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F11" sqref="F1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59</v>
      </c>
      <c r="H1" s="1" t="s">
        <v>1</v>
      </c>
      <c r="I1" s="1" t="s">
        <v>62</v>
      </c>
      <c r="J1" s="1" t="s">
        <v>63</v>
      </c>
      <c r="K1" s="1" t="s">
        <v>5</v>
      </c>
    </row>
    <row r="2" spans="1:11" s="2" customFormat="1">
      <c r="A2" s="2" t="e">
        <f t="shared" ref="A2:A6" ca="1" si="0">_xlfn.CONCAT(C2,"/",B2)</f>
        <v>#NAME?</v>
      </c>
      <c r="B2" s="18" t="s">
        <v>79</v>
      </c>
      <c r="C2" s="5" t="s">
        <v>3</v>
      </c>
      <c r="D2" s="5" t="s">
        <v>80</v>
      </c>
      <c r="E2" s="2" t="b">
        <v>1</v>
      </c>
      <c r="F2" s="2" t="b">
        <v>1</v>
      </c>
      <c r="G2" s="5" t="s">
        <v>60</v>
      </c>
      <c r="H2" s="6">
        <f t="shared" ref="H2:H7" si="1">COUNTIF(E2:F2,TRUE)/COLUMNS(E2:F2)</f>
        <v>1</v>
      </c>
      <c r="I2" s="2" t="s">
        <v>81</v>
      </c>
    </row>
    <row r="3" spans="1:11" s="23" customFormat="1">
      <c r="A3" s="23" t="s">
        <v>82</v>
      </c>
      <c r="B3" s="29" t="s">
        <v>155</v>
      </c>
      <c r="C3" s="37" t="s">
        <v>4</v>
      </c>
      <c r="D3" s="13" t="s">
        <v>83</v>
      </c>
      <c r="E3" s="14" t="b">
        <v>1</v>
      </c>
      <c r="F3" s="14" t="b">
        <v>1</v>
      </c>
      <c r="G3" s="13" t="s">
        <v>60</v>
      </c>
      <c r="H3" s="16">
        <f t="shared" si="1"/>
        <v>1</v>
      </c>
      <c r="I3" s="23" t="s">
        <v>84</v>
      </c>
    </row>
    <row r="4" spans="1:11" s="2" customFormat="1">
      <c r="A4" s="12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59</v>
      </c>
      <c r="H4" s="6">
        <f t="shared" si="1"/>
        <v>1</v>
      </c>
    </row>
    <row r="5" spans="1:11" s="3" customFormat="1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59</v>
      </c>
      <c r="H5" s="7">
        <f t="shared" si="1"/>
        <v>1</v>
      </c>
      <c r="K5" s="23"/>
    </row>
    <row r="6" spans="1:11" s="2" customFormat="1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77</v>
      </c>
      <c r="J6" s="2" t="s">
        <v>65</v>
      </c>
    </row>
    <row r="7" spans="1:11" s="3" customFormat="1">
      <c r="H7" s="11">
        <f t="shared" si="1"/>
        <v>0</v>
      </c>
      <c r="I7" s="3" t="s">
        <v>78</v>
      </c>
      <c r="J7" s="3" t="s">
        <v>65</v>
      </c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D10" sqref="D1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59</v>
      </c>
      <c r="H1" s="1" t="s">
        <v>1</v>
      </c>
      <c r="I1" s="1" t="s">
        <v>62</v>
      </c>
      <c r="J1" s="1" t="s">
        <v>63</v>
      </c>
      <c r="K1" s="1" t="s">
        <v>5</v>
      </c>
    </row>
    <row r="2" spans="1:11" s="12" customFormat="1">
      <c r="A2" s="12" t="e">
        <f t="shared" ref="A2:A4" ca="1" si="0">_xlfn.CONCAT(C2,"/",B2)</f>
        <v>#NAME?</v>
      </c>
      <c r="B2" s="24" t="s">
        <v>158</v>
      </c>
      <c r="C2" s="25" t="s">
        <v>4</v>
      </c>
      <c r="D2" s="25" t="s">
        <v>85</v>
      </c>
      <c r="E2" s="12" t="b">
        <v>0</v>
      </c>
      <c r="F2" s="12" t="b">
        <v>0</v>
      </c>
      <c r="G2" s="12" t="s">
        <v>61</v>
      </c>
      <c r="H2" s="10">
        <f>COUNTIF(E2:F2,TRUE)/COLUMNS(E2:F2)</f>
        <v>0</v>
      </c>
      <c r="I2" s="12" t="s">
        <v>86</v>
      </c>
      <c r="J2" s="12" t="s">
        <v>65</v>
      </c>
      <c r="K2" s="2"/>
    </row>
    <row r="3" spans="1:11" s="14" customFormat="1">
      <c r="A3" s="23" t="e">
        <f t="shared" ca="1" si="0"/>
        <v>#NAME?</v>
      </c>
      <c r="B3" s="13" t="s">
        <v>159</v>
      </c>
      <c r="C3" s="13" t="s">
        <v>3</v>
      </c>
      <c r="D3" s="13" t="s">
        <v>32</v>
      </c>
      <c r="E3" s="14" t="b">
        <v>1</v>
      </c>
      <c r="F3" s="14" t="b">
        <v>0</v>
      </c>
      <c r="G3" s="14" t="s">
        <v>61</v>
      </c>
      <c r="H3" s="11">
        <f>COUNTIF(E3:F3,TRUE)/COLUMNS(E3:F3)</f>
        <v>0.5</v>
      </c>
      <c r="I3" s="14" t="s">
        <v>87</v>
      </c>
      <c r="J3" s="14" t="s">
        <v>65</v>
      </c>
      <c r="K3" s="3"/>
    </row>
    <row r="4" spans="1:11" s="23" customFormat="1">
      <c r="A4" s="23" t="e">
        <f t="shared" ca="1" si="0"/>
        <v>#NAME?</v>
      </c>
      <c r="B4" s="29" t="s">
        <v>157</v>
      </c>
      <c r="C4" s="37" t="s">
        <v>4</v>
      </c>
      <c r="D4" s="37" t="s">
        <v>88</v>
      </c>
      <c r="E4" s="14" t="b">
        <v>1</v>
      </c>
      <c r="F4" s="14" t="b">
        <v>0</v>
      </c>
      <c r="G4" s="14"/>
      <c r="H4" s="11">
        <f t="shared" ref="H4" si="1">COUNTIF(E4:F4,TRUE)/COLUMNS(E4:F4)</f>
        <v>0.5</v>
      </c>
      <c r="I4" s="23" t="s">
        <v>66</v>
      </c>
      <c r="K4" s="14" t="s">
        <v>156</v>
      </c>
    </row>
    <row r="5" spans="1:11">
      <c r="K5" s="23"/>
    </row>
    <row r="6" spans="1:11">
      <c r="A6" s="22" t="s">
        <v>52</v>
      </c>
      <c r="K6" s="2"/>
    </row>
    <row r="7" spans="1:11"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33</v>
      </c>
      <c r="B2" s="5"/>
      <c r="D2" s="5"/>
      <c r="G2" s="6">
        <f>COUNTIF(E2:F2,TRUE)/COLUMNS(E2:F2)</f>
        <v>0</v>
      </c>
    </row>
    <row r="3" spans="1:7" s="3" customFormat="1">
      <c r="A3" s="3" t="s">
        <v>34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33</v>
      </c>
      <c r="B4" s="5"/>
      <c r="C4" s="5"/>
      <c r="D4" s="5"/>
      <c r="G4" s="7">
        <f t="shared" si="0"/>
        <v>0</v>
      </c>
    </row>
    <row r="5" spans="1:7" s="3" customFormat="1">
      <c r="A5" s="3" t="s">
        <v>34</v>
      </c>
      <c r="B5" s="4"/>
      <c r="C5" s="4"/>
      <c r="D5" s="4"/>
      <c r="G5" s="7">
        <f t="shared" si="0"/>
        <v>0</v>
      </c>
    </row>
    <row r="6" spans="1:7" s="2" customFormat="1">
      <c r="A6" s="2" t="s">
        <v>33</v>
      </c>
      <c r="G6" s="6">
        <f t="shared" si="0"/>
        <v>0</v>
      </c>
    </row>
    <row r="7" spans="1:7" s="3" customFormat="1">
      <c r="A7" s="3" t="s">
        <v>34</v>
      </c>
      <c r="G7" s="7">
        <f t="shared" si="0"/>
        <v>0</v>
      </c>
    </row>
    <row r="8" spans="1:7" s="2" customFormat="1">
      <c r="A8" s="2" t="s">
        <v>33</v>
      </c>
      <c r="G8" s="6"/>
    </row>
    <row r="9" spans="1:7" s="3" customFormat="1">
      <c r="A9" s="3" t="s">
        <v>34</v>
      </c>
      <c r="G9" s="7"/>
    </row>
    <row r="10" spans="1:7" s="2" customFormat="1">
      <c r="A10" s="2" t="s">
        <v>33</v>
      </c>
      <c r="G10" s="6"/>
    </row>
    <row r="11" spans="1:7" s="3" customFormat="1">
      <c r="A11" s="3" t="s">
        <v>34</v>
      </c>
      <c r="G11" s="7"/>
    </row>
    <row r="12" spans="1:7" s="2" customFormat="1">
      <c r="A12" s="2" t="s">
        <v>34</v>
      </c>
      <c r="G12" s="6"/>
    </row>
    <row r="13" spans="1:7" s="3" customFormat="1">
      <c r="A13" s="3" t="s">
        <v>33</v>
      </c>
      <c r="G13" s="7"/>
    </row>
    <row r="14" spans="1:7" s="2" customFormat="1">
      <c r="A14" s="2" t="s">
        <v>34</v>
      </c>
      <c r="G14" s="6"/>
    </row>
    <row r="15" spans="1:7" s="3" customFormat="1">
      <c r="A15" s="3" t="s">
        <v>33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A4" workbookViewId="0">
      <selection activeCell="B13" sqref="B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62</v>
      </c>
      <c r="I1" s="1" t="s">
        <v>63</v>
      </c>
      <c r="J1" s="1" t="s">
        <v>89</v>
      </c>
      <c r="K1" s="1" t="s">
        <v>5</v>
      </c>
    </row>
    <row r="2" spans="1:11" s="2" customFormat="1">
      <c r="A2" s="2" t="str">
        <f t="shared" ref="A2:A14" si="0">CONCATENATE(C2,"/",B2)</f>
        <v>CodeSystem/allergyintolerance-clinical</v>
      </c>
      <c r="B2" s="18" t="s">
        <v>148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66</v>
      </c>
      <c r="I2" s="2" t="s">
        <v>65</v>
      </c>
      <c r="J2" s="2" t="s">
        <v>61</v>
      </c>
      <c r="K2" s="2" t="s">
        <v>70</v>
      </c>
    </row>
    <row r="3" spans="1:11" s="3" customFormat="1">
      <c r="A3" s="14" t="str">
        <f t="shared" si="0"/>
        <v>ValueSet/allergyintolerance-clinical</v>
      </c>
      <c r="B3" s="17" t="s">
        <v>148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66</v>
      </c>
      <c r="I3" s="2" t="s">
        <v>65</v>
      </c>
      <c r="J3" s="3" t="s">
        <v>61</v>
      </c>
      <c r="K3" s="3" t="s">
        <v>70</v>
      </c>
    </row>
    <row r="4" spans="1:11" s="2" customFormat="1">
      <c r="A4" s="2" t="str">
        <f t="shared" si="0"/>
        <v>CodeSystem/allergyintolerance-verification</v>
      </c>
      <c r="B4" s="18" t="s">
        <v>149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66</v>
      </c>
      <c r="I4" s="2" t="s">
        <v>65</v>
      </c>
      <c r="J4" s="3" t="s">
        <v>61</v>
      </c>
      <c r="K4" s="3" t="s">
        <v>70</v>
      </c>
    </row>
    <row r="5" spans="1:11" s="3" customFormat="1">
      <c r="A5" s="14" t="str">
        <f t="shared" si="0"/>
        <v>ValueSet/allergyintolerance-verification</v>
      </c>
      <c r="B5" s="17" t="s">
        <v>149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66</v>
      </c>
      <c r="I5" s="2" t="s">
        <v>65</v>
      </c>
      <c r="J5" s="3" t="s">
        <v>61</v>
      </c>
      <c r="K5" s="3" t="s">
        <v>70</v>
      </c>
    </row>
    <row r="6" spans="1:11" s="2" customFormat="1">
      <c r="A6" s="2" t="str">
        <f t="shared" si="0"/>
        <v>CodeSystem/AllergyIntoleranceType</v>
      </c>
      <c r="B6" s="18" t="s">
        <v>35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66</v>
      </c>
      <c r="I6" s="2" t="s">
        <v>65</v>
      </c>
      <c r="J6" s="3" t="s">
        <v>61</v>
      </c>
      <c r="K6" s="3" t="s">
        <v>70</v>
      </c>
    </row>
    <row r="7" spans="1:11" s="3" customFormat="1">
      <c r="A7" s="14" t="str">
        <f t="shared" si="0"/>
        <v>ValueSet/AllergyIntoleranceType</v>
      </c>
      <c r="B7" s="17" t="s">
        <v>35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66</v>
      </c>
      <c r="I7" s="2" t="s">
        <v>65</v>
      </c>
      <c r="J7" s="3" t="s">
        <v>61</v>
      </c>
      <c r="K7" s="3" t="s">
        <v>70</v>
      </c>
    </row>
    <row r="8" spans="1:11" s="2" customFormat="1">
      <c r="A8" s="2" t="str">
        <f t="shared" si="0"/>
        <v>CodeSystem/AllergyIntoleranceCategory</v>
      </c>
      <c r="B8" s="18" t="s">
        <v>36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66</v>
      </c>
      <c r="I8" s="2" t="s">
        <v>65</v>
      </c>
      <c r="J8" s="3" t="s">
        <v>61</v>
      </c>
      <c r="K8" s="2" t="s">
        <v>70</v>
      </c>
    </row>
    <row r="9" spans="1:11" s="3" customFormat="1">
      <c r="A9" s="14" t="str">
        <f t="shared" si="0"/>
        <v>ValueSet/AllergyIntoleranceCategory</v>
      </c>
      <c r="B9" s="17" t="s">
        <v>36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66</v>
      </c>
      <c r="I9" s="2" t="s">
        <v>65</v>
      </c>
      <c r="J9" s="3" t="s">
        <v>61</v>
      </c>
      <c r="K9" s="3" t="s">
        <v>70</v>
      </c>
    </row>
    <row r="10" spans="1:11" s="2" customFormat="1">
      <c r="A10" s="2" t="str">
        <f t="shared" si="0"/>
        <v>CodeSystem/AllergyIntoleranceCriticality</v>
      </c>
      <c r="B10" s="18" t="s">
        <v>37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66</v>
      </c>
      <c r="I10" s="2" t="s">
        <v>65</v>
      </c>
      <c r="J10" s="3" t="s">
        <v>61</v>
      </c>
      <c r="K10" s="3" t="s">
        <v>70</v>
      </c>
    </row>
    <row r="11" spans="1:11" s="23" customFormat="1">
      <c r="A11" s="14" t="str">
        <f t="shared" si="0"/>
        <v>ValueSet/AllergyIntoleranceCriticality</v>
      </c>
      <c r="B11" s="29" t="s">
        <v>37</v>
      </c>
      <c r="C11" s="23" t="s">
        <v>4</v>
      </c>
      <c r="E11" s="13" t="b">
        <v>1</v>
      </c>
      <c r="F11" s="13" t="b">
        <v>1</v>
      </c>
      <c r="G11" s="11">
        <f t="shared" si="1"/>
        <v>1</v>
      </c>
      <c r="H11" s="14" t="s">
        <v>66</v>
      </c>
      <c r="I11" s="14" t="s">
        <v>65</v>
      </c>
      <c r="J11" s="23" t="s">
        <v>61</v>
      </c>
      <c r="K11" s="23" t="s">
        <v>70</v>
      </c>
    </row>
    <row r="12" spans="1:11" s="3" customFormat="1">
      <c r="A12" s="14" t="str">
        <f t="shared" si="0"/>
        <v>ValueSet/Allergy Intolerance - SNOMED CT IPS Free Set</v>
      </c>
      <c r="B12" s="29" t="s">
        <v>40</v>
      </c>
      <c r="C12" s="3" t="s">
        <v>4</v>
      </c>
      <c r="E12" s="13" t="b">
        <v>1</v>
      </c>
      <c r="F12" s="5" t="b">
        <v>1</v>
      </c>
      <c r="G12" s="7">
        <f t="shared" si="1"/>
        <v>1</v>
      </c>
      <c r="K12" s="3" t="s">
        <v>151</v>
      </c>
    </row>
    <row r="13" spans="1:11" s="15" customFormat="1">
      <c r="A13" s="15" t="str">
        <f t="shared" si="0"/>
        <v>CodeSystem/absent-unknown-uv-ips</v>
      </c>
      <c r="B13" s="24" t="s">
        <v>111</v>
      </c>
      <c r="C13" s="15" t="s">
        <v>3</v>
      </c>
      <c r="E13" s="38" t="b">
        <v>1</v>
      </c>
      <c r="F13" s="38" t="b">
        <v>1</v>
      </c>
      <c r="G13" s="10">
        <f t="shared" si="1"/>
        <v>1</v>
      </c>
      <c r="H13" s="15" t="b">
        <v>0</v>
      </c>
      <c r="I13" s="15" t="b">
        <v>0</v>
      </c>
      <c r="K13" s="15" t="s">
        <v>70</v>
      </c>
    </row>
    <row r="14" spans="1:11" s="14" customFormat="1">
      <c r="A14" s="14" t="str">
        <f t="shared" si="0"/>
        <v>ValueSet/absent-or-unknown-allergies-uv-ips</v>
      </c>
      <c r="B14" s="29" t="s">
        <v>150</v>
      </c>
      <c r="C14" s="23" t="s">
        <v>4</v>
      </c>
      <c r="D14" s="23"/>
      <c r="E14" s="13" t="b">
        <v>1</v>
      </c>
      <c r="F14" s="13" t="b">
        <v>1</v>
      </c>
      <c r="G14" s="11">
        <f t="shared" si="1"/>
        <v>1</v>
      </c>
      <c r="H14" s="23" t="b">
        <v>0</v>
      </c>
      <c r="I14" s="23" t="b">
        <v>0</v>
      </c>
      <c r="K14" s="14" t="s">
        <v>70</v>
      </c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55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  <c r="H15" s="23" t="b">
        <v>0</v>
      </c>
      <c r="I15" s="23" t="b">
        <v>0</v>
      </c>
      <c r="K15" s="3" t="s">
        <v>61</v>
      </c>
    </row>
    <row r="16" spans="1:11" s="2" customFormat="1">
      <c r="A16" s="2" t="str">
        <f t="shared" si="2"/>
        <v>CodeSystem/reaction-event-severity</v>
      </c>
      <c r="B16" s="18" t="s">
        <v>152</v>
      </c>
      <c r="C16" s="2" t="s">
        <v>3</v>
      </c>
      <c r="E16" s="5" t="b">
        <v>1</v>
      </c>
      <c r="F16" s="5" t="b">
        <v>1</v>
      </c>
      <c r="G16" s="10">
        <f t="shared" si="3"/>
        <v>1</v>
      </c>
      <c r="H16" s="2" t="b">
        <v>0</v>
      </c>
      <c r="I16" s="2" t="b">
        <v>0</v>
      </c>
      <c r="J16" s="2" t="s">
        <v>153</v>
      </c>
    </row>
    <row r="17" spans="1:7" s="3" customFormat="1">
      <c r="A17" s="14" t="str">
        <f t="shared" si="2"/>
        <v>ValueSet/reaction-event-severity</v>
      </c>
      <c r="B17" s="17" t="s">
        <v>152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zoomScale="110" zoomScaleNormal="110" workbookViewId="0">
      <selection activeCell="F11" sqref="F11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3" customWidth="1"/>
    <col min="7" max="7" width="11.77734375" customWidth="1"/>
  </cols>
  <sheetData>
    <row r="1" spans="1:11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0" t="s">
        <v>95</v>
      </c>
      <c r="G1" s="1" t="s">
        <v>59</v>
      </c>
      <c r="H1" s="1" t="s">
        <v>1</v>
      </c>
      <c r="I1" s="1" t="s">
        <v>62</v>
      </c>
      <c r="J1" s="1" t="s">
        <v>63</v>
      </c>
      <c r="K1" s="1" t="s">
        <v>5</v>
      </c>
    </row>
    <row r="2" spans="1:11" s="2" customFormat="1" ht="18" customHeight="1">
      <c r="A2" s="2" t="str">
        <f>CONCATENATE(C2,"/",B2)</f>
        <v>CodeSystem/HL7 event-status</v>
      </c>
      <c r="B2" s="18" t="s">
        <v>94</v>
      </c>
      <c r="C2" s="5" t="s">
        <v>3</v>
      </c>
      <c r="D2" s="2" t="b">
        <v>1</v>
      </c>
      <c r="E2" s="2" t="b">
        <v>1</v>
      </c>
      <c r="F2" s="31" t="s">
        <v>96</v>
      </c>
      <c r="G2" s="2" t="b">
        <v>1</v>
      </c>
      <c r="H2" s="6">
        <f t="shared" ref="H2:H11" si="0">COUNTIF(D2:E2,TRUE)/COLUMNS(D2:E2)</f>
        <v>1</v>
      </c>
    </row>
    <row r="3" spans="1:11" s="3" customFormat="1" ht="25.2" customHeight="1">
      <c r="A3" s="14" t="str">
        <f t="shared" ref="A3:A10" si="1">CONCATENATE(C3,"/",B3)</f>
        <v>ValueSet/HL7 ImmunizationStatusCodes</v>
      </c>
      <c r="B3" s="17" t="s">
        <v>97</v>
      </c>
      <c r="C3" s="4" t="s">
        <v>4</v>
      </c>
      <c r="D3" s="14" t="b">
        <v>1</v>
      </c>
      <c r="E3" s="14" t="b">
        <v>1</v>
      </c>
      <c r="F3" s="35" t="s">
        <v>96</v>
      </c>
      <c r="G3" s="14"/>
      <c r="H3" s="7">
        <f t="shared" si="0"/>
        <v>1</v>
      </c>
    </row>
    <row r="4" spans="1:11" s="2" customFormat="1">
      <c r="A4" s="2" t="str">
        <f>CONCATENATE(C4,"/",B4)</f>
        <v>ValueSet/HL7 Vaccines - SNOMED CT IPS Free Set</v>
      </c>
      <c r="B4" s="18" t="s">
        <v>98</v>
      </c>
      <c r="C4" s="2" t="s">
        <v>4</v>
      </c>
      <c r="D4" s="2" t="b">
        <v>1</v>
      </c>
      <c r="E4" s="2" t="b">
        <v>1</v>
      </c>
      <c r="F4" s="31"/>
      <c r="H4" s="6">
        <f t="shared" si="0"/>
        <v>1</v>
      </c>
      <c r="I4" s="28"/>
    </row>
    <row r="5" spans="1:11" s="14" customFormat="1">
      <c r="A5" s="14" t="str">
        <f t="shared" si="1"/>
        <v>CodeSystem/ATC Vaccines WHO ATC - IPS</v>
      </c>
      <c r="B5" s="13" t="s">
        <v>99</v>
      </c>
      <c r="C5" s="14" t="s">
        <v>3</v>
      </c>
      <c r="D5" s="14" t="b">
        <v>0</v>
      </c>
      <c r="E5" s="14" t="b">
        <v>0</v>
      </c>
      <c r="F5" s="32"/>
      <c r="H5" s="11">
        <f t="shared" si="0"/>
        <v>0</v>
      </c>
      <c r="I5" s="36"/>
      <c r="K5" s="23"/>
    </row>
    <row r="6" spans="1:11" s="12" customFormat="1">
      <c r="A6" s="15" t="str">
        <f t="shared" si="1"/>
        <v>ValueSet/Vaccines WHO ATC - IPS</v>
      </c>
      <c r="B6" s="24" t="s">
        <v>38</v>
      </c>
      <c r="C6" s="25" t="s">
        <v>4</v>
      </c>
      <c r="D6" s="15" t="b">
        <v>0</v>
      </c>
      <c r="E6" s="15" t="b">
        <v>0</v>
      </c>
      <c r="F6" s="34"/>
      <c r="G6" s="15" t="b">
        <v>0</v>
      </c>
      <c r="H6" s="10">
        <f t="shared" si="0"/>
        <v>0</v>
      </c>
      <c r="I6" s="2"/>
      <c r="J6" s="2"/>
      <c r="K6" s="2"/>
    </row>
    <row r="7" spans="1:11" s="14" customFormat="1">
      <c r="A7" s="14" t="str">
        <f t="shared" si="1"/>
        <v>CodeSystem/Absent or Unknown Immunization - IPS</v>
      </c>
      <c r="B7" s="29" t="s">
        <v>39</v>
      </c>
      <c r="C7" s="13" t="s">
        <v>3</v>
      </c>
      <c r="D7" s="14" t="b">
        <v>1</v>
      </c>
      <c r="E7" s="14" t="b">
        <v>1</v>
      </c>
      <c r="F7" s="32" t="s">
        <v>100</v>
      </c>
      <c r="G7" s="14" t="b">
        <v>0</v>
      </c>
      <c r="H7" s="11">
        <f t="shared" si="0"/>
        <v>1</v>
      </c>
      <c r="K7" s="23"/>
    </row>
    <row r="8" spans="1:11" s="12" customFormat="1">
      <c r="A8" s="15" t="str">
        <f t="shared" si="1"/>
        <v>ValueSet/HL7 body_site</v>
      </c>
      <c r="B8" s="24" t="s">
        <v>101</v>
      </c>
      <c r="C8" s="12" t="s">
        <v>4</v>
      </c>
      <c r="D8" s="15" t="b">
        <v>1</v>
      </c>
      <c r="E8" s="15" t="b">
        <v>1</v>
      </c>
      <c r="F8" s="34"/>
      <c r="G8" s="15" t="b">
        <v>1</v>
      </c>
      <c r="H8" s="10">
        <f t="shared" si="0"/>
        <v>1</v>
      </c>
      <c r="K8" s="2"/>
    </row>
    <row r="9" spans="1:11" s="14" customFormat="1">
      <c r="A9" s="14" t="str">
        <f t="shared" si="1"/>
        <v>CodeSystem/http://standardterms.edqm.eu</v>
      </c>
      <c r="B9" s="29" t="s">
        <v>57</v>
      </c>
      <c r="C9" s="14" t="s">
        <v>3</v>
      </c>
      <c r="D9" s="14" t="b">
        <v>1</v>
      </c>
      <c r="E9" s="14" t="b">
        <v>1</v>
      </c>
      <c r="F9" s="32"/>
      <c r="G9" s="14" t="b">
        <v>1</v>
      </c>
      <c r="H9" s="11">
        <f t="shared" si="0"/>
        <v>1</v>
      </c>
      <c r="K9" s="3"/>
    </row>
    <row r="10" spans="1:11" s="12" customFormat="1" ht="15.45" customHeight="1">
      <c r="A10" s="15" t="str">
        <f t="shared" si="1"/>
        <v>ValueSet/MedicineRouteOfAdministrationUvIps</v>
      </c>
      <c r="B10" s="24" t="s">
        <v>56</v>
      </c>
      <c r="C10" s="12" t="s">
        <v>4</v>
      </c>
      <c r="D10" s="15" t="b">
        <v>1</v>
      </c>
      <c r="E10" s="15" t="b">
        <v>1</v>
      </c>
      <c r="F10" s="34" t="s">
        <v>102</v>
      </c>
      <c r="G10" s="15" t="b">
        <v>1</v>
      </c>
      <c r="H10" s="10">
        <f t="shared" si="0"/>
        <v>1</v>
      </c>
      <c r="K10" s="2"/>
    </row>
    <row r="11" spans="1:11" s="3" customFormat="1">
      <c r="A11" s="14" t="str">
        <f t="shared" ref="A11" si="2">CONCATENATE(C11,"/",B11)</f>
        <v>ValueSet/VaccineTargetDiseasesUvIps</v>
      </c>
      <c r="B11" s="17" t="s">
        <v>58</v>
      </c>
      <c r="C11" s="4" t="s">
        <v>4</v>
      </c>
      <c r="D11" s="14" t="b">
        <v>1</v>
      </c>
      <c r="E11" s="14" t="b">
        <v>1</v>
      </c>
      <c r="F11" s="32"/>
      <c r="G11" s="14" t="b">
        <v>1</v>
      </c>
      <c r="H11" s="11">
        <f t="shared" si="0"/>
        <v>1</v>
      </c>
    </row>
    <row r="12" spans="1:11" s="2" customFormat="1">
      <c r="A12" s="2" t="str">
        <f t="shared" ref="A12:A13" si="3">CONCATENATE(C12,"/",B12)</f>
        <v>CodeSystem/</v>
      </c>
      <c r="C12" s="2" t="s">
        <v>3</v>
      </c>
      <c r="D12" s="2" t="b">
        <v>0</v>
      </c>
      <c r="E12" s="2" t="b">
        <v>0</v>
      </c>
      <c r="F12" s="31"/>
      <c r="H12" s="10">
        <f t="shared" ref="H12:H13" si="4">COUNTIF(D12:E12,TRUE)/COLUMNS(D12:E12)</f>
        <v>0</v>
      </c>
    </row>
    <row r="13" spans="1:11" s="3" customFormat="1">
      <c r="A13" s="14" t="str">
        <f t="shared" si="3"/>
        <v>ValueSet/</v>
      </c>
      <c r="C13" s="3" t="s">
        <v>4</v>
      </c>
      <c r="D13" s="14" t="b">
        <v>0</v>
      </c>
      <c r="E13" s="14" t="b">
        <v>0</v>
      </c>
      <c r="F13" s="32"/>
      <c r="G13" s="14"/>
      <c r="H13" s="7">
        <f t="shared" si="4"/>
        <v>0</v>
      </c>
      <c r="I13" s="14"/>
      <c r="J13" s="14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tabSelected="1" workbookViewId="0">
      <selection activeCell="F22" sqref="F22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59</v>
      </c>
      <c r="H1" s="1" t="s">
        <v>1</v>
      </c>
      <c r="I1" s="1" t="s">
        <v>62</v>
      </c>
      <c r="J1" s="1" t="s">
        <v>63</v>
      </c>
      <c r="K1" s="1" t="s">
        <v>5</v>
      </c>
    </row>
    <row r="2" spans="1:11" s="2" customFormat="1">
      <c r="A2" s="2" t="str">
        <f t="shared" ref="A2:A16" si="0">CONCATENATE(C2,"/",B2)</f>
        <v>CodeSystem/condition-clinical</v>
      </c>
      <c r="B2" s="18" t="s">
        <v>103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11" s="3" customFormat="1">
      <c r="A3" s="14" t="str">
        <f t="shared" si="0"/>
        <v>ValueSet/ConditionClinicalStatusCodes</v>
      </c>
      <c r="B3" s="17" t="s">
        <v>42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2" t="str">
        <f t="shared" si="0"/>
        <v>CodeSystem/condition-ver-status</v>
      </c>
      <c r="B4" s="18" t="s">
        <v>104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8"/>
    </row>
    <row r="5" spans="1:11" s="3" customFormat="1">
      <c r="A5" s="14" t="str">
        <f t="shared" si="0"/>
        <v>ValueSet/condition-ver-status</v>
      </c>
      <c r="B5" s="17" t="s">
        <v>104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36"/>
      <c r="J5" s="14"/>
      <c r="K5" s="23"/>
    </row>
    <row r="6" spans="1:11" s="2" customFormat="1">
      <c r="A6" s="2" t="str">
        <f t="shared" si="0"/>
        <v>CodeSystem/condition-category</v>
      </c>
      <c r="B6" s="18" t="s">
        <v>106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ValueSet/problem-type-uv-ips</v>
      </c>
      <c r="B7" s="17" t="s">
        <v>105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ValueSet/problem-type-loinc</v>
      </c>
      <c r="B8" s="17" t="s">
        <v>107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</row>
    <row r="9" spans="1:11" s="2" customFormat="1">
      <c r="A9" s="2" t="str">
        <f t="shared" si="0"/>
        <v>CodeSystem/http://snomed.info/sct</v>
      </c>
      <c r="B9" s="18" t="s">
        <v>43</v>
      </c>
      <c r="C9" s="5" t="s">
        <v>3</v>
      </c>
      <c r="E9" s="2" t="b">
        <v>0</v>
      </c>
      <c r="F9" s="2" t="b">
        <v>0</v>
      </c>
      <c r="H9" s="10">
        <f t="shared" si="1"/>
        <v>0</v>
      </c>
      <c r="I9" s="12"/>
    </row>
    <row r="10" spans="1:11" s="3" customFormat="1">
      <c r="A10" s="14" t="str">
        <f t="shared" si="0"/>
        <v>ValueSet/condition-severity</v>
      </c>
      <c r="B10" s="17" t="s">
        <v>108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</row>
    <row r="11" spans="1:11" s="2" customFormat="1">
      <c r="A11" s="2" t="str">
        <f t="shared" si="0"/>
        <v>CodeSystem/http://loinc.org</v>
      </c>
      <c r="B11" s="18" t="s">
        <v>53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ValueSet/condition-severity-uv-ips</v>
      </c>
      <c r="B12" s="17" t="s">
        <v>109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11" s="14" customFormat="1">
      <c r="A13" s="14" t="str">
        <f t="shared" si="0"/>
        <v>ValueSet/problems-snomed-absent-unknown-uv-ips</v>
      </c>
      <c r="B13" s="29" t="s">
        <v>110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  <c r="K13" s="3"/>
    </row>
    <row r="14" spans="1:11" s="12" customFormat="1">
      <c r="A14" s="15" t="str">
        <f t="shared" si="0"/>
        <v>CodeSystem/absent-unknown-uv-ips</v>
      </c>
      <c r="B14" s="24" t="s">
        <v>111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  <c r="K14" s="2"/>
    </row>
    <row r="15" spans="1:11" s="2" customFormat="1">
      <c r="A15" s="2" t="str">
        <f t="shared" si="0"/>
        <v>CodeSystem/http://snomed.info/sct</v>
      </c>
      <c r="B15" s="18" t="s">
        <v>43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11" s="3" customFormat="1">
      <c r="A16" s="14" t="str">
        <f t="shared" si="0"/>
        <v>ValueSet/problems-snomed-ct-ips-free-set</v>
      </c>
      <c r="B16" s="17" t="s">
        <v>112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8" t="s">
        <v>113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>
      <c r="A18" s="14" t="str">
        <f t="shared" si="2"/>
        <v>ValueSet/resource-types</v>
      </c>
      <c r="B18" s="17" t="s">
        <v>113</v>
      </c>
      <c r="C18" s="3" t="s">
        <v>4</v>
      </c>
      <c r="E18" s="14" t="b">
        <v>1</v>
      </c>
      <c r="F18" s="14" t="s">
        <v>142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2023-07-04T19:42:27Z</dcterms:modified>
</cp:coreProperties>
</file>