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6A17DEEA-AAA4-45C7-AEFB-BD84A47FA5DD}" xr6:coauthVersionLast="47" xr6:coauthVersionMax="47" xr10:uidLastSave="{00000000-0000-0000-0000-000000000000}"/>
  <bookViews>
    <workbookView xWindow="-108" yWindow="-108" windowWidth="23256" windowHeight="12456" firstSheet="6" activeTab="11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9" l="1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20" i="17"/>
  <c r="A20" i="17"/>
  <c r="H19" i="17"/>
  <c r="A19" i="17"/>
  <c r="H19" i="15"/>
  <c r="A19" i="15"/>
  <c r="H18" i="15"/>
  <c r="A18" i="15"/>
  <c r="H9" i="5"/>
  <c r="A9" i="5"/>
  <c r="H8" i="5"/>
  <c r="A8" i="5"/>
  <c r="H7" i="5"/>
  <c r="A7" i="5"/>
  <c r="H6" i="5"/>
  <c r="A6" i="5"/>
  <c r="H5" i="5"/>
  <c r="A5" i="5"/>
  <c r="H10" i="4"/>
  <c r="A10" i="4"/>
  <c r="H9" i="4"/>
  <c r="A9" i="4"/>
  <c r="H8" i="4"/>
  <c r="A8" i="4"/>
  <c r="H7" i="4"/>
  <c r="A7" i="4"/>
  <c r="H8" i="3"/>
  <c r="H7" i="3"/>
  <c r="H20" i="2"/>
  <c r="A7" i="3"/>
  <c r="A8" i="3"/>
  <c r="H4" i="3"/>
  <c r="H3" i="3"/>
  <c r="A3" i="3"/>
  <c r="A4" i="3"/>
  <c r="A10" i="3"/>
  <c r="A9" i="3"/>
  <c r="A6" i="3"/>
  <c r="A5" i="3"/>
  <c r="A12" i="2"/>
  <c r="H12" i="2"/>
  <c r="H19" i="2"/>
  <c r="H18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H10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1" i="16"/>
  <c r="E9" i="1"/>
  <c r="E10" i="1"/>
  <c r="E3" i="1"/>
  <c r="E2" i="1"/>
  <c r="E8" i="1"/>
  <c r="E7" i="1"/>
  <c r="E14" i="1"/>
  <c r="E13" i="1"/>
  <c r="E12" i="1"/>
  <c r="D13" i="1"/>
  <c r="E6" i="1"/>
  <c r="C13" i="1"/>
  <c r="F13" i="1" l="1"/>
  <c r="A4" i="11"/>
  <c r="H4" i="11"/>
  <c r="A7" i="7"/>
  <c r="H14" i="17"/>
  <c r="A14" i="17"/>
  <c r="A4" i="16"/>
  <c r="H18" i="17"/>
  <c r="A18" i="17"/>
  <c r="H17" i="17"/>
  <c r="A17" i="17"/>
  <c r="A11" i="16"/>
  <c r="H17" i="15"/>
  <c r="A17" i="15"/>
  <c r="H16" i="15"/>
  <c r="A16" i="15"/>
  <c r="H15" i="15"/>
  <c r="A15" i="15"/>
  <c r="H14" i="15"/>
  <c r="A14" i="15"/>
  <c r="H15" i="11"/>
  <c r="A15" i="11"/>
  <c r="H14" i="11"/>
  <c r="A14" i="11"/>
  <c r="H13" i="11"/>
  <c r="A13" i="11"/>
  <c r="H12" i="11"/>
  <c r="A12" i="11"/>
  <c r="E11" i="1"/>
  <c r="E5" i="1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H6" i="15"/>
  <c r="H7" i="15"/>
  <c r="H8" i="15"/>
  <c r="H9" i="15"/>
  <c r="H10" i="15"/>
  <c r="H11" i="15"/>
  <c r="H12" i="15"/>
  <c r="H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D12" i="1"/>
  <c r="C12" i="1"/>
  <c r="C11" i="1"/>
  <c r="D7" i="1"/>
  <c r="C7" i="1"/>
  <c r="C6" i="1"/>
  <c r="D11" i="1"/>
  <c r="D6" i="1"/>
  <c r="D8" i="1"/>
  <c r="C14" i="1"/>
  <c r="C8" i="1"/>
  <c r="D9" i="1"/>
  <c r="C9" i="1"/>
  <c r="D10" i="1"/>
  <c r="C10" i="1"/>
  <c r="D14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6" i="4"/>
  <c r="H5" i="4"/>
  <c r="H4" i="4"/>
  <c r="H3" i="4"/>
  <c r="H2" i="4"/>
  <c r="H10" i="3"/>
  <c r="H9" i="3"/>
  <c r="H6" i="3"/>
  <c r="H5" i="3"/>
  <c r="H17" i="2"/>
  <c r="H16" i="2"/>
  <c r="H15" i="2"/>
  <c r="H14" i="2"/>
  <c r="H13" i="2"/>
  <c r="H9" i="2"/>
  <c r="H8" i="2"/>
  <c r="H7" i="2"/>
  <c r="H6" i="2"/>
  <c r="H4" i="2"/>
  <c r="H3" i="2"/>
  <c r="H2" i="2"/>
  <c r="A6" i="4"/>
  <c r="A2" i="4"/>
  <c r="A5" i="4"/>
  <c r="A4" i="4"/>
  <c r="C3" i="1"/>
  <c r="C5" i="1"/>
  <c r="C2" i="1"/>
  <c r="D3" i="1"/>
  <c r="C4" i="1"/>
  <c r="D2" i="1"/>
  <c r="D4" i="1"/>
  <c r="E4" i="1"/>
  <c r="D5" i="1"/>
  <c r="F5" i="1" l="1"/>
  <c r="F3" i="1"/>
  <c r="F4" i="1"/>
  <c r="F2" i="1"/>
  <c r="F15" i="1" l="1"/>
</calcChain>
</file>

<file path=xl/sharedStrings.xml><?xml version="1.0" encoding="utf-8"?>
<sst xmlns="http://schemas.openxmlformats.org/spreadsheetml/2006/main" count="806" uniqueCount="194">
  <si>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</si>
  <si>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</si>
  <si>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</si>
  <si>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</si>
  <si>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</si>
  <si>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</si>
  <si>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</si>
  <si>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</si>
  <si>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</si>
  <si>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</si>
  <si>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</si>
  <si>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</si>
  <si>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</si>
  <si>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</si>
  <si>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</si>
  <si>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</si>
  <si>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</si>
  <si>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</si>
  <si>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</si>
  <si>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</si>
  <si>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</si>
  <si>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</si>
  <si>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</si>
  <si>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</si>
  <si>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</si>
  <si>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</si>
  <si>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</si>
  <si>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</si>
  <si>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</si>
  <si>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</si>
  <si>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</si>
  <si>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Vaccines WHO ATC - IPS</t>
  </si>
  <si>
    <t>Allergy Intolerance - SNOMED CT IPS Free Set</t>
  </si>
  <si>
    <t>WHO ATC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</si>
  <si>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</si>
  <si>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</si>
  <si>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</si>
  <si>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</si>
  <si>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</si>
  <si>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</si>
  <si>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</si>
  <si>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</si>
  <si>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</si>
  <si>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</si>
  <si>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http://loinc.org</t>
  </si>
  <si>
    <t>v3.ConfidentialityClassification</t>
  </si>
  <si>
    <t>AllergyReactionSnomedCtIpsFreeSet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</si>
  <si>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</si>
  <si>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</si>
  <si>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</si>
  <si>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</si>
  <si>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</si>
  <si>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</si>
  <si>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</si>
  <si>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</si>
  <si>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</si>
  <si>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</si>
  <si>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</si>
  <si>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</si>
  <si>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</si>
  <si>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</si>
  <si>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</si>
  <si>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</si>
  <si>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</si>
  <si>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</si>
  <si>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</si>
  <si>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</si>
  <si>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</si>
  <si>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</si>
  <si>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</si>
  <si>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</si>
  <si>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</si>
  <si>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</si>
  <si>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</si>
  <si>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</si>
  <si>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</si>
  <si>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</si>
  <si>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</si>
  <si>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</si>
  <si>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</si>
  <si>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</si>
  <si>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</si>
  <si>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</si>
  <si>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</si>
  <si>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</si>
  <si>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</si>
  <si>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Tradução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</si>
  <si>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</si>
  <si>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</si>
  <si>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</si>
  <si>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</si>
  <si>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</si>
  <si>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</si>
  <si>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</si>
  <si>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</si>
  <si>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</si>
  <si>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</si>
  <si>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</si>
  <si>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</si>
  <si>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</si>
  <si>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</si>
  <si>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</si>
  <si>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</si>
  <si>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</si>
  <si>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</si>
  <si>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</si>
  <si>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</si>
  <si>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</si>
  <si>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</si>
  <si>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</si>
  <si>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</si>
  <si>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</si>
  <si>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</si>
  <si>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</si>
  <si>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</si>
  <si>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</si>
  <si>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</si>
  <si>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</si>
  <si>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</si>
  <si>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</si>
  <si>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</si>
  <si>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</si>
  <si>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</si>
  <si>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</si>
  <si>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</si>
  <si>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</si>
  <si>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</si>
  <si>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ValueSet sem dados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</si>
  <si>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</si>
  <si>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</si>
  <si>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</si>
  <si>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</si>
  <si>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</si>
  <si>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</si>
  <si>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</si>
  <si>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</si>
  <si>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</si>
  <si>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Não existe</t>
  </si>
  <si>
    <t>Sem mapeamento</t>
  </si>
  <si>
    <t>v2-0360</t>
  </si>
  <si>
    <t>Sem dados no ValueSet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</si>
  <si>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</si>
  <si>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</si>
  <si>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</si>
  <si>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</si>
  <si>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</si>
  <si>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</si>
  <si>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</si>
  <si>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</si>
  <si>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</si>
  <si>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</si>
  <si>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</si>
  <si>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</si>
  <si>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</si>
  <si>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</si>
  <si>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</si>
  <si>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</si>
  <si>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</si>
  <si>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</si>
  <si>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100%%</t>
  </si>
  <si>
    <t>Verificar NullFlavour com Dra e Italo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</si>
  <si>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</si>
  <si>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</si>
  <si>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</si>
  <si>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</si>
  <si>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</si>
  <si>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</si>
  <si>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</si>
  <si>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</si>
  <si>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</si>
  <si>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</si>
  <si>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</si>
  <si>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</si>
  <si>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</si>
  <si>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</si>
  <si>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</si>
  <si>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</si>
  <si>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</si>
  <si>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urn:oid:0.4.0.127.0.16.1.1.2.1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</si>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</sst>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3" borderId="0" xfId="2" applyAlignment="1">
      <alignment vertical="center"/>
    </xf>
    <xf numFmtId="0" fontId="1" fillId="3" borderId="1" xfId="2" applyBorder="1" applyAlignment="1">
      <alignment vertical="center"/>
    </xf>
    <xf numFmtId="10" fontId="1" fillId="3" borderId="1" xfId="2" applyNumberFormat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0" fontId="0" fillId="4" borderId="1" xfId="3" applyFont="1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10" fontId="1" fillId="5" borderId="1" xfId="3" applyNumberForma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3" fillId="3" borderId="1" xfId="4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10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1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17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B16" sqref="B16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174</v>
      </c>
      <c r="H1" s="1" t="s">
        <v>175</v>
      </c>
      <c r="I1" s="1" t="s">
        <v>176</v>
      </c>
    </row>
    <row r="2" spans="1:9" s="72" customFormat="1" x14ac:dyDescent="0.3">
      <c r="A2" s="69" t="s">
        <v>36</v>
      </c>
      <c r="B2" s="70">
        <v>1</v>
      </c>
      <c r="C2" s="71">
        <f ca="1">IFERROR(AVERAGEIFS(INDIRECT($A2 &amp; "!H:H"),INDIRECT($A2 &amp; "!C:C"), C$1),"")</f>
        <v>1</v>
      </c>
      <c r="D2" s="71">
        <f ca="1">IFERROR(AVERAGEIFS(INDIRECT($A2 &amp; "!H:H"),INDIRECT($A2 &amp; "!C:C"), D$1),"")</f>
        <v>1</v>
      </c>
      <c r="E2" s="71" t="str">
        <f t="shared" ref="C2:E14" ca="1" si="0">IFERROR(AVERAGEIFS(INDIRECT($A2 &amp; "!H:H"),INDIRECT($A2 &amp; "!C:C"), E$1),"")</f>
        <v/>
      </c>
      <c r="F2" s="70">
        <f ca="1">AVERAGE(B2:E2)</f>
        <v>1</v>
      </c>
      <c r="G2" s="72" t="b">
        <v>1</v>
      </c>
      <c r="H2" s="72" t="b">
        <v>1</v>
      </c>
      <c r="I2" s="72" t="b">
        <v>1</v>
      </c>
    </row>
    <row r="3" spans="1:9" s="72" customFormat="1" x14ac:dyDescent="0.3">
      <c r="A3" s="69" t="s">
        <v>37</v>
      </c>
      <c r="B3" s="70">
        <v>1</v>
      </c>
      <c r="C3" s="71">
        <f t="shared" ca="1" si="0"/>
        <v>0.875</v>
      </c>
      <c r="D3" s="71">
        <f t="shared" ca="1" si="0"/>
        <v>0.875</v>
      </c>
      <c r="E3" s="71" t="str">
        <f t="shared" ca="1" si="0"/>
        <v/>
      </c>
      <c r="F3" s="70">
        <f ca="1">AVERAGE(B3:E3)</f>
        <v>0.91666666666666663</v>
      </c>
    </row>
    <row r="4" spans="1:9" s="72" customFormat="1" x14ac:dyDescent="0.3">
      <c r="A4" s="69" t="s">
        <v>38</v>
      </c>
      <c r="B4" s="70">
        <v>1</v>
      </c>
      <c r="C4" s="71">
        <f t="shared" ca="1" si="0"/>
        <v>1</v>
      </c>
      <c r="D4" s="71">
        <f t="shared" ca="1" si="0"/>
        <v>1</v>
      </c>
      <c r="E4" s="71">
        <f t="shared" ca="1" si="0"/>
        <v>1</v>
      </c>
      <c r="F4" s="70">
        <f ca="1">AVERAGE(B4:E4)</f>
        <v>1</v>
      </c>
      <c r="G4" s="72" t="b">
        <v>1</v>
      </c>
      <c r="H4" s="72" t="b">
        <v>1</v>
      </c>
      <c r="I4" s="72" t="b">
        <v>1</v>
      </c>
    </row>
    <row r="5" spans="1:9" s="72" customFormat="1" x14ac:dyDescent="0.3">
      <c r="A5" s="69" t="s">
        <v>39</v>
      </c>
      <c r="B5" s="70">
        <v>1</v>
      </c>
      <c r="C5" s="71">
        <f t="shared" ca="1" si="0"/>
        <v>0.83333333333333337</v>
      </c>
      <c r="D5" s="71">
        <f t="shared" ca="1" si="0"/>
        <v>0.875</v>
      </c>
      <c r="E5" s="71">
        <f t="shared" ca="1" si="0"/>
        <v>1</v>
      </c>
      <c r="F5" s="70">
        <f t="shared" ref="F5:F14" ca="1" si="1">AVERAGE(B5:E5)</f>
        <v>0.92708333333333337</v>
      </c>
    </row>
    <row r="6" spans="1:9" s="72" customFormat="1" x14ac:dyDescent="0.3">
      <c r="A6" s="69" t="s">
        <v>80</v>
      </c>
      <c r="B6" s="70">
        <v>1</v>
      </c>
      <c r="C6" s="71">
        <f t="shared" ca="1" si="0"/>
        <v>1</v>
      </c>
      <c r="D6" s="71">
        <f t="shared" ca="1" si="0"/>
        <v>1</v>
      </c>
      <c r="E6" s="71" t="str">
        <f t="shared" ca="1" si="0"/>
        <v/>
      </c>
      <c r="F6" s="70">
        <f t="shared" ca="1" si="1"/>
        <v>1</v>
      </c>
      <c r="G6" s="72" t="b">
        <v>1</v>
      </c>
      <c r="H6" s="72" t="b">
        <v>1</v>
      </c>
      <c r="I6" s="72" t="b">
        <v>1</v>
      </c>
    </row>
    <row r="7" spans="1:9" s="72" customFormat="1" x14ac:dyDescent="0.3">
      <c r="A7" s="69" t="s">
        <v>40</v>
      </c>
      <c r="B7" s="70">
        <v>1</v>
      </c>
      <c r="C7" s="71">
        <f t="shared" ca="1" si="0"/>
        <v>0.625</v>
      </c>
      <c r="D7" s="71">
        <f t="shared" ca="1" si="0"/>
        <v>0.66666666666666663</v>
      </c>
      <c r="E7" s="71" t="str">
        <f t="shared" ca="1" si="0"/>
        <v/>
      </c>
      <c r="F7" s="70">
        <f t="shared" ca="1" si="1"/>
        <v>0.76388888888888884</v>
      </c>
    </row>
    <row r="8" spans="1:9" s="72" customFormat="1" x14ac:dyDescent="0.3">
      <c r="A8" s="69" t="s">
        <v>41</v>
      </c>
      <c r="B8" s="70">
        <v>1</v>
      </c>
      <c r="C8" s="71">
        <f t="shared" ca="1" si="0"/>
        <v>0.22222222222222221</v>
      </c>
      <c r="D8" s="71">
        <f t="shared" ca="1" si="0"/>
        <v>0.2</v>
      </c>
      <c r="E8" s="71" t="str">
        <f t="shared" ca="1" si="0"/>
        <v/>
      </c>
      <c r="F8" s="70">
        <f t="shared" ca="1" si="1"/>
        <v>0.47407407407407409</v>
      </c>
    </row>
    <row r="9" spans="1:9" s="72" customFormat="1" x14ac:dyDescent="0.3">
      <c r="A9" s="69" t="s">
        <v>77</v>
      </c>
      <c r="B9" s="70">
        <v>1</v>
      </c>
      <c r="C9" s="71">
        <f t="shared" ca="1" si="0"/>
        <v>0.33333333333333331</v>
      </c>
      <c r="D9" s="71">
        <f t="shared" ca="1" si="0"/>
        <v>0.33333333333333331</v>
      </c>
      <c r="E9" s="71" t="str">
        <f t="shared" ca="1" si="0"/>
        <v/>
      </c>
      <c r="F9" s="70">
        <f t="shared" ca="1" si="1"/>
        <v>0.55555555555555547</v>
      </c>
    </row>
    <row r="10" spans="1:9" s="72" customFormat="1" x14ac:dyDescent="0.3">
      <c r="A10" s="69" t="s">
        <v>42</v>
      </c>
      <c r="B10" s="70">
        <v>1</v>
      </c>
      <c r="C10" s="71">
        <f t="shared" ca="1" si="0"/>
        <v>0.1</v>
      </c>
      <c r="D10" s="71">
        <f t="shared" ca="1" si="0"/>
        <v>0</v>
      </c>
      <c r="E10" s="71" t="str">
        <f t="shared" ca="1" si="0"/>
        <v/>
      </c>
      <c r="F10" s="70">
        <f t="shared" ca="1" si="1"/>
        <v>0.3666666666666667</v>
      </c>
    </row>
    <row r="11" spans="1:9" s="72" customFormat="1" x14ac:dyDescent="0.3">
      <c r="A11" s="69" t="s">
        <v>78</v>
      </c>
      <c r="B11" s="70">
        <v>1</v>
      </c>
      <c r="C11" s="71">
        <f t="shared" ca="1" si="0"/>
        <v>1</v>
      </c>
      <c r="D11" s="71">
        <f t="shared" ca="1" si="0"/>
        <v>0.9642857142857143</v>
      </c>
      <c r="E11" s="71">
        <f t="shared" ca="1" si="0"/>
        <v>1</v>
      </c>
      <c r="F11" s="70">
        <f t="shared" ca="1" si="1"/>
        <v>0.9910714285714286</v>
      </c>
    </row>
    <row r="12" spans="1:9" s="72" customFormat="1" x14ac:dyDescent="0.3">
      <c r="A12" s="69" t="s">
        <v>43</v>
      </c>
      <c r="B12" s="70">
        <v>1</v>
      </c>
      <c r="C12" s="71">
        <f t="shared" ca="1" si="0"/>
        <v>0</v>
      </c>
      <c r="D12" s="71">
        <f t="shared" ca="1" si="0"/>
        <v>0</v>
      </c>
      <c r="E12" s="71" t="str">
        <f t="shared" ca="1" si="0"/>
        <v/>
      </c>
      <c r="F12" s="70">
        <f t="shared" ca="1" si="1"/>
        <v>0.33333333333333331</v>
      </c>
    </row>
    <row r="13" spans="1:9" s="72" customFormat="1" x14ac:dyDescent="0.3">
      <c r="A13" s="69" t="s">
        <v>121</v>
      </c>
      <c r="B13" s="70">
        <v>1</v>
      </c>
      <c r="C13" s="71">
        <f t="shared" ca="1" si="0"/>
        <v>0.33333333333333331</v>
      </c>
      <c r="D13" s="71">
        <f t="shared" ca="1" si="0"/>
        <v>0.5</v>
      </c>
      <c r="E13" s="71" t="str">
        <f t="shared" ca="1" si="0"/>
        <v/>
      </c>
      <c r="F13" s="70">
        <f t="shared" ca="1" si="1"/>
        <v>0.61111111111111105</v>
      </c>
    </row>
    <row r="14" spans="1:9" s="72" customFormat="1" x14ac:dyDescent="0.3">
      <c r="A14" s="69" t="s">
        <v>79</v>
      </c>
      <c r="B14" s="70">
        <v>0</v>
      </c>
      <c r="C14" s="71">
        <f t="shared" ca="1" si="0"/>
        <v>0</v>
      </c>
      <c r="D14" s="71">
        <f t="shared" ca="1" si="0"/>
        <v>0</v>
      </c>
      <c r="E14" s="71" t="str">
        <f t="shared" ca="1" si="0"/>
        <v/>
      </c>
      <c r="F14" s="70">
        <f t="shared" ca="1" si="1"/>
        <v>0</v>
      </c>
    </row>
    <row r="15" spans="1:9" s="1" customFormat="1" x14ac:dyDescent="0.3">
      <c r="A15" s="1" t="s">
        <v>1</v>
      </c>
      <c r="F15" s="17">
        <f ca="1">AVERAGE(F2:F14)</f>
        <v>0.68765008140008144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workbookViewId="0">
      <selection activeCell="H3" sqref="H3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13" t="str">
        <f t="shared" ref="A2:A7" si="0">CONCATENATE(C2,"/",B2)</f>
        <v>CodeSystem/medication-statement-status</v>
      </c>
      <c r="B2" s="16" t="s">
        <v>99</v>
      </c>
      <c r="C2" s="5" t="s">
        <v>3</v>
      </c>
      <c r="D2" s="5"/>
      <c r="E2" s="2" t="b">
        <v>1</v>
      </c>
      <c r="F2" s="2" t="b">
        <v>1</v>
      </c>
      <c r="H2" s="8">
        <f t="shared" ref="H2:H7" si="1">COUNTIF(E2:F2,TRUE)/COLUMNS(E2:F2)</f>
        <v>1</v>
      </c>
      <c r="I2" s="2" t="b">
        <v>0</v>
      </c>
      <c r="J2" s="2" t="b">
        <v>0</v>
      </c>
      <c r="K2" s="2" t="b">
        <v>0</v>
      </c>
    </row>
    <row r="3" spans="1:11" s="3" customFormat="1" x14ac:dyDescent="0.3">
      <c r="A3" s="12" t="str">
        <f t="shared" si="0"/>
        <v>ValueSet/medication-statement-status</v>
      </c>
      <c r="B3" s="15" t="s">
        <v>99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2" customFormat="1" x14ac:dyDescent="0.3">
      <c r="A4" s="13" t="str">
        <f t="shared" si="0"/>
        <v>CodeSystem/medication-statement-category</v>
      </c>
      <c r="B4" s="16" t="s">
        <v>100</v>
      </c>
      <c r="C4" s="2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3" customFormat="1" x14ac:dyDescent="0.3">
      <c r="A5" s="12" t="str">
        <f t="shared" si="0"/>
        <v>ValueSet/medication-statement-category</v>
      </c>
      <c r="B5" s="15" t="s">
        <v>100</v>
      </c>
      <c r="C5" s="4" t="s">
        <v>4</v>
      </c>
      <c r="E5" s="12" t="b">
        <v>0</v>
      </c>
      <c r="F5" s="12" t="b">
        <v>0</v>
      </c>
      <c r="G5" s="12"/>
      <c r="H5" s="7">
        <f t="shared" si="1"/>
        <v>0</v>
      </c>
      <c r="I5" s="29"/>
      <c r="J5" s="12"/>
      <c r="K5" s="18"/>
    </row>
    <row r="6" spans="1:11" s="3" customFormat="1" x14ac:dyDescent="0.3">
      <c r="A6" s="12" t="str">
        <f t="shared" si="0"/>
        <v>ValueSet/medication-snomed-absent-unknown-uv-ips</v>
      </c>
      <c r="B6" s="15" t="s">
        <v>101</v>
      </c>
      <c r="C6" s="3" t="s">
        <v>4</v>
      </c>
      <c r="E6" s="12" t="b">
        <v>0</v>
      </c>
      <c r="F6" s="12" t="b">
        <v>0</v>
      </c>
      <c r="G6" s="12"/>
      <c r="H6" s="7">
        <f t="shared" si="1"/>
        <v>0</v>
      </c>
    </row>
    <row r="7" spans="1:11" s="10" customFormat="1" x14ac:dyDescent="0.3">
      <c r="A7" s="13" t="str">
        <f t="shared" si="0"/>
        <v>CodeSystem/absent-unknown-uv-ips</v>
      </c>
      <c r="B7" s="19" t="s">
        <v>96</v>
      </c>
      <c r="C7" s="13" t="s">
        <v>3</v>
      </c>
      <c r="E7" s="13" t="b">
        <v>0</v>
      </c>
      <c r="F7" s="13" t="b">
        <v>0</v>
      </c>
      <c r="G7" s="13"/>
      <c r="H7" s="8">
        <f t="shared" si="1"/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D30" sqref="D30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13" t="str">
        <f t="shared" ref="A2:A12" si="0">CONCATENATE(C2,"/",B2)</f>
        <v>CodeSystem/http://snomed.info/sct</v>
      </c>
      <c r="B2" s="16" t="s">
        <v>35</v>
      </c>
      <c r="C2" s="2" t="s">
        <v>3</v>
      </c>
      <c r="E2" s="2" t="b">
        <v>1</v>
      </c>
      <c r="F2" s="2" t="b">
        <v>0</v>
      </c>
      <c r="H2" s="6">
        <f t="shared" ref="H2:H12" si="1">COUNTIF(E2:F2,TRUE)/COLUMNS(E2:F2)</f>
        <v>0.5</v>
      </c>
    </row>
    <row r="3" spans="1:11" s="3" customFormat="1" x14ac:dyDescent="0.3">
      <c r="A3" s="12" t="str">
        <f t="shared" si="0"/>
        <v>ValueSet/medications-snomed-ct-ips-free-set</v>
      </c>
      <c r="B3" s="15" t="s">
        <v>102</v>
      </c>
      <c r="C3" s="3" t="s">
        <v>4</v>
      </c>
      <c r="E3" s="12" t="b">
        <v>0</v>
      </c>
      <c r="F3" s="2" t="b">
        <v>0</v>
      </c>
      <c r="G3" s="12"/>
      <c r="H3" s="7">
        <f t="shared" si="1"/>
        <v>0</v>
      </c>
    </row>
    <row r="4" spans="1:11" s="2" customFormat="1" x14ac:dyDescent="0.3">
      <c r="A4" s="13" t="str">
        <f t="shared" si="0"/>
        <v>CodeSystem/WHO ATC - IPS</v>
      </c>
      <c r="B4" s="16" t="s">
        <v>33</v>
      </c>
      <c r="C4" s="2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3" customFormat="1" x14ac:dyDescent="0.3">
      <c r="A5" s="12" t="str">
        <f t="shared" si="0"/>
        <v>ValueSet/whoatc-uv-ips</v>
      </c>
      <c r="B5" s="15" t="s">
        <v>103</v>
      </c>
      <c r="C5" s="4" t="s">
        <v>4</v>
      </c>
      <c r="E5" s="12" t="b">
        <v>0</v>
      </c>
      <c r="F5" s="2" t="b">
        <v>0</v>
      </c>
      <c r="G5" s="12"/>
      <c r="H5" s="7">
        <f t="shared" si="1"/>
        <v>0</v>
      </c>
      <c r="I5" s="29"/>
      <c r="J5" s="12"/>
      <c r="K5" s="18"/>
    </row>
    <row r="6" spans="1:11" s="2" customFormat="1" x14ac:dyDescent="0.3">
      <c r="A6" s="13" t="str">
        <f t="shared" si="0"/>
        <v>CodeSystem/medication-status</v>
      </c>
      <c r="B6" s="16" t="s">
        <v>104</v>
      </c>
      <c r="C6" s="5" t="s">
        <v>3</v>
      </c>
      <c r="E6" s="2" t="b">
        <v>0</v>
      </c>
      <c r="F6" s="2" t="b">
        <v>0</v>
      </c>
      <c r="H6" s="8">
        <f t="shared" si="1"/>
        <v>0</v>
      </c>
    </row>
    <row r="7" spans="1:11" s="3" customFormat="1" x14ac:dyDescent="0.3">
      <c r="A7" s="12" t="str">
        <f t="shared" si="0"/>
        <v>ValueSet/medication-status</v>
      </c>
      <c r="B7" s="15" t="s">
        <v>104</v>
      </c>
      <c r="C7" s="4" t="s">
        <v>4</v>
      </c>
      <c r="E7" s="12" t="b">
        <v>0</v>
      </c>
      <c r="F7" s="2" t="b">
        <v>0</v>
      </c>
      <c r="G7" s="12"/>
      <c r="H7" s="7">
        <f t="shared" si="1"/>
        <v>0</v>
      </c>
      <c r="I7" s="12"/>
      <c r="J7" s="12"/>
      <c r="K7" s="18"/>
    </row>
    <row r="8" spans="1:11" s="3" customFormat="1" x14ac:dyDescent="0.3">
      <c r="A8" s="12" t="str">
        <f t="shared" si="0"/>
        <v>ValueSet/medicine-doseform</v>
      </c>
      <c r="B8" s="15" t="s">
        <v>105</v>
      </c>
      <c r="C8" s="3" t="s">
        <v>4</v>
      </c>
      <c r="E8" s="12" t="b">
        <v>0</v>
      </c>
      <c r="F8" s="2" t="b">
        <v>0</v>
      </c>
      <c r="G8" s="12"/>
      <c r="H8" s="7">
        <f t="shared" si="1"/>
        <v>0</v>
      </c>
      <c r="I8" s="12"/>
      <c r="J8" s="12"/>
    </row>
    <row r="9" spans="1:11" s="2" customFormat="1" x14ac:dyDescent="0.3">
      <c r="A9" s="13" t="str">
        <f t="shared" si="0"/>
        <v>CodeSystem/http://snomed.info/sct</v>
      </c>
      <c r="B9" s="16" t="s">
        <v>35</v>
      </c>
      <c r="C9" s="2" t="s">
        <v>3</v>
      </c>
      <c r="E9" s="2" t="b">
        <v>0</v>
      </c>
      <c r="F9" s="2" t="b">
        <v>0</v>
      </c>
      <c r="H9" s="8">
        <f t="shared" si="1"/>
        <v>0</v>
      </c>
      <c r="I9" s="10"/>
      <c r="J9" s="10"/>
      <c r="K9" s="10"/>
    </row>
    <row r="10" spans="1:11" s="3" customFormat="1" x14ac:dyDescent="0.3">
      <c r="A10" s="12" t="str">
        <f t="shared" si="0"/>
        <v>ValueSet/medicine-active-substances-uv-ips</v>
      </c>
      <c r="B10" s="15" t="s">
        <v>106</v>
      </c>
      <c r="C10" s="3" t="s">
        <v>4</v>
      </c>
      <c r="E10" s="12" t="b">
        <v>0</v>
      </c>
      <c r="F10" s="2" t="b">
        <v>0</v>
      </c>
      <c r="G10" s="12"/>
      <c r="H10" s="7">
        <f t="shared" si="1"/>
        <v>0</v>
      </c>
      <c r="I10" s="12"/>
      <c r="J10" s="12"/>
      <c r="K10" s="12"/>
    </row>
    <row r="11" spans="1:11" s="2" customFormat="1" x14ac:dyDescent="0.3">
      <c r="A11" s="13" t="str">
        <f t="shared" si="0"/>
        <v>CodeSystem/</v>
      </c>
      <c r="C11" s="2" t="s">
        <v>3</v>
      </c>
      <c r="E11" s="2" t="b">
        <v>0</v>
      </c>
      <c r="F11" s="2" t="b">
        <v>0</v>
      </c>
      <c r="H11" s="8">
        <f t="shared" si="1"/>
        <v>0</v>
      </c>
    </row>
    <row r="12" spans="1:11" s="3" customFormat="1" x14ac:dyDescent="0.3">
      <c r="A12" s="12" t="str">
        <f t="shared" si="0"/>
        <v>ValueSet/</v>
      </c>
      <c r="C12" s="3" t="s">
        <v>4</v>
      </c>
      <c r="E12" s="12" t="b">
        <v>0</v>
      </c>
      <c r="F12" s="12" t="b">
        <v>0</v>
      </c>
      <c r="G12" s="12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1"/>
  <sheetViews>
    <sheetView tabSelected="1" workbookViewId="0">
      <selection activeCell="I7" sqref="I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9" max="9" width="10.554687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3" s="2" customFormat="1" x14ac:dyDescent="0.3">
      <c r="A2" s="13" t="str">
        <f t="shared" ref="A2:A31" si="0">CONCATENATE(C2,"/",B2)</f>
        <v>CodeSystem/observation-status</v>
      </c>
      <c r="B2" s="16" t="s">
        <v>189</v>
      </c>
      <c r="C2" s="5" t="s">
        <v>3</v>
      </c>
      <c r="D2" s="5"/>
      <c r="E2" s="2" t="b">
        <v>1</v>
      </c>
      <c r="F2" s="2" t="b">
        <v>1</v>
      </c>
      <c r="H2" s="8">
        <f t="shared" ref="H2:H29" si="1">COUNTIF(E2:F2,TRUE)/COLUMNS(E2:F2)</f>
        <v>1</v>
      </c>
      <c r="I2" s="2" t="s">
        <v>193</v>
      </c>
      <c r="J2" s="2" t="s">
        <v>55</v>
      </c>
    </row>
    <row r="3" spans="1:13" s="2" customFormat="1" x14ac:dyDescent="0.3">
      <c r="A3" s="13" t="str">
        <f t="shared" si="0"/>
        <v>ValueSet/observation-status</v>
      </c>
      <c r="B3" s="16" t="s">
        <v>189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193</v>
      </c>
      <c r="J3" s="2" t="s">
        <v>55</v>
      </c>
    </row>
    <row r="4" spans="1:13" s="2" customFormat="1" x14ac:dyDescent="0.3">
      <c r="A4" s="13" t="str">
        <f t="shared" si="0"/>
        <v>CodeSystem/observation-category</v>
      </c>
      <c r="B4" s="16" t="s">
        <v>107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56</v>
      </c>
    </row>
    <row r="5" spans="1:13" s="3" customFormat="1" x14ac:dyDescent="0.3">
      <c r="A5" s="12" t="str">
        <f t="shared" si="0"/>
        <v>ValueSet/observation-category</v>
      </c>
      <c r="B5" s="15" t="s">
        <v>107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56</v>
      </c>
    </row>
    <row r="6" spans="1:13" s="2" customFormat="1" x14ac:dyDescent="0.3">
      <c r="A6" s="13" t="str">
        <f t="shared" si="0"/>
        <v>ValueSet/results-laboratory-observations-uv-ips</v>
      </c>
      <c r="B6" s="16" t="s">
        <v>122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73</v>
      </c>
      <c r="J6" s="2" t="s">
        <v>55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123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3">
      <c r="A8" s="13" t="str">
        <f t="shared" si="0"/>
        <v>ValueSet/results-blood-group-uv-ips</v>
      </c>
      <c r="B8" s="16" t="s">
        <v>124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190</v>
      </c>
    </row>
    <row r="9" spans="1:13" s="3" customFormat="1" x14ac:dyDescent="0.3">
      <c r="A9" s="12" t="str">
        <f t="shared" si="0"/>
        <v>ValueSet/results-presence-absence-uv-ips</v>
      </c>
      <c r="B9" s="15" t="s">
        <v>125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190</v>
      </c>
    </row>
    <row r="10" spans="1:13" s="2" customFormat="1" x14ac:dyDescent="0.3">
      <c r="A10" s="13" t="str">
        <f t="shared" si="0"/>
        <v>ValueSet/results-microorganism-uv-ips</v>
      </c>
      <c r="B10" s="16" t="s">
        <v>126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128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191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129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191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130</v>
      </c>
      <c r="C13" s="4" t="s">
        <v>4</v>
      </c>
      <c r="D13" s="4"/>
      <c r="E13" s="12" t="b">
        <v>1</v>
      </c>
      <c r="F13" s="12" t="s">
        <v>131</v>
      </c>
      <c r="G13" s="12"/>
      <c r="H13" s="7">
        <f t="shared" si="1"/>
        <v>0.5</v>
      </c>
      <c r="I13" s="3" t="s">
        <v>73</v>
      </c>
    </row>
    <row r="14" spans="1:13" s="2" customFormat="1" x14ac:dyDescent="0.3">
      <c r="A14" s="13" t="str">
        <f t="shared" si="0"/>
        <v>CodeSystem/data-absent-reason</v>
      </c>
      <c r="B14" s="16" t="s">
        <v>108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56</v>
      </c>
      <c r="J14" s="2" t="s">
        <v>55</v>
      </c>
    </row>
    <row r="15" spans="1:13" s="3" customFormat="1" x14ac:dyDescent="0.3">
      <c r="A15" s="12" t="str">
        <f t="shared" si="0"/>
        <v>ValueSet/data-absent-reason</v>
      </c>
      <c r="B15" s="15" t="s">
        <v>108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56</v>
      </c>
      <c r="J15" s="3" t="s">
        <v>55</v>
      </c>
    </row>
    <row r="16" spans="1:13" s="2" customFormat="1" x14ac:dyDescent="0.3">
      <c r="A16" s="13" t="str">
        <f t="shared" si="0"/>
        <v>CodeSystem/v3-ObservationInterpretation</v>
      </c>
      <c r="B16" s="16" t="s">
        <v>110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73">
        <v>43324</v>
      </c>
      <c r="J16" s="2" t="s">
        <v>55</v>
      </c>
    </row>
    <row r="17" spans="1:10" s="3" customFormat="1" x14ac:dyDescent="0.3">
      <c r="A17" s="12" t="str">
        <f t="shared" si="0"/>
        <v>ValueSet/observation-interpretation</v>
      </c>
      <c r="B17" s="15" t="s">
        <v>109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56</v>
      </c>
      <c r="J17" s="3" t="s">
        <v>55</v>
      </c>
    </row>
    <row r="18" spans="1:10" s="2" customFormat="1" x14ac:dyDescent="0.3">
      <c r="A18" s="13" t="str">
        <f t="shared" si="0"/>
        <v>CodeSystem/referencerange-meaning</v>
      </c>
      <c r="B18" s="16" t="s">
        <v>111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56</v>
      </c>
      <c r="J18" s="2" t="s">
        <v>55</v>
      </c>
    </row>
    <row r="19" spans="1:10" s="3" customFormat="1" x14ac:dyDescent="0.3">
      <c r="A19" s="12" t="str">
        <f t="shared" si="0"/>
        <v>ValueSet/referencerange-meaning</v>
      </c>
      <c r="B19" s="15" t="s">
        <v>111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56</v>
      </c>
      <c r="J19" s="3" t="s">
        <v>55</v>
      </c>
    </row>
    <row r="20" spans="1:10" s="2" customFormat="1" x14ac:dyDescent="0.3">
      <c r="A20" s="13" t="str">
        <f t="shared" si="0"/>
        <v>ConceptMap/BRResultadoQualitativoExame-2.0</v>
      </c>
      <c r="B20" s="16" t="s">
        <v>179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192</v>
      </c>
      <c r="J20" s="2" t="s">
        <v>55</v>
      </c>
    </row>
    <row r="21" spans="1:10" s="3" customFormat="1" x14ac:dyDescent="0.3">
      <c r="A21" s="12" t="str">
        <f t="shared" si="0"/>
        <v>CodeSystem/Resultado qualitativo do Exame</v>
      </c>
      <c r="B21" s="15" t="s">
        <v>180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64</v>
      </c>
      <c r="J21" s="3" t="s">
        <v>55</v>
      </c>
    </row>
    <row r="22" spans="1:10" s="2" customFormat="1" x14ac:dyDescent="0.3">
      <c r="A22" s="13" t="str">
        <f t="shared" si="0"/>
        <v>CodeSystem/Tipo de Resultado AVIDEZ</v>
      </c>
      <c r="B22" s="16" t="s">
        <v>181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65</v>
      </c>
      <c r="J22" s="2" t="s">
        <v>55</v>
      </c>
    </row>
    <row r="23" spans="1:10" s="3" customFormat="1" x14ac:dyDescent="0.3">
      <c r="A23" s="12" t="str">
        <f t="shared" si="0"/>
        <v>CodeSystem/Tipo de Resultado DTNT</v>
      </c>
      <c r="B23" s="15" t="s">
        <v>182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65</v>
      </c>
      <c r="J23" s="3" t="s">
        <v>55</v>
      </c>
    </row>
    <row r="24" spans="1:10" s="2" customFormat="1" x14ac:dyDescent="0.3">
      <c r="A24" s="13" t="str">
        <f t="shared" si="0"/>
        <v>CodeSystem/Tipo de Resultado HISPT</v>
      </c>
      <c r="B24" s="16" t="s">
        <v>183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65</v>
      </c>
      <c r="J24" s="2" t="s">
        <v>55</v>
      </c>
    </row>
    <row r="25" spans="1:10" s="3" customFormat="1" x14ac:dyDescent="0.3">
      <c r="A25" s="12" t="str">
        <f t="shared" si="0"/>
        <v>CodeSystem/Tipo de Resultado PRAU</v>
      </c>
      <c r="B25" s="15" t="s">
        <v>184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65</v>
      </c>
      <c r="J25" s="3" t="s">
        <v>55</v>
      </c>
    </row>
    <row r="26" spans="1:10" s="2" customFormat="1" x14ac:dyDescent="0.3">
      <c r="A26" s="13" t="str">
        <f t="shared" si="0"/>
        <v>CodeSystem/Tipo de Resultado PSNG</v>
      </c>
      <c r="B26" s="16" t="s">
        <v>185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65</v>
      </c>
      <c r="J26" s="2" t="s">
        <v>55</v>
      </c>
    </row>
    <row r="27" spans="1:10" s="3" customFormat="1" x14ac:dyDescent="0.3">
      <c r="A27" s="12" t="str">
        <f t="shared" si="0"/>
        <v>CodeSystem/Tipo de Resultado RGNR</v>
      </c>
      <c r="B27" s="15" t="s">
        <v>186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65</v>
      </c>
      <c r="J27" s="3" t="s">
        <v>55</v>
      </c>
    </row>
    <row r="28" spans="1:10" s="2" customFormat="1" x14ac:dyDescent="0.3">
      <c r="A28" s="13" t="str">
        <f t="shared" si="0"/>
        <v>CodeSystem/Tipo de Resultado RSBAC</v>
      </c>
      <c r="B28" s="16" t="s">
        <v>187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65</v>
      </c>
      <c r="J28" s="2" t="s">
        <v>55</v>
      </c>
    </row>
    <row r="29" spans="1:10" s="3" customFormat="1" x14ac:dyDescent="0.3">
      <c r="A29" s="12" t="str">
        <f t="shared" si="0"/>
        <v>CodeSystem/Tipo de Resultado RSCUL</v>
      </c>
      <c r="B29" s="15" t="s">
        <v>188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65</v>
      </c>
      <c r="J29" s="3" t="s">
        <v>55</v>
      </c>
    </row>
    <row r="30" spans="1:10" s="2" customFormat="1" x14ac:dyDescent="0.3">
      <c r="A30" s="2" t="str">
        <f t="shared" si="0"/>
        <v>CodeSystem/ urn:ietf:bcp:47</v>
      </c>
      <c r="B30" s="16" t="s">
        <v>166</v>
      </c>
      <c r="C30" s="2" t="s">
        <v>3</v>
      </c>
      <c r="D30" s="2" t="s">
        <v>167</v>
      </c>
      <c r="E30" s="2" t="b">
        <v>1</v>
      </c>
      <c r="F30" s="2" t="b">
        <v>1</v>
      </c>
      <c r="H30" s="6">
        <f>COUNTIF(E30:F30,TRUE)/COLUMNS(E30:F30)</f>
        <v>1</v>
      </c>
      <c r="I30" s="2" t="s">
        <v>71</v>
      </c>
      <c r="J30" s="2" t="s">
        <v>55</v>
      </c>
    </row>
    <row r="31" spans="1:10" s="3" customFormat="1" x14ac:dyDescent="0.3">
      <c r="A31" s="3" t="str">
        <f t="shared" si="0"/>
        <v>ValueSet/languages</v>
      </c>
      <c r="B31" s="15" t="s">
        <v>165</v>
      </c>
      <c r="C31" s="3" t="s">
        <v>4</v>
      </c>
      <c r="D31" s="3" t="s">
        <v>168</v>
      </c>
      <c r="E31" s="3" t="b">
        <v>1</v>
      </c>
      <c r="F31" s="3" t="b">
        <v>1</v>
      </c>
      <c r="H31" s="7">
        <f t="shared" ref="H31" si="2">COUNTIF(E31:F31,TRUE)/COLUMNS(E31:F31)</f>
        <v>1</v>
      </c>
      <c r="I31" s="3" t="s">
        <v>170</v>
      </c>
      <c r="J31" s="3" t="s">
        <v>55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</hyperlinks>
  <pageMargins left="0.511811024" right="0.511811024" top="0.78740157499999996" bottom="0.78740157499999996" header="0.31496062000000002" footer="0.31496062000000002"/>
  <pageSetup paperSize="9" orientation="portrait" r:id="rId2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>
      <selection activeCell="D27" sqref="D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13" t="str">
        <f t="shared" ref="A2:A15" si="0">CONCATENATE(C2,"/",B2)</f>
        <v>CodeSystem/composition-status</v>
      </c>
      <c r="B2" s="16" t="s">
        <v>112</v>
      </c>
      <c r="C2" s="5" t="s">
        <v>3</v>
      </c>
      <c r="D2" s="5"/>
      <c r="E2" s="2" t="b">
        <v>0</v>
      </c>
      <c r="F2" s="2" t="b">
        <v>0</v>
      </c>
      <c r="H2" s="8">
        <f t="shared" ref="H2:H15" si="1">COUNTIF(E2:F2,TRUE)/COLUMNS(E2:F2)</f>
        <v>0</v>
      </c>
    </row>
    <row r="3" spans="1:11" s="3" customFormat="1" x14ac:dyDescent="0.3">
      <c r="A3" s="12" t="str">
        <f t="shared" si="0"/>
        <v>ValueSet/composition-status</v>
      </c>
      <c r="B3" s="15" t="s">
        <v>112</v>
      </c>
      <c r="C3" s="4" t="s">
        <v>4</v>
      </c>
      <c r="D3" s="4"/>
      <c r="E3" s="12" t="b">
        <v>0</v>
      </c>
      <c r="F3" s="12" t="b">
        <v>0</v>
      </c>
      <c r="G3" s="12"/>
      <c r="H3" s="7">
        <f t="shared" si="1"/>
        <v>0</v>
      </c>
    </row>
    <row r="4" spans="1:11" s="2" customFormat="1" x14ac:dyDescent="0.3">
      <c r="A4" s="13" t="str">
        <f t="shared" si="0"/>
        <v>CodeSystem/v3-Confidentiality</v>
      </c>
      <c r="B4" s="16" t="s">
        <v>113</v>
      </c>
      <c r="C4" s="5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18" customFormat="1" x14ac:dyDescent="0.3">
      <c r="A5" s="12" t="str">
        <f t="shared" si="0"/>
        <v>ValueSet/v3.ConfidentialityClassification</v>
      </c>
      <c r="B5" s="22" t="s">
        <v>45</v>
      </c>
      <c r="C5" s="18" t="s">
        <v>4</v>
      </c>
      <c r="E5" s="12" t="b">
        <v>0</v>
      </c>
      <c r="F5" s="12" t="b">
        <v>0</v>
      </c>
      <c r="G5" s="12"/>
      <c r="H5" s="9">
        <f t="shared" si="1"/>
        <v>0</v>
      </c>
      <c r="I5" s="29"/>
      <c r="J5" s="12"/>
    </row>
    <row r="6" spans="1:11" s="2" customFormat="1" x14ac:dyDescent="0.3">
      <c r="A6" s="13" t="str">
        <f t="shared" si="0"/>
        <v>CodeSystem/composition-attestation-mode</v>
      </c>
      <c r="B6" s="16" t="s">
        <v>114</v>
      </c>
      <c r="C6" s="5" t="s">
        <v>3</v>
      </c>
      <c r="E6" s="2" t="b">
        <v>0</v>
      </c>
      <c r="F6" s="2" t="b">
        <v>0</v>
      </c>
      <c r="H6" s="8">
        <f t="shared" si="1"/>
        <v>0</v>
      </c>
    </row>
    <row r="7" spans="1:11" s="18" customFormat="1" x14ac:dyDescent="0.3">
      <c r="A7" s="12" t="str">
        <f t="shared" si="0"/>
        <v>ValueSet/composition-attestation-mode</v>
      </c>
      <c r="B7" s="22" t="s">
        <v>114</v>
      </c>
      <c r="C7" s="30" t="s">
        <v>4</v>
      </c>
      <c r="E7" s="12" t="b">
        <v>0</v>
      </c>
      <c r="F7" s="12" t="b">
        <v>0</v>
      </c>
      <c r="G7" s="12"/>
      <c r="H7" s="9">
        <f t="shared" si="1"/>
        <v>0</v>
      </c>
      <c r="I7" s="12"/>
      <c r="J7" s="12"/>
    </row>
    <row r="8" spans="1:11" s="13" customFormat="1" x14ac:dyDescent="0.3">
      <c r="A8" s="13" t="str">
        <f t="shared" si="0"/>
        <v>CodeSystem/document-relationship-type</v>
      </c>
      <c r="B8" s="19" t="s">
        <v>115</v>
      </c>
      <c r="C8" s="13" t="s">
        <v>3</v>
      </c>
      <c r="E8" s="13" t="b">
        <v>0</v>
      </c>
      <c r="F8" s="13" t="b">
        <v>0</v>
      </c>
      <c r="H8" s="8">
        <f t="shared" si="1"/>
        <v>0</v>
      </c>
      <c r="I8" s="10"/>
    </row>
    <row r="9" spans="1:11" s="18" customFormat="1" x14ac:dyDescent="0.3">
      <c r="A9" s="12" t="str">
        <f t="shared" si="0"/>
        <v>ValueSet/document-relationship-type</v>
      </c>
      <c r="B9" s="22" t="s">
        <v>115</v>
      </c>
      <c r="C9" s="18" t="s">
        <v>4</v>
      </c>
      <c r="E9" s="12" t="b">
        <v>0</v>
      </c>
      <c r="F9" s="12" t="b">
        <v>0</v>
      </c>
      <c r="G9" s="12"/>
      <c r="H9" s="9">
        <f t="shared" si="1"/>
        <v>0</v>
      </c>
      <c r="I9" s="12"/>
      <c r="J9" s="12"/>
    </row>
    <row r="10" spans="1:11" s="13" customFormat="1" x14ac:dyDescent="0.3">
      <c r="A10" s="13" t="str">
        <f t="shared" si="0"/>
        <v>CodeSystem/list-mode</v>
      </c>
      <c r="B10" s="19" t="s">
        <v>116</v>
      </c>
      <c r="C10" s="13" t="s">
        <v>3</v>
      </c>
      <c r="D10" s="31"/>
      <c r="E10" s="13" t="b">
        <v>0</v>
      </c>
      <c r="F10" s="13" t="b">
        <v>0</v>
      </c>
      <c r="H10" s="8">
        <f t="shared" si="1"/>
        <v>0</v>
      </c>
      <c r="I10" s="10"/>
      <c r="J10" s="10"/>
    </row>
    <row r="11" spans="1:11" s="3" customFormat="1" x14ac:dyDescent="0.3">
      <c r="A11" s="12" t="str">
        <f t="shared" si="0"/>
        <v>ValueSet/list-mode</v>
      </c>
      <c r="B11" s="15" t="s">
        <v>116</v>
      </c>
      <c r="C11" s="3" t="s">
        <v>4</v>
      </c>
      <c r="D11" s="4"/>
      <c r="E11" s="12" t="b">
        <v>0</v>
      </c>
      <c r="F11" s="12" t="b">
        <v>0</v>
      </c>
      <c r="G11" s="12"/>
      <c r="H11" s="9">
        <f t="shared" si="1"/>
        <v>0</v>
      </c>
    </row>
    <row r="12" spans="1:11" s="2" customFormat="1" x14ac:dyDescent="0.3">
      <c r="A12" s="13" t="str">
        <f t="shared" si="0"/>
        <v>CodeSystem/list-order</v>
      </c>
      <c r="B12" s="16" t="s">
        <v>117</v>
      </c>
      <c r="C12" s="2" t="s">
        <v>3</v>
      </c>
      <c r="D12" s="5"/>
      <c r="E12" s="2" t="b">
        <v>0</v>
      </c>
      <c r="F12" s="2" t="b">
        <v>0</v>
      </c>
      <c r="H12" s="8">
        <f t="shared" si="1"/>
        <v>0</v>
      </c>
    </row>
    <row r="13" spans="1:11" s="3" customFormat="1" x14ac:dyDescent="0.3">
      <c r="A13" s="12" t="str">
        <f t="shared" si="0"/>
        <v>ValueSet/list-order</v>
      </c>
      <c r="B13" s="15" t="s">
        <v>117</v>
      </c>
      <c r="C13" s="3" t="s">
        <v>4</v>
      </c>
      <c r="D13" s="4"/>
      <c r="E13" s="12" t="b">
        <v>0</v>
      </c>
      <c r="F13" s="12" t="b">
        <v>0</v>
      </c>
      <c r="G13" s="12"/>
      <c r="H13" s="9">
        <f t="shared" si="1"/>
        <v>0</v>
      </c>
    </row>
    <row r="14" spans="1:11" s="2" customFormat="1" x14ac:dyDescent="0.3">
      <c r="A14" s="13" t="str">
        <f t="shared" si="0"/>
        <v>CodeSystem/list-empty-reason</v>
      </c>
      <c r="B14" s="16" t="s">
        <v>118</v>
      </c>
      <c r="C14" s="2" t="s">
        <v>3</v>
      </c>
      <c r="E14" s="2" t="b">
        <v>0</v>
      </c>
      <c r="F14" s="2" t="b">
        <v>0</v>
      </c>
      <c r="H14" s="8">
        <f t="shared" si="1"/>
        <v>0</v>
      </c>
    </row>
    <row r="15" spans="1:11" s="3" customFormat="1" x14ac:dyDescent="0.3">
      <c r="A15" s="12" t="str">
        <f t="shared" si="0"/>
        <v>ValueSet/list-empty-reason</v>
      </c>
      <c r="B15" s="15" t="s">
        <v>118</v>
      </c>
      <c r="C15" s="3" t="s">
        <v>4</v>
      </c>
      <c r="E15" s="12" t="b">
        <v>0</v>
      </c>
      <c r="F15" s="12" t="b">
        <v>0</v>
      </c>
      <c r="G15" s="12"/>
      <c r="H15" s="9">
        <f t="shared" si="1"/>
        <v>0</v>
      </c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</v>
      </c>
    </row>
    <row r="2" spans="1:9" s="2" customFormat="1" x14ac:dyDescent="0.3">
      <c r="A2" s="13" t="str">
        <f>CONCATENATE(C2,"/",B2)</f>
        <v>CodeSystem/search-entry-mode</v>
      </c>
      <c r="B2" s="16" t="s">
        <v>119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2" t="str">
        <f>CONCATENATE(C3,"/",B3)</f>
        <v>ValueSet/search-entry-mode</v>
      </c>
      <c r="B3" s="15" t="s">
        <v>119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3">
      <c r="A4" s="13" t="str">
        <f>CONCATENATE(C4,"/",B4)</f>
        <v>CodeSystem/http-verb</v>
      </c>
      <c r="B4" s="16" t="s">
        <v>120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3">
      <c r="A5" s="12" t="str">
        <f>CONCATENATE(C5,"/",B5)</f>
        <v>ValueSet/http-verb</v>
      </c>
      <c r="B5" s="15" t="s">
        <v>120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3">
      <c r="I6" s="2"/>
    </row>
    <row r="7" spans="1:9" x14ac:dyDescent="0.3">
      <c r="I7" s="18"/>
    </row>
    <row r="8" spans="1:9" x14ac:dyDescent="0.3">
      <c r="I8" s="13"/>
    </row>
    <row r="9" spans="1:9" x14ac:dyDescent="0.3">
      <c r="I9" s="18"/>
    </row>
    <row r="10" spans="1:9" x14ac:dyDescent="0.3">
      <c r="I10" s="13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E27" sqref="E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13" customFormat="1" x14ac:dyDescent="0.3">
      <c r="A2" s="13" t="str">
        <f t="shared" ref="A2:A10" si="0">CONCATENATE(C2,"/",B2)</f>
        <v>CodeSystem/specimen-status</v>
      </c>
      <c r="B2" s="19" t="s">
        <v>144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3">
      <c r="A3" s="12" t="str">
        <f t="shared" si="0"/>
        <v>ValueSet/specimen-status</v>
      </c>
      <c r="B3" s="15" t="s">
        <v>144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3">
      <c r="A4" s="12" t="str">
        <f t="shared" si="0"/>
        <v>ValueSet/results-specimen-type-uv-ips</v>
      </c>
      <c r="B4" s="15" t="s">
        <v>145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3">
      <c r="A5" s="12" t="str">
        <f t="shared" si="0"/>
        <v>ValueSet/results-specimen-type-snomed-ct-ips-free-set</v>
      </c>
      <c r="B5" s="15" t="s">
        <v>146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3">
      <c r="A6" s="12" t="str">
        <f t="shared" si="0"/>
        <v>ValueSet/specimen-collection-method</v>
      </c>
      <c r="B6" s="15" t="s">
        <v>147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3">
      <c r="A7" s="13" t="str">
        <f t="shared" si="0"/>
        <v>CodeSystem/v2-0916</v>
      </c>
      <c r="B7" s="16" t="s">
        <v>148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3">
      <c r="A8" s="12" t="str">
        <f t="shared" si="0"/>
        <v>ValueSet/v2-0916</v>
      </c>
      <c r="B8" s="22" t="s">
        <v>148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3">
      <c r="A9" s="13" t="str">
        <f t="shared" si="0"/>
        <v>CodeSystem/v2-0493</v>
      </c>
      <c r="B9" s="16" t="s">
        <v>149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3">
      <c r="A10" s="12" t="str">
        <f t="shared" si="0"/>
        <v>ValueSet/v2-0493</v>
      </c>
      <c r="B10" s="22" t="s">
        <v>149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workbookViewId="0">
      <selection activeCell="A7" sqref="A7:XFD8"/>
    </sheetView>
  </sheetViews>
  <sheetFormatPr defaultColWidth="8.6640625" defaultRowHeight="14.4" x14ac:dyDescent="0.3"/>
  <cols>
    <col min="1" max="1" width="38.109375" style="56" bestFit="1" customWidth="1"/>
    <col min="2" max="2" width="40.6640625" style="56" customWidth="1"/>
    <col min="3" max="3" width="14.44140625" style="56" customWidth="1"/>
    <col min="4" max="4" width="27.6640625" style="56" customWidth="1"/>
    <col min="5" max="5" width="11.6640625" style="56" bestFit="1" customWidth="1"/>
    <col min="6" max="6" width="16.6640625" style="56" customWidth="1"/>
    <col min="7" max="7" width="11.6640625" style="56" customWidth="1"/>
    <col min="8" max="8" width="8.6640625" style="56"/>
    <col min="9" max="9" width="20.33203125" style="56" customWidth="1"/>
    <col min="10" max="10" width="8.6640625" style="56"/>
    <col min="11" max="11" width="13.33203125" style="56" customWidth="1"/>
    <col min="12" max="12" width="8.6640625" style="56"/>
    <col min="13" max="13" width="58.109375" style="56" customWidth="1"/>
    <col min="14" max="16384" width="8.6640625" style="56"/>
  </cols>
  <sheetData>
    <row r="1" spans="1:13" s="32" customFormat="1" x14ac:dyDescent="0.3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49</v>
      </c>
      <c r="H1" s="33" t="s">
        <v>1</v>
      </c>
      <c r="I1" s="33" t="s">
        <v>52</v>
      </c>
      <c r="J1" s="33" t="s">
        <v>53</v>
      </c>
      <c r="K1" s="33" t="s">
        <v>5</v>
      </c>
      <c r="L1" s="33"/>
      <c r="M1" s="33"/>
    </row>
    <row r="2" spans="1:13" s="47" customFormat="1" x14ac:dyDescent="0.3">
      <c r="A2" s="54" t="str">
        <f t="shared" ref="A2:A7" si="0">CONCATENATE(C2,"/",B2)</f>
        <v>CodeSystem/name-use</v>
      </c>
      <c r="B2" s="49" t="s">
        <v>10</v>
      </c>
      <c r="C2" s="48" t="s">
        <v>3</v>
      </c>
      <c r="D2" s="49" t="s">
        <v>154</v>
      </c>
      <c r="E2" s="48" t="b">
        <v>1</v>
      </c>
      <c r="F2" s="48" t="b">
        <v>1</v>
      </c>
      <c r="G2" s="55" t="s">
        <v>50</v>
      </c>
      <c r="H2" s="50">
        <f>COUNTIF(E2:F2,TRUE)/COLUMNS(E2:F2)</f>
        <v>1</v>
      </c>
      <c r="I2" s="48" t="s">
        <v>56</v>
      </c>
      <c r="J2" s="48" t="s">
        <v>55</v>
      </c>
      <c r="K2" s="48" t="s">
        <v>151</v>
      </c>
      <c r="L2" s="48"/>
      <c r="M2" s="48"/>
    </row>
    <row r="3" spans="1:13" s="41" customFormat="1" x14ac:dyDescent="0.3">
      <c r="A3" s="42" t="str">
        <f t="shared" si="0"/>
        <v>ValueSet/name-use</v>
      </c>
      <c r="B3" s="61" t="s">
        <v>10</v>
      </c>
      <c r="C3" s="42" t="s">
        <v>4</v>
      </c>
      <c r="D3" s="61" t="s">
        <v>154</v>
      </c>
      <c r="E3" s="42" t="b">
        <v>1</v>
      </c>
      <c r="F3" s="42" t="b">
        <v>1</v>
      </c>
      <c r="G3" s="43" t="s">
        <v>50</v>
      </c>
      <c r="H3" s="44">
        <f t="shared" ref="H3:H20" si="1">COUNTIF(E3:F3,TRUE)/COLUMNS(E3:F3)</f>
        <v>1</v>
      </c>
      <c r="I3" s="42" t="s">
        <v>56</v>
      </c>
      <c r="J3" s="42" t="s">
        <v>55</v>
      </c>
      <c r="K3" s="42" t="s">
        <v>151</v>
      </c>
      <c r="L3" s="42"/>
      <c r="M3" s="42"/>
    </row>
    <row r="4" spans="1:13" s="47" customFormat="1" x14ac:dyDescent="0.3">
      <c r="A4" s="54" t="str">
        <f t="shared" si="0"/>
        <v>CodeSystem/v3-MaritalStatus</v>
      </c>
      <c r="B4" s="49" t="s">
        <v>155</v>
      </c>
      <c r="C4" s="48" t="s">
        <v>3</v>
      </c>
      <c r="D4" s="49" t="s">
        <v>155</v>
      </c>
      <c r="E4" s="48" t="b">
        <v>1</v>
      </c>
      <c r="F4" s="48" t="b">
        <v>1</v>
      </c>
      <c r="G4" s="55" t="s">
        <v>50</v>
      </c>
      <c r="H4" s="50">
        <f t="shared" si="1"/>
        <v>1</v>
      </c>
      <c r="I4" s="51" t="s">
        <v>60</v>
      </c>
      <c r="J4" s="48" t="s">
        <v>57</v>
      </c>
      <c r="K4" s="48" t="s">
        <v>151</v>
      </c>
      <c r="L4" s="48"/>
      <c r="M4" s="48" t="s">
        <v>160</v>
      </c>
    </row>
    <row r="5" spans="1:13" s="47" customFormat="1" x14ac:dyDescent="0.3">
      <c r="A5" s="54" t="str">
        <f t="shared" si="0"/>
        <v>CodeSystem/v3-NullFlavor</v>
      </c>
      <c r="B5" s="49" t="s">
        <v>58</v>
      </c>
      <c r="C5" s="48" t="s">
        <v>3</v>
      </c>
      <c r="D5" s="49" t="s">
        <v>58</v>
      </c>
      <c r="E5" s="48" t="b">
        <v>1</v>
      </c>
      <c r="F5" s="48" t="b">
        <v>1</v>
      </c>
      <c r="G5" s="48" t="s">
        <v>59</v>
      </c>
      <c r="H5" s="50">
        <v>1</v>
      </c>
      <c r="I5" s="51" t="s">
        <v>60</v>
      </c>
      <c r="J5" s="48" t="s">
        <v>55</v>
      </c>
      <c r="K5" s="48" t="s">
        <v>151</v>
      </c>
      <c r="L5" s="48"/>
      <c r="M5" s="48"/>
    </row>
    <row r="6" spans="1:13" s="41" customFormat="1" x14ac:dyDescent="0.3">
      <c r="A6" s="42" t="str">
        <f t="shared" si="0"/>
        <v>ValueSet/marital-status</v>
      </c>
      <c r="B6" s="61" t="s">
        <v>11</v>
      </c>
      <c r="C6" s="42" t="s">
        <v>4</v>
      </c>
      <c r="D6" s="61" t="s">
        <v>11</v>
      </c>
      <c r="E6" s="42" t="b">
        <v>1</v>
      </c>
      <c r="F6" s="42" t="b">
        <v>1</v>
      </c>
      <c r="G6" s="43" t="s">
        <v>50</v>
      </c>
      <c r="H6" s="44">
        <f t="shared" si="1"/>
        <v>1</v>
      </c>
      <c r="I6" s="45" t="s">
        <v>56</v>
      </c>
      <c r="J6" s="46" t="s">
        <v>57</v>
      </c>
      <c r="K6" s="42" t="s">
        <v>151</v>
      </c>
      <c r="L6" s="42"/>
      <c r="M6" s="42"/>
    </row>
    <row r="7" spans="1:13" s="47" customFormat="1" x14ac:dyDescent="0.3">
      <c r="A7" s="54" t="str">
        <f t="shared" si="0"/>
        <v>CodeSystem/administrative-gender</v>
      </c>
      <c r="B7" s="49" t="s">
        <v>12</v>
      </c>
      <c r="C7" s="48" t="s">
        <v>3</v>
      </c>
      <c r="D7" s="49" t="s">
        <v>12</v>
      </c>
      <c r="E7" s="48" t="b">
        <v>1</v>
      </c>
      <c r="F7" s="48" t="b">
        <v>1</v>
      </c>
      <c r="G7" s="55" t="s">
        <v>51</v>
      </c>
      <c r="H7" s="50">
        <f t="shared" si="1"/>
        <v>1</v>
      </c>
      <c r="I7" s="48" t="s">
        <v>56</v>
      </c>
      <c r="J7" s="48" t="s">
        <v>55</v>
      </c>
      <c r="K7" s="48" t="s">
        <v>151</v>
      </c>
      <c r="L7" s="48"/>
      <c r="M7" s="48"/>
    </row>
    <row r="8" spans="1:13" s="41" customFormat="1" ht="28.8" x14ac:dyDescent="0.3">
      <c r="A8" s="42" t="str">
        <f>CONCATENATE(C8,"/",B8)</f>
        <v>ValueSet/administrative-gender</v>
      </c>
      <c r="B8" s="61" t="s">
        <v>12</v>
      </c>
      <c r="C8" s="42" t="s">
        <v>4</v>
      </c>
      <c r="D8" s="61" t="s">
        <v>12</v>
      </c>
      <c r="E8" s="42" t="b">
        <v>1</v>
      </c>
      <c r="F8" s="42" t="b">
        <v>1</v>
      </c>
      <c r="G8" s="43" t="s">
        <v>51</v>
      </c>
      <c r="H8" s="44">
        <f t="shared" si="1"/>
        <v>1</v>
      </c>
      <c r="I8" s="46" t="s">
        <v>56</v>
      </c>
      <c r="J8" s="46" t="s">
        <v>55</v>
      </c>
      <c r="K8" s="42" t="b">
        <v>1</v>
      </c>
      <c r="L8" s="42"/>
      <c r="M8" s="52" t="s">
        <v>156</v>
      </c>
    </row>
    <row r="9" spans="1:13" s="37" customFormat="1" x14ac:dyDescent="0.3">
      <c r="A9" s="42" t="str">
        <f>CONCATENATE(C9,"/",B9)</f>
        <v>ValueSet/BRSexo-1.0</v>
      </c>
      <c r="B9" s="53" t="s">
        <v>13</v>
      </c>
      <c r="C9" s="38" t="s">
        <v>4</v>
      </c>
      <c r="D9" s="53" t="s">
        <v>13</v>
      </c>
      <c r="E9" s="38" t="b">
        <v>1</v>
      </c>
      <c r="F9" s="38" t="b">
        <v>1</v>
      </c>
      <c r="G9" s="39" t="s">
        <v>49</v>
      </c>
      <c r="H9" s="40">
        <f>COUNTIF(E9:F9,TRUE)/COLUMNS(E9:F9)</f>
        <v>1</v>
      </c>
      <c r="I9" s="38" t="s">
        <v>54</v>
      </c>
      <c r="J9" s="38" t="s">
        <v>55</v>
      </c>
      <c r="K9" s="42" t="b">
        <v>1</v>
      </c>
      <c r="L9" s="38"/>
      <c r="M9" s="38"/>
    </row>
    <row r="10" spans="1:13" s="57" customFormat="1" x14ac:dyDescent="0.3">
      <c r="A10" s="54" t="str">
        <f>CONCATENATE(C10,"/",B10)</f>
        <v>CodeSystem/BRRacaCor</v>
      </c>
      <c r="B10" s="19" t="s">
        <v>157</v>
      </c>
      <c r="C10" s="54" t="s">
        <v>3</v>
      </c>
      <c r="D10" s="49" t="s">
        <v>157</v>
      </c>
      <c r="E10" s="54" t="b">
        <v>1</v>
      </c>
      <c r="F10" s="54" t="b">
        <v>1</v>
      </c>
      <c r="G10" s="58" t="s">
        <v>51</v>
      </c>
      <c r="H10" s="59">
        <f t="shared" si="1"/>
        <v>1</v>
      </c>
      <c r="I10" s="48" t="s">
        <v>64</v>
      </c>
      <c r="J10" s="48" t="s">
        <v>55</v>
      </c>
      <c r="K10" s="54" t="s">
        <v>151</v>
      </c>
      <c r="L10" s="54"/>
      <c r="M10" s="60"/>
    </row>
    <row r="11" spans="1:13" s="41" customFormat="1" x14ac:dyDescent="0.3">
      <c r="A11" s="42" t="str">
        <f>CONCATENATE(C11,"/",B11)</f>
        <v>ValueSet/RacaCategoriaBRIPS</v>
      </c>
      <c r="B11" s="61" t="s">
        <v>158</v>
      </c>
      <c r="C11" s="42" t="s">
        <v>4</v>
      </c>
      <c r="D11" s="61" t="s">
        <v>158</v>
      </c>
      <c r="E11" s="42" t="b">
        <v>1</v>
      </c>
      <c r="F11" s="42" t="b">
        <v>1</v>
      </c>
      <c r="G11" s="43" t="s">
        <v>51</v>
      </c>
      <c r="H11" s="44" t="s">
        <v>159</v>
      </c>
      <c r="I11" s="46"/>
      <c r="J11" s="46"/>
      <c r="K11" s="42"/>
      <c r="L11" s="42"/>
      <c r="M11" s="52"/>
    </row>
    <row r="12" spans="1:13" s="47" customFormat="1" x14ac:dyDescent="0.3">
      <c r="A12" s="54" t="str">
        <f t="shared" ref="A12:A18" si="2">CONCATENATE(C12,"/",B12)</f>
        <v>CodeSystem/v2-0131</v>
      </c>
      <c r="B12" s="19" t="s">
        <v>61</v>
      </c>
      <c r="C12" s="48" t="s">
        <v>3</v>
      </c>
      <c r="D12" s="54"/>
      <c r="E12" s="48" t="b">
        <v>1</v>
      </c>
      <c r="F12" s="48" t="b">
        <v>1</v>
      </c>
      <c r="G12" s="55" t="s">
        <v>50</v>
      </c>
      <c r="H12" s="50">
        <f t="shared" si="1"/>
        <v>1</v>
      </c>
      <c r="I12" s="67" t="s">
        <v>62</v>
      </c>
      <c r="J12" s="48" t="s">
        <v>55</v>
      </c>
      <c r="K12" s="48"/>
      <c r="L12" s="48"/>
      <c r="M12" s="48"/>
    </row>
    <row r="13" spans="1:13" s="37" customFormat="1" x14ac:dyDescent="0.3">
      <c r="A13" s="42" t="str">
        <f t="shared" si="2"/>
        <v>ValueSet/patient-contactrelationship</v>
      </c>
      <c r="B13" s="53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50</v>
      </c>
      <c r="H13" s="40">
        <f t="shared" si="1"/>
        <v>1</v>
      </c>
      <c r="I13" s="46" t="s">
        <v>63</v>
      </c>
      <c r="J13" s="38" t="s">
        <v>55</v>
      </c>
      <c r="K13" s="38" t="s">
        <v>151</v>
      </c>
      <c r="L13" s="38"/>
      <c r="M13" s="38"/>
    </row>
    <row r="14" spans="1:13" s="64" customFormat="1" x14ac:dyDescent="0.3">
      <c r="A14" s="42" t="str">
        <f t="shared" si="2"/>
        <v>ValueSet/languages</v>
      </c>
      <c r="B14" s="61" t="s">
        <v>165</v>
      </c>
      <c r="C14" s="46" t="s">
        <v>4</v>
      </c>
      <c r="D14" s="61" t="s">
        <v>153</v>
      </c>
      <c r="E14" s="46" t="b">
        <v>1</v>
      </c>
      <c r="F14" s="46" t="b">
        <v>1</v>
      </c>
      <c r="G14" s="62" t="s">
        <v>50</v>
      </c>
      <c r="H14" s="63">
        <f t="shared" si="1"/>
        <v>1</v>
      </c>
      <c r="I14" s="46" t="s">
        <v>56</v>
      </c>
      <c r="J14" s="46" t="s">
        <v>55</v>
      </c>
      <c r="K14" s="46" t="s">
        <v>151</v>
      </c>
      <c r="L14" s="46"/>
      <c r="M14" s="46"/>
    </row>
    <row r="15" spans="1:13" s="57" customFormat="1" x14ac:dyDescent="0.3">
      <c r="A15" s="54" t="str">
        <f t="shared" si="2"/>
        <v>CodeSystem/urn:ietf:bcp:47</v>
      </c>
      <c r="B15" s="49" t="s">
        <v>152</v>
      </c>
      <c r="C15" s="54" t="s">
        <v>3</v>
      </c>
      <c r="D15" s="49" t="s">
        <v>152</v>
      </c>
      <c r="E15" s="54" t="b">
        <v>1</v>
      </c>
      <c r="F15" s="54" t="b">
        <v>1</v>
      </c>
      <c r="G15" s="58" t="s">
        <v>50</v>
      </c>
      <c r="H15" s="59">
        <f t="shared" si="1"/>
        <v>1</v>
      </c>
      <c r="I15" s="48" t="s">
        <v>71</v>
      </c>
      <c r="J15" s="54" t="s">
        <v>55</v>
      </c>
      <c r="K15" s="54" t="s">
        <v>151</v>
      </c>
      <c r="L15" s="54"/>
      <c r="M15" s="54"/>
    </row>
    <row r="16" spans="1:13" s="64" customFormat="1" x14ac:dyDescent="0.3">
      <c r="A16" s="42" t="str">
        <f t="shared" si="2"/>
        <v>ValueSet/link-type</v>
      </c>
      <c r="B16" s="61" t="s">
        <v>16</v>
      </c>
      <c r="C16" s="46" t="s">
        <v>4</v>
      </c>
      <c r="D16" s="46" t="s">
        <v>17</v>
      </c>
      <c r="E16" s="46" t="b">
        <v>1</v>
      </c>
      <c r="F16" s="46" t="b">
        <v>1</v>
      </c>
      <c r="G16" s="62" t="s">
        <v>50</v>
      </c>
      <c r="H16" s="63">
        <f t="shared" si="1"/>
        <v>1</v>
      </c>
      <c r="I16" s="46" t="s">
        <v>56</v>
      </c>
      <c r="J16" s="46" t="s">
        <v>55</v>
      </c>
      <c r="K16" s="46" t="s">
        <v>151</v>
      </c>
      <c r="L16" s="46"/>
      <c r="M16" s="46"/>
    </row>
    <row r="17" spans="1:13" s="57" customFormat="1" x14ac:dyDescent="0.3">
      <c r="A17" s="54" t="str">
        <f t="shared" si="2"/>
        <v>CodeSystem/link-type</v>
      </c>
      <c r="B17" s="49" t="s">
        <v>16</v>
      </c>
      <c r="C17" s="54" t="s">
        <v>3</v>
      </c>
      <c r="D17" s="54" t="s">
        <v>17</v>
      </c>
      <c r="E17" s="54" t="b">
        <v>1</v>
      </c>
      <c r="F17" s="54" t="b">
        <v>1</v>
      </c>
      <c r="G17" s="58" t="s">
        <v>50</v>
      </c>
      <c r="H17" s="59">
        <f t="shared" si="1"/>
        <v>1</v>
      </c>
      <c r="I17" s="54" t="s">
        <v>63</v>
      </c>
      <c r="J17" s="54" t="s">
        <v>55</v>
      </c>
      <c r="K17" s="48" t="s">
        <v>151</v>
      </c>
      <c r="L17" s="54"/>
      <c r="M17" s="54"/>
    </row>
    <row r="18" spans="1:13" s="66" customFormat="1" x14ac:dyDescent="0.3">
      <c r="A18" s="54" t="str">
        <f t="shared" si="2"/>
        <v>CodeSystem/BREtniaIndigena</v>
      </c>
      <c r="B18" s="49" t="s">
        <v>161</v>
      </c>
      <c r="C18" s="54" t="s">
        <v>3</v>
      </c>
      <c r="D18" s="65"/>
      <c r="E18" s="54" t="b">
        <v>1</v>
      </c>
      <c r="F18" s="54" t="b">
        <v>1</v>
      </c>
      <c r="G18" s="65" t="s">
        <v>51</v>
      </c>
      <c r="H18" s="59">
        <f t="shared" si="1"/>
        <v>1</v>
      </c>
      <c r="I18" s="65" t="s">
        <v>64</v>
      </c>
      <c r="J18" s="65" t="s">
        <v>55</v>
      </c>
      <c r="K18" s="65" t="s">
        <v>151</v>
      </c>
      <c r="L18" s="65"/>
      <c r="M18" s="65" t="s">
        <v>164</v>
      </c>
    </row>
    <row r="19" spans="1:13" s="37" customFormat="1" x14ac:dyDescent="0.3">
      <c r="A19" s="42" t="str">
        <f>CONCATENATE(C19,"/",B19)</f>
        <v>ValueSet/povo-indigena-br-ips</v>
      </c>
      <c r="B19" s="53" t="s">
        <v>162</v>
      </c>
      <c r="C19" s="46" t="s">
        <v>4</v>
      </c>
      <c r="D19" s="38"/>
      <c r="E19" s="46" t="b">
        <v>1</v>
      </c>
      <c r="F19" s="46" t="b">
        <v>1</v>
      </c>
      <c r="G19" s="38" t="s">
        <v>51</v>
      </c>
      <c r="H19" s="63">
        <f t="shared" si="1"/>
        <v>1</v>
      </c>
      <c r="I19" s="38" t="s">
        <v>163</v>
      </c>
      <c r="J19" s="38" t="s">
        <v>55</v>
      </c>
      <c r="K19" s="38" t="s">
        <v>151</v>
      </c>
      <c r="L19" s="38"/>
      <c r="M19" s="38" t="s">
        <v>164</v>
      </c>
    </row>
    <row r="20" spans="1:13" s="34" customFormat="1" x14ac:dyDescent="0.3">
      <c r="A20" s="35" t="s">
        <v>171</v>
      </c>
      <c r="B20" s="68" t="s">
        <v>172</v>
      </c>
      <c r="C20" s="46" t="s">
        <v>4</v>
      </c>
      <c r="D20" s="35" t="s">
        <v>173</v>
      </c>
      <c r="E20" s="35" t="b">
        <v>1</v>
      </c>
      <c r="F20" s="35" t="b">
        <v>1</v>
      </c>
      <c r="G20" s="35" t="s">
        <v>51</v>
      </c>
      <c r="H20" s="36">
        <f t="shared" si="1"/>
        <v>1</v>
      </c>
      <c r="I20" s="35" t="s">
        <v>163</v>
      </c>
      <c r="J20" s="35" t="s">
        <v>55</v>
      </c>
      <c r="K20" s="35" t="s">
        <v>151</v>
      </c>
      <c r="L20" s="35"/>
      <c r="M20" s="35"/>
    </row>
    <row r="21" spans="1:13" s="37" customFormat="1" x14ac:dyDescent="0.3">
      <c r="A21" s="38"/>
      <c r="B21" s="38"/>
      <c r="C21" s="38"/>
      <c r="D21" s="38"/>
      <c r="E21" s="38"/>
      <c r="F21" s="38"/>
      <c r="G21" s="38"/>
      <c r="H21" s="40"/>
      <c r="I21" s="38"/>
      <c r="J21" s="38"/>
      <c r="K21" s="38"/>
      <c r="L21" s="38"/>
      <c r="M21" s="38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workbookViewId="0">
      <selection activeCell="A3" sqref="A3:XFD4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1" customFormat="1" x14ac:dyDescent="0.3"/>
    <row r="3" spans="1:11" s="2" customFormat="1" x14ac:dyDescent="0.3">
      <c r="A3" s="2" t="str">
        <f t="shared" ref="A3:A10" si="0">CONCATENATE(C3,"/",B3)</f>
        <v>CodeSystem/ urn:ietf:bcp:47</v>
      </c>
      <c r="B3" s="16" t="s">
        <v>166</v>
      </c>
      <c r="C3" s="2" t="s">
        <v>3</v>
      </c>
      <c r="D3" s="2" t="s">
        <v>167</v>
      </c>
      <c r="E3" s="2" t="b">
        <v>1</v>
      </c>
      <c r="F3" s="2" t="b">
        <v>1</v>
      </c>
      <c r="H3" s="6">
        <f>COUNTIF(E3:F3,TRUE)/COLUMNS(E3:F3)</f>
        <v>1</v>
      </c>
      <c r="I3" s="2" t="s">
        <v>71</v>
      </c>
      <c r="J3" s="2" t="s">
        <v>55</v>
      </c>
    </row>
    <row r="4" spans="1:11" s="3" customFormat="1" x14ac:dyDescent="0.3">
      <c r="A4" s="3" t="str">
        <f t="shared" si="0"/>
        <v>ValueSet/languages</v>
      </c>
      <c r="B4" s="15" t="s">
        <v>165</v>
      </c>
      <c r="C4" s="3" t="s">
        <v>4</v>
      </c>
      <c r="D4" s="3" t="s">
        <v>168</v>
      </c>
      <c r="E4" s="3" t="b">
        <v>1</v>
      </c>
      <c r="F4" s="3" t="b">
        <v>1</v>
      </c>
      <c r="H4" s="7">
        <f t="shared" ref="H4:H8" si="1">COUNTIF(E4:F4,TRUE)/COLUMNS(E4:F4)</f>
        <v>1</v>
      </c>
      <c r="I4" s="3" t="s">
        <v>170</v>
      </c>
      <c r="J4" s="3" t="s">
        <v>55</v>
      </c>
    </row>
    <row r="5" spans="1:11" s="2" customFormat="1" x14ac:dyDescent="0.3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s">
        <v>51</v>
      </c>
      <c r="H5" s="6">
        <f>COUNTIF(E5:F5,TRUE)/COLUMNS(E5:F5)</f>
        <v>1</v>
      </c>
      <c r="I5" s="2" t="s">
        <v>63</v>
      </c>
      <c r="J5" s="2" t="s">
        <v>55</v>
      </c>
      <c r="K5" s="2" t="s">
        <v>138</v>
      </c>
    </row>
    <row r="6" spans="1:11" s="3" customFormat="1" x14ac:dyDescent="0.3">
      <c r="A6" s="3" t="str">
        <f t="shared" si="0"/>
        <v>ValueSet/organization-type</v>
      </c>
      <c r="B6" s="15" t="s">
        <v>19</v>
      </c>
      <c r="C6" s="3" t="s">
        <v>4</v>
      </c>
      <c r="D6" s="4"/>
      <c r="E6" s="3" t="b">
        <v>1</v>
      </c>
      <c r="F6" s="3" t="b">
        <v>1</v>
      </c>
      <c r="G6" s="4" t="s">
        <v>51</v>
      </c>
      <c r="H6" s="7">
        <f t="shared" si="1"/>
        <v>1</v>
      </c>
      <c r="I6" s="3" t="s">
        <v>56</v>
      </c>
      <c r="J6" s="3" t="s">
        <v>55</v>
      </c>
      <c r="K6" s="3" t="s">
        <v>138</v>
      </c>
    </row>
    <row r="7" spans="1:11" s="2" customFormat="1" x14ac:dyDescent="0.3">
      <c r="A7" s="2" t="str">
        <f t="shared" si="0"/>
        <v>CodeSystem/contactentity-type</v>
      </c>
      <c r="B7" s="16" t="s">
        <v>169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56</v>
      </c>
    </row>
    <row r="8" spans="1:11" s="3" customFormat="1" x14ac:dyDescent="0.3">
      <c r="A8" s="3" t="str">
        <f t="shared" si="0"/>
        <v>ValueSet/contactentity-type</v>
      </c>
      <c r="B8" s="22" t="s">
        <v>169</v>
      </c>
      <c r="C8" s="3" t="s">
        <v>4</v>
      </c>
      <c r="E8" s="3" t="b">
        <v>1</v>
      </c>
      <c r="F8" s="3" t="b">
        <v>1</v>
      </c>
      <c r="H8" s="7">
        <f t="shared" si="1"/>
        <v>1</v>
      </c>
      <c r="I8" s="3" t="s">
        <v>56</v>
      </c>
    </row>
    <row r="9" spans="1:11" s="2" customFormat="1" x14ac:dyDescent="0.3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0</v>
      </c>
      <c r="G9" s="5" t="s">
        <v>49</v>
      </c>
      <c r="H9" s="8">
        <f>COUNTIF(E9:F9,TRUE)/COLUMNS(E9:F9)</f>
        <v>0.5</v>
      </c>
      <c r="I9" s="2" t="s">
        <v>64</v>
      </c>
      <c r="J9" s="2" t="s">
        <v>55</v>
      </c>
      <c r="K9" s="2" t="s">
        <v>138</v>
      </c>
    </row>
    <row r="10" spans="1:11" s="18" customFormat="1" x14ac:dyDescent="0.3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0</v>
      </c>
      <c r="G10" s="30" t="s">
        <v>49</v>
      </c>
      <c r="H10" s="9">
        <f>COUNTIF(E10:F10,TRUE)/COLUMNS(E10:F10)</f>
        <v>0.5</v>
      </c>
      <c r="I10" s="18" t="s">
        <v>65</v>
      </c>
      <c r="J10" s="18" t="s">
        <v>55</v>
      </c>
      <c r="K10" s="18" t="s">
        <v>138</v>
      </c>
    </row>
    <row r="11" spans="1:11" s="2" customFormat="1" x14ac:dyDescent="0.3">
      <c r="A11" s="5"/>
      <c r="H11" s="6"/>
    </row>
    <row r="12" spans="1:11" s="3" customFormat="1" x14ac:dyDescent="0.3">
      <c r="H12" s="7"/>
    </row>
    <row r="17" spans="8:8" s="2" customFormat="1" x14ac:dyDescent="0.3">
      <c r="H17" s="6"/>
    </row>
    <row r="18" spans="8:8" s="3" customFormat="1" x14ac:dyDescent="0.3">
      <c r="H18" s="7"/>
    </row>
    <row r="19" spans="8:8" s="2" customFormat="1" x14ac:dyDescent="0.3">
      <c r="H19" s="6"/>
    </row>
    <row r="20" spans="8:8" s="3" customFormat="1" x14ac:dyDescent="0.3">
      <c r="H20" s="7"/>
    </row>
    <row r="21" spans="8:8" s="2" customFormat="1" x14ac:dyDescent="0.3">
      <c r="H21" s="6"/>
    </row>
    <row r="22" spans="8:8" s="3" customFormat="1" x14ac:dyDescent="0.3">
      <c r="H22" s="7"/>
    </row>
    <row r="23" spans="8:8" s="2" customFormat="1" x14ac:dyDescent="0.3">
      <c r="H23" s="6"/>
    </row>
    <row r="24" spans="8:8" s="3" customFormat="1" x14ac:dyDescent="0.3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"/>
  <sheetViews>
    <sheetView workbookViewId="0">
      <selection activeCell="A7" sqref="A7:XFD8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3" s="2" customFormat="1" x14ac:dyDescent="0.3">
      <c r="A2" s="2" t="str">
        <f t="shared" ref="A2:A6" si="0">_xlfn.CONCAT(C2,"/",B2)</f>
        <v>CodeSystem/http://terminology.hl7.org/CodeSystem/v2-0360</v>
      </c>
      <c r="B2" s="16" t="s">
        <v>66</v>
      </c>
      <c r="C2" s="5" t="s">
        <v>3</v>
      </c>
      <c r="D2" s="5" t="s">
        <v>67</v>
      </c>
      <c r="E2" s="2" t="b">
        <v>1</v>
      </c>
      <c r="F2" s="2" t="b">
        <v>1</v>
      </c>
      <c r="G2" s="5" t="s">
        <v>50</v>
      </c>
      <c r="H2" s="6">
        <f t="shared" ref="H2:H6" si="1">COUNTIF(E2:F2,TRUE)/COLUMNS(E2:F2)</f>
        <v>1</v>
      </c>
      <c r="I2" s="2" t="s">
        <v>68</v>
      </c>
      <c r="K2" s="2" t="s">
        <v>138</v>
      </c>
    </row>
    <row r="3" spans="1:13" s="18" customFormat="1" x14ac:dyDescent="0.3">
      <c r="A3" s="18" t="s">
        <v>69</v>
      </c>
      <c r="B3" s="22" t="s">
        <v>139</v>
      </c>
      <c r="C3" s="30" t="s">
        <v>4</v>
      </c>
      <c r="D3" s="11" t="s">
        <v>70</v>
      </c>
      <c r="E3" s="12" t="b">
        <v>1</v>
      </c>
      <c r="F3" s="12" t="b">
        <v>1</v>
      </c>
      <c r="G3" s="11" t="s">
        <v>50</v>
      </c>
      <c r="H3" s="14">
        <f t="shared" si="1"/>
        <v>1</v>
      </c>
      <c r="I3" s="18" t="s">
        <v>71</v>
      </c>
      <c r="K3" s="18" t="s">
        <v>138</v>
      </c>
    </row>
    <row r="4" spans="1:13" s="2" customFormat="1" x14ac:dyDescent="0.3">
      <c r="A4" s="10" t="str">
        <f t="shared" si="0"/>
        <v>CodeSystem/BRCBO</v>
      </c>
      <c r="B4" s="5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5" t="s">
        <v>49</v>
      </c>
      <c r="H4" s="6">
        <f t="shared" si="1"/>
        <v>1</v>
      </c>
      <c r="K4" s="2" t="s">
        <v>138</v>
      </c>
    </row>
    <row r="5" spans="1:13" s="3" customFormat="1" x14ac:dyDescent="0.3">
      <c r="A5" s="3" t="str">
        <f t="shared" si="0"/>
        <v>ValueSet/BRCBO-1.0</v>
      </c>
      <c r="B5" s="4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4" t="s">
        <v>49</v>
      </c>
      <c r="H5" s="7">
        <f t="shared" si="1"/>
        <v>1</v>
      </c>
      <c r="K5" s="18" t="s">
        <v>138</v>
      </c>
    </row>
    <row r="6" spans="1:13" s="2" customFormat="1" x14ac:dyDescent="0.3">
      <c r="A6" s="2" t="str">
        <f t="shared" si="0"/>
        <v>ConceptMap/BRCBO</v>
      </c>
      <c r="B6" s="5" t="s">
        <v>22</v>
      </c>
      <c r="C6" s="5" t="s">
        <v>5</v>
      </c>
      <c r="D6" s="5" t="s">
        <v>23</v>
      </c>
      <c r="E6" s="10" t="b">
        <v>1</v>
      </c>
      <c r="F6" s="10" t="b">
        <v>1</v>
      </c>
      <c r="G6" s="20"/>
      <c r="H6" s="8">
        <f t="shared" si="1"/>
        <v>1</v>
      </c>
      <c r="I6" s="2" t="s">
        <v>64</v>
      </c>
      <c r="J6" s="2" t="s">
        <v>55</v>
      </c>
      <c r="K6" s="2" t="s">
        <v>138</v>
      </c>
    </row>
    <row r="7" spans="1:13" s="2" customFormat="1" x14ac:dyDescent="0.3">
      <c r="A7" s="2" t="str">
        <f t="shared" ref="A7:A9" si="2">CONCATENATE(C7,"/",B7)</f>
        <v>CodeSystem/ urn:ietf:bcp:47</v>
      </c>
      <c r="B7" s="16" t="s">
        <v>166</v>
      </c>
      <c r="C7" s="2" t="s">
        <v>3</v>
      </c>
      <c r="D7" s="2" t="s">
        <v>167</v>
      </c>
      <c r="E7" s="2" t="b">
        <v>1</v>
      </c>
      <c r="F7" s="2" t="b">
        <v>1</v>
      </c>
      <c r="H7" s="6">
        <f>COUNTIF(E7:F7,TRUE)/COLUMNS(E7:F7)</f>
        <v>1</v>
      </c>
      <c r="I7" s="2" t="s">
        <v>71</v>
      </c>
      <c r="J7" s="2" t="s">
        <v>55</v>
      </c>
    </row>
    <row r="8" spans="1:13" s="3" customFormat="1" x14ac:dyDescent="0.3">
      <c r="A8" s="3" t="str">
        <f t="shared" si="2"/>
        <v>ValueSet/languages</v>
      </c>
      <c r="B8" s="15" t="s">
        <v>165</v>
      </c>
      <c r="C8" s="3" t="s">
        <v>4</v>
      </c>
      <c r="D8" s="3" t="s">
        <v>168</v>
      </c>
      <c r="E8" s="3" t="b">
        <v>1</v>
      </c>
      <c r="F8" s="3" t="b">
        <v>1</v>
      </c>
      <c r="H8" s="7">
        <f t="shared" ref="H8:H10" si="3">COUNTIF(E8:F8,TRUE)/COLUMNS(E8:F8)</f>
        <v>1</v>
      </c>
      <c r="I8" s="3" t="s">
        <v>170</v>
      </c>
      <c r="J8" s="3" t="s">
        <v>55</v>
      </c>
    </row>
    <row r="9" spans="1:13" s="47" customFormat="1" x14ac:dyDescent="0.3">
      <c r="A9" s="54" t="str">
        <f t="shared" si="2"/>
        <v>CodeSystem/administrative-gender</v>
      </c>
      <c r="B9" s="49" t="s">
        <v>12</v>
      </c>
      <c r="C9" s="48" t="s">
        <v>3</v>
      </c>
      <c r="D9" s="49" t="s">
        <v>12</v>
      </c>
      <c r="E9" s="48" t="b">
        <v>1</v>
      </c>
      <c r="F9" s="48" t="b">
        <v>1</v>
      </c>
      <c r="G9" s="55" t="s">
        <v>51</v>
      </c>
      <c r="H9" s="50">
        <f t="shared" si="3"/>
        <v>1</v>
      </c>
      <c r="I9" s="48" t="s">
        <v>56</v>
      </c>
      <c r="J9" s="48" t="s">
        <v>55</v>
      </c>
      <c r="K9" s="48" t="s">
        <v>151</v>
      </c>
      <c r="L9" s="48"/>
      <c r="M9" s="48"/>
    </row>
    <row r="10" spans="1:13" s="41" customFormat="1" ht="230.4" x14ac:dyDescent="0.3">
      <c r="A10" s="42" t="str">
        <f>CONCATENATE(C10,"/",B10)</f>
        <v>ValueSet/administrative-gender</v>
      </c>
      <c r="B10" s="61" t="s">
        <v>12</v>
      </c>
      <c r="C10" s="42" t="s">
        <v>4</v>
      </c>
      <c r="D10" s="61" t="s">
        <v>12</v>
      </c>
      <c r="E10" s="42" t="b">
        <v>1</v>
      </c>
      <c r="F10" s="42" t="b">
        <v>1</v>
      </c>
      <c r="G10" s="43" t="s">
        <v>51</v>
      </c>
      <c r="H10" s="44">
        <f t="shared" si="3"/>
        <v>1</v>
      </c>
      <c r="I10" s="46" t="s">
        <v>56</v>
      </c>
      <c r="J10" s="46" t="s">
        <v>55</v>
      </c>
      <c r="K10" s="42" t="b">
        <v>1</v>
      </c>
      <c r="L10" s="42"/>
      <c r="M10" s="52" t="s">
        <v>156</v>
      </c>
    </row>
  </sheetData>
  <hyperlinks>
    <hyperlink ref="B2" r:id="rId1" xr:uid="{00000000-0004-0000-0300-000000000000}"/>
    <hyperlink ref="B3" r:id="rId2" xr:uid="{7ED16285-956C-4880-A51C-66BF807A67E2}"/>
    <hyperlink ref="B8" r:id="rId3" xr:uid="{483DD84A-30FE-4887-BE61-A60AFA34D876}"/>
    <hyperlink ref="B7" r:id="rId4" xr:uid="{A388567B-1F2F-478B-A56A-15EB536E23FC}"/>
    <hyperlink ref="B10" r:id="rId5" xr:uid="{3DC5D77E-A84A-4A71-9032-1DC07C60DA79}"/>
    <hyperlink ref="B9" r:id="rId6" xr:uid="{A1410643-6A08-4D92-AD71-FE3B42752312}"/>
    <hyperlink ref="D10" r:id="rId7" xr:uid="{AF9BD895-B576-4C4D-9C9A-A9ECFEB32BF2}"/>
    <hyperlink ref="D9" r:id="rId8" xr:uid="{E2C551D1-A539-4FFE-8B49-F48E92BFD12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>
      <selection activeCell="N2" sqref="N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10" customFormat="1" x14ac:dyDescent="0.3">
      <c r="A2" s="10" t="str">
        <f t="shared" ref="A2:A4" si="0">_xlfn.CONCAT(C2,"/",B2)</f>
        <v>ValueSet/healthcare-professional-roles-uv-ips</v>
      </c>
      <c r="B2" s="19" t="s">
        <v>142</v>
      </c>
      <c r="C2" s="20" t="s">
        <v>4</v>
      </c>
      <c r="D2" s="20" t="s">
        <v>72</v>
      </c>
      <c r="E2" s="10" t="b">
        <v>1</v>
      </c>
      <c r="F2" s="10" t="b">
        <v>0</v>
      </c>
      <c r="G2" s="10" t="s">
        <v>51</v>
      </c>
      <c r="H2" s="8">
        <f>COUNTIF(E2:F2,TRUE)/COLUMNS(E2:F2)</f>
        <v>0.5</v>
      </c>
      <c r="I2" s="10" t="s">
        <v>73</v>
      </c>
      <c r="J2" s="10" t="s">
        <v>55</v>
      </c>
      <c r="K2" s="2"/>
    </row>
    <row r="3" spans="1:11" s="12" customFormat="1" x14ac:dyDescent="0.3">
      <c r="A3" s="18" t="str">
        <f t="shared" si="0"/>
        <v>CodeSystem/2.16.840.1.113883.2.9.6.2.7 (ISCO)</v>
      </c>
      <c r="B3" s="11" t="s">
        <v>143</v>
      </c>
      <c r="C3" s="11" t="s">
        <v>3</v>
      </c>
      <c r="D3" s="11" t="s">
        <v>25</v>
      </c>
      <c r="E3" s="12" t="b">
        <v>1</v>
      </c>
      <c r="F3" s="12" t="b">
        <v>0</v>
      </c>
      <c r="G3" s="12" t="s">
        <v>51</v>
      </c>
      <c r="H3" s="9">
        <f>COUNTIF(E3:F3,TRUE)/COLUMNS(E3:F3)</f>
        <v>0.5</v>
      </c>
      <c r="I3" s="12" t="s">
        <v>74</v>
      </c>
      <c r="J3" s="12" t="s">
        <v>55</v>
      </c>
      <c r="K3" s="3"/>
    </row>
    <row r="4" spans="1:11" s="18" customFormat="1" x14ac:dyDescent="0.3">
      <c r="A4" s="18" t="str">
        <f t="shared" si="0"/>
        <v>ValueSet/c80-practice-codes</v>
      </c>
      <c r="B4" s="22" t="s">
        <v>141</v>
      </c>
      <c r="C4" s="30" t="s">
        <v>4</v>
      </c>
      <c r="D4" s="30" t="s">
        <v>75</v>
      </c>
      <c r="E4" s="12" t="b">
        <v>1</v>
      </c>
      <c r="F4" s="12" t="b">
        <v>0</v>
      </c>
      <c r="G4" s="12"/>
      <c r="H4" s="9">
        <v>1</v>
      </c>
      <c r="I4" s="18" t="s">
        <v>56</v>
      </c>
      <c r="K4" s="12" t="s">
        <v>140</v>
      </c>
    </row>
    <row r="5" spans="1:11" s="2" customFormat="1" x14ac:dyDescent="0.3">
      <c r="A5" s="2" t="str">
        <f t="shared" ref="A5:A6" si="1">CONCATENATE(C5,"/",B5)</f>
        <v>CodeSystem/ urn:ietf:bcp:47</v>
      </c>
      <c r="B5" s="16" t="s">
        <v>166</v>
      </c>
      <c r="C5" s="2" t="s">
        <v>3</v>
      </c>
      <c r="D5" s="2" t="s">
        <v>167</v>
      </c>
      <c r="E5" s="2" t="b">
        <v>1</v>
      </c>
      <c r="F5" s="2" t="b">
        <v>1</v>
      </c>
      <c r="H5" s="6">
        <f>COUNTIF(E5:F5,TRUE)/COLUMNS(E5:F5)</f>
        <v>1</v>
      </c>
      <c r="I5" s="2" t="s">
        <v>71</v>
      </c>
      <c r="J5" s="2" t="s">
        <v>55</v>
      </c>
    </row>
    <row r="6" spans="1:11" s="3" customFormat="1" x14ac:dyDescent="0.3">
      <c r="A6" s="3" t="str">
        <f t="shared" si="1"/>
        <v>ValueSet/languages</v>
      </c>
      <c r="B6" s="15" t="s">
        <v>165</v>
      </c>
      <c r="C6" s="3" t="s">
        <v>4</v>
      </c>
      <c r="D6" s="3" t="s">
        <v>168</v>
      </c>
      <c r="E6" s="3" t="b">
        <v>1</v>
      </c>
      <c r="F6" s="3" t="b">
        <v>1</v>
      </c>
      <c r="H6" s="7">
        <f t="shared" ref="H6:H9" si="2">COUNTIF(E6:F6,TRUE)/COLUMNS(E6:F6)</f>
        <v>1</v>
      </c>
      <c r="I6" s="3" t="s">
        <v>170</v>
      </c>
      <c r="J6" s="3" t="s">
        <v>55</v>
      </c>
    </row>
    <row r="7" spans="1:11" s="2" customFormat="1" x14ac:dyDescent="0.3">
      <c r="A7" s="10" t="str">
        <f t="shared" ref="A7:A9" si="3">_xlfn.CONCAT(C7,"/",B7)</f>
        <v>CodeSystem/BRCBO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49</v>
      </c>
      <c r="H7" s="6">
        <f t="shared" si="2"/>
        <v>1</v>
      </c>
      <c r="K7" s="2" t="s">
        <v>138</v>
      </c>
    </row>
    <row r="8" spans="1:11" s="3" customFormat="1" x14ac:dyDescent="0.3">
      <c r="A8" s="3" t="str">
        <f t="shared" si="3"/>
        <v>ValueSet/BRCBO-1.0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49</v>
      </c>
      <c r="H8" s="7">
        <f t="shared" si="2"/>
        <v>1</v>
      </c>
      <c r="K8" s="18" t="s">
        <v>138</v>
      </c>
    </row>
    <row r="9" spans="1:11" s="2" customFormat="1" x14ac:dyDescent="0.3">
      <c r="A9" s="2" t="str">
        <f t="shared" si="3"/>
        <v>ConceptMap/BRCBO</v>
      </c>
      <c r="B9" s="5" t="s">
        <v>22</v>
      </c>
      <c r="C9" s="5" t="s">
        <v>5</v>
      </c>
      <c r="D9" s="5" t="s">
        <v>23</v>
      </c>
      <c r="E9" s="10" t="b">
        <v>1</v>
      </c>
      <c r="F9" s="10" t="b">
        <v>1</v>
      </c>
      <c r="G9" s="20"/>
      <c r="H9" s="8">
        <f t="shared" si="2"/>
        <v>1</v>
      </c>
      <c r="I9" s="2" t="s">
        <v>64</v>
      </c>
      <c r="J9" s="2" t="s">
        <v>55</v>
      </c>
      <c r="K9" s="2" t="s">
        <v>138</v>
      </c>
    </row>
    <row r="10" spans="1:11" x14ac:dyDescent="0.3">
      <c r="K10" s="2"/>
    </row>
    <row r="11" spans="1:11" x14ac:dyDescent="0.3">
      <c r="K11" s="3"/>
    </row>
    <row r="12" spans="1:11" x14ac:dyDescent="0.3">
      <c r="K12" s="2"/>
    </row>
    <row r="13" spans="1:11" x14ac:dyDescent="0.3">
      <c r="K13" s="3"/>
    </row>
    <row r="14" spans="1:11" x14ac:dyDescent="0.3">
      <c r="K14" s="2"/>
    </row>
    <row r="15" spans="1:11" x14ac:dyDescent="0.3">
      <c r="K15" s="3"/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workbookViewId="0">
      <selection activeCell="A19" sqref="A19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664062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76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6" t="s">
        <v>132</v>
      </c>
      <c r="C2" s="5" t="s">
        <v>3</v>
      </c>
      <c r="D2" s="5"/>
      <c r="E2" s="5" t="b">
        <v>1</v>
      </c>
      <c r="F2" s="5" t="b">
        <v>1</v>
      </c>
      <c r="G2" s="2" t="s">
        <v>51</v>
      </c>
      <c r="H2" s="8">
        <f t="shared" ref="H2:H14" si="1">COUNTIF(E2:F2,TRUE)/COLUMNS(E2:F2)</f>
        <v>1</v>
      </c>
      <c r="I2" s="2" t="s">
        <v>56</v>
      </c>
      <c r="J2" s="2" t="s">
        <v>55</v>
      </c>
      <c r="K2" s="2" t="s">
        <v>59</v>
      </c>
    </row>
    <row r="3" spans="1:11" s="3" customFormat="1" x14ac:dyDescent="0.3">
      <c r="A3" s="12" t="str">
        <f t="shared" si="0"/>
        <v>ValueSet/allergyintolerance-clinical</v>
      </c>
      <c r="B3" s="15" t="s">
        <v>132</v>
      </c>
      <c r="C3" s="4" t="s">
        <v>4</v>
      </c>
      <c r="D3" s="4"/>
      <c r="E3" s="11" t="b">
        <v>1</v>
      </c>
      <c r="F3" s="5" t="b">
        <v>1</v>
      </c>
      <c r="G3" s="3" t="s">
        <v>51</v>
      </c>
      <c r="H3" s="7">
        <f t="shared" si="1"/>
        <v>1</v>
      </c>
      <c r="I3" s="2" t="s">
        <v>56</v>
      </c>
      <c r="J3" s="2" t="s">
        <v>55</v>
      </c>
      <c r="K3" s="3" t="s">
        <v>59</v>
      </c>
    </row>
    <row r="4" spans="1:11" s="2" customFormat="1" x14ac:dyDescent="0.3">
      <c r="A4" s="2" t="str">
        <f t="shared" si="0"/>
        <v>CodeSystem/allergyintolerance-verification</v>
      </c>
      <c r="B4" s="16" t="s">
        <v>133</v>
      </c>
      <c r="C4" s="2" t="s">
        <v>3</v>
      </c>
      <c r="E4" s="5" t="b">
        <v>1</v>
      </c>
      <c r="F4" s="5" t="b">
        <v>1</v>
      </c>
      <c r="G4" s="3" t="s">
        <v>51</v>
      </c>
      <c r="H4" s="6">
        <f t="shared" si="1"/>
        <v>1</v>
      </c>
      <c r="I4" s="2" t="s">
        <v>56</v>
      </c>
      <c r="J4" s="2" t="s">
        <v>55</v>
      </c>
      <c r="K4" s="3" t="s">
        <v>59</v>
      </c>
    </row>
    <row r="5" spans="1:11" s="3" customFormat="1" x14ac:dyDescent="0.3">
      <c r="A5" s="12" t="str">
        <f t="shared" si="0"/>
        <v>ValueSet/allergyintolerance-verification</v>
      </c>
      <c r="B5" s="15" t="s">
        <v>133</v>
      </c>
      <c r="C5" s="3" t="s">
        <v>4</v>
      </c>
      <c r="E5" s="11" t="b">
        <v>1</v>
      </c>
      <c r="F5" s="5" t="b">
        <v>1</v>
      </c>
      <c r="G5" s="3" t="s">
        <v>51</v>
      </c>
      <c r="H5" s="7">
        <f t="shared" si="1"/>
        <v>1</v>
      </c>
      <c r="I5" s="2" t="s">
        <v>56</v>
      </c>
      <c r="J5" s="2" t="s">
        <v>55</v>
      </c>
      <c r="K5" s="3" t="s">
        <v>59</v>
      </c>
    </row>
    <row r="6" spans="1:11" s="2" customFormat="1" x14ac:dyDescent="0.3">
      <c r="A6" s="2" t="str">
        <f t="shared" si="0"/>
        <v>CodeSystem/AllergyIntoleranceType</v>
      </c>
      <c r="B6" s="16" t="s">
        <v>28</v>
      </c>
      <c r="C6" s="2" t="s">
        <v>3</v>
      </c>
      <c r="E6" s="5" t="b">
        <v>1</v>
      </c>
      <c r="F6" s="5" t="b">
        <v>1</v>
      </c>
      <c r="G6" s="3" t="s">
        <v>51</v>
      </c>
      <c r="H6" s="8">
        <f t="shared" si="1"/>
        <v>1</v>
      </c>
      <c r="I6" s="2" t="s">
        <v>56</v>
      </c>
      <c r="J6" s="2" t="s">
        <v>55</v>
      </c>
      <c r="K6" s="3" t="s">
        <v>59</v>
      </c>
    </row>
    <row r="7" spans="1:11" s="3" customFormat="1" x14ac:dyDescent="0.3">
      <c r="A7" s="12" t="str">
        <f t="shared" si="0"/>
        <v>ValueSet/AllergyIntoleranceType</v>
      </c>
      <c r="B7" s="15" t="s">
        <v>28</v>
      </c>
      <c r="C7" s="3" t="s">
        <v>4</v>
      </c>
      <c r="E7" s="11" t="b">
        <v>1</v>
      </c>
      <c r="F7" s="5" t="b">
        <v>1</v>
      </c>
      <c r="G7" s="3" t="s">
        <v>51</v>
      </c>
      <c r="H7" s="7">
        <f t="shared" si="1"/>
        <v>1</v>
      </c>
      <c r="I7" s="2" t="s">
        <v>56</v>
      </c>
      <c r="J7" s="2" t="s">
        <v>55</v>
      </c>
      <c r="K7" s="3" t="s">
        <v>59</v>
      </c>
    </row>
    <row r="8" spans="1:11" s="2" customFormat="1" x14ac:dyDescent="0.3">
      <c r="A8" s="2" t="str">
        <f t="shared" si="0"/>
        <v>CodeSystem/AllergyIntoleranceCategory</v>
      </c>
      <c r="B8" s="16" t="s">
        <v>29</v>
      </c>
      <c r="C8" s="2" t="s">
        <v>3</v>
      </c>
      <c r="E8" s="5" t="b">
        <v>1</v>
      </c>
      <c r="F8" s="5" t="b">
        <v>1</v>
      </c>
      <c r="G8" s="3" t="s">
        <v>51</v>
      </c>
      <c r="H8" s="8">
        <f t="shared" si="1"/>
        <v>1</v>
      </c>
      <c r="I8" s="2" t="s">
        <v>56</v>
      </c>
      <c r="J8" s="2" t="s">
        <v>55</v>
      </c>
      <c r="K8" s="2" t="s">
        <v>59</v>
      </c>
    </row>
    <row r="9" spans="1:11" s="3" customFormat="1" x14ac:dyDescent="0.3">
      <c r="A9" s="12" t="str">
        <f t="shared" si="0"/>
        <v>ValueSet/AllergyIntoleranceCategory</v>
      </c>
      <c r="B9" s="15" t="s">
        <v>29</v>
      </c>
      <c r="C9" s="3" t="s">
        <v>4</v>
      </c>
      <c r="E9" s="11" t="b">
        <v>1</v>
      </c>
      <c r="F9" s="5" t="b">
        <v>1</v>
      </c>
      <c r="G9" s="3" t="s">
        <v>51</v>
      </c>
      <c r="H9" s="7">
        <f t="shared" si="1"/>
        <v>1</v>
      </c>
      <c r="I9" s="2" t="s">
        <v>56</v>
      </c>
      <c r="J9" s="2" t="s">
        <v>55</v>
      </c>
      <c r="K9" s="3" t="s">
        <v>59</v>
      </c>
    </row>
    <row r="10" spans="1:11" s="2" customFormat="1" x14ac:dyDescent="0.3">
      <c r="A10" s="2" t="str">
        <f t="shared" si="0"/>
        <v>CodeSystem/AllergyIntoleranceCriticality</v>
      </c>
      <c r="B10" s="16" t="s">
        <v>30</v>
      </c>
      <c r="C10" s="2" t="s">
        <v>3</v>
      </c>
      <c r="E10" s="5" t="b">
        <v>1</v>
      </c>
      <c r="F10" s="5" t="b">
        <v>1</v>
      </c>
      <c r="G10" s="3" t="s">
        <v>51</v>
      </c>
      <c r="H10" s="8">
        <f t="shared" si="1"/>
        <v>1</v>
      </c>
      <c r="I10" s="2" t="s">
        <v>56</v>
      </c>
      <c r="J10" s="2" t="s">
        <v>55</v>
      </c>
      <c r="K10" s="3" t="s">
        <v>59</v>
      </c>
    </row>
    <row r="11" spans="1:11" s="18" customFormat="1" x14ac:dyDescent="0.3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s">
        <v>51</v>
      </c>
      <c r="H11" s="9">
        <f t="shared" si="1"/>
        <v>1</v>
      </c>
      <c r="I11" s="12" t="s">
        <v>56</v>
      </c>
      <c r="J11" s="12" t="s">
        <v>55</v>
      </c>
      <c r="K11" s="18" t="s">
        <v>59</v>
      </c>
    </row>
    <row r="12" spans="1:11" s="3" customFormat="1" x14ac:dyDescent="0.3">
      <c r="A12" s="12" t="str">
        <f t="shared" si="0"/>
        <v>ValueSet/Allergy Intolerance - SNOMED CT IPS Free Set</v>
      </c>
      <c r="B12" s="22" t="s">
        <v>32</v>
      </c>
      <c r="C12" s="3" t="s">
        <v>4</v>
      </c>
      <c r="E12" s="11" t="b">
        <v>1</v>
      </c>
      <c r="F12" s="5" t="b">
        <v>1</v>
      </c>
      <c r="H12" s="7">
        <f t="shared" si="1"/>
        <v>1</v>
      </c>
      <c r="K12" s="3" t="s">
        <v>135</v>
      </c>
    </row>
    <row r="13" spans="1:11" s="13" customFormat="1" x14ac:dyDescent="0.3">
      <c r="A13" s="13" t="str">
        <f t="shared" si="0"/>
        <v>CodeSystem/absent-unknown-uv-ips</v>
      </c>
      <c r="B13" s="19" t="s">
        <v>96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b">
        <v>0</v>
      </c>
      <c r="J13" s="13" t="b">
        <v>0</v>
      </c>
      <c r="K13" s="13" t="s">
        <v>59</v>
      </c>
    </row>
    <row r="14" spans="1:11" s="12" customFormat="1" x14ac:dyDescent="0.3">
      <c r="A14" s="12" t="str">
        <f t="shared" si="0"/>
        <v>ValueSet/absent-or-unknown-allergies-uv-ips</v>
      </c>
      <c r="B14" s="22" t="s">
        <v>134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b">
        <v>0</v>
      </c>
      <c r="J14" s="18" t="b">
        <v>0</v>
      </c>
      <c r="K14" s="12" t="s">
        <v>59</v>
      </c>
    </row>
    <row r="15" spans="1:11" s="3" customFormat="1" x14ac:dyDescent="0.3">
      <c r="A15" s="12" t="str">
        <f t="shared" ref="A15:A19" si="2">CONCATENATE(C15,"/",B15)</f>
        <v>ValueSet/AllergyReactionSnomedCtIpsFreeSet</v>
      </c>
      <c r="B15" s="4" t="s">
        <v>46</v>
      </c>
      <c r="C15" s="3" t="s">
        <v>4</v>
      </c>
      <c r="E15" s="11" t="b">
        <v>1</v>
      </c>
      <c r="F15" s="11" t="b">
        <v>1</v>
      </c>
      <c r="H15" s="7">
        <f t="shared" ref="H15:H17" si="3">COUNTIF(E15:F15,TRUE)/COLUMNS(E15:F15)</f>
        <v>1</v>
      </c>
      <c r="I15" s="18" t="b">
        <v>0</v>
      </c>
      <c r="J15" s="18" t="b">
        <v>0</v>
      </c>
      <c r="K15" s="3" t="s">
        <v>51</v>
      </c>
    </row>
    <row r="16" spans="1:11" s="2" customFormat="1" x14ac:dyDescent="0.3">
      <c r="A16" s="2" t="str">
        <f t="shared" si="2"/>
        <v>CodeSystem/reaction-event-severity</v>
      </c>
      <c r="B16" s="16" t="s">
        <v>136</v>
      </c>
      <c r="C16" s="2" t="s">
        <v>3</v>
      </c>
      <c r="E16" s="5" t="b">
        <v>1</v>
      </c>
      <c r="F16" s="5" t="b">
        <v>1</v>
      </c>
      <c r="G16" s="2" t="s">
        <v>137</v>
      </c>
      <c r="H16" s="8">
        <f t="shared" si="3"/>
        <v>1</v>
      </c>
      <c r="I16" s="2" t="b">
        <v>0</v>
      </c>
      <c r="J16" s="2" t="b">
        <v>0</v>
      </c>
    </row>
    <row r="17" spans="1:10" s="3" customFormat="1" x14ac:dyDescent="0.3">
      <c r="A17" s="12" t="str">
        <f t="shared" si="2"/>
        <v>ValueSet/reaction-event-severity</v>
      </c>
      <c r="B17" s="15" t="s">
        <v>136</v>
      </c>
      <c r="C17" s="3" t="s">
        <v>4</v>
      </c>
      <c r="E17" s="11" t="b">
        <v>1</v>
      </c>
      <c r="F17" s="5" t="b">
        <v>1</v>
      </c>
      <c r="H17" s="7">
        <f t="shared" si="3"/>
        <v>1</v>
      </c>
    </row>
    <row r="18" spans="1:10" s="2" customFormat="1" x14ac:dyDescent="0.3">
      <c r="A18" s="2" t="str">
        <f t="shared" si="2"/>
        <v>CodeSystem/ urn:ietf:bcp:47</v>
      </c>
      <c r="B18" s="16" t="s">
        <v>166</v>
      </c>
      <c r="C18" s="2" t="s">
        <v>3</v>
      </c>
      <c r="D18" s="2" t="s">
        <v>167</v>
      </c>
      <c r="E18" s="2" t="b">
        <v>1</v>
      </c>
      <c r="F18" s="2" t="b">
        <v>1</v>
      </c>
      <c r="H18" s="6">
        <f>COUNTIF(E18:F18,TRUE)/COLUMNS(E18:F18)</f>
        <v>1</v>
      </c>
      <c r="I18" s="2" t="s">
        <v>71</v>
      </c>
      <c r="J18" s="2" t="s">
        <v>55</v>
      </c>
    </row>
    <row r="19" spans="1:10" s="3" customFormat="1" x14ac:dyDescent="0.3">
      <c r="A19" s="3" t="str">
        <f t="shared" si="2"/>
        <v>ValueSet/languages</v>
      </c>
      <c r="B19" s="15" t="s">
        <v>165</v>
      </c>
      <c r="C19" s="3" t="s">
        <v>4</v>
      </c>
      <c r="D19" s="3" t="s">
        <v>168</v>
      </c>
      <c r="E19" s="3" t="b">
        <v>1</v>
      </c>
      <c r="F19" s="3" t="b">
        <v>1</v>
      </c>
      <c r="H19" s="7">
        <f t="shared" ref="H19" si="4">COUNTIF(E19:F19,TRUE)/COLUMNS(E19:F19)</f>
        <v>1</v>
      </c>
      <c r="I19" s="3" t="s">
        <v>170</v>
      </c>
      <c r="J19" s="3" t="s">
        <v>55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zoomScale="110" zoomScaleNormal="110" workbookViewId="0">
      <selection activeCell="B9" sqref="B9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3" width="14.109375" customWidth="1"/>
    <col min="4" max="5" width="11.6640625" bestFit="1" customWidth="1"/>
    <col min="6" max="6" width="11.6640625" style="26" customWidth="1"/>
    <col min="7" max="7" width="11.6640625" customWidth="1"/>
  </cols>
  <sheetData>
    <row r="1" spans="1:11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3" t="s">
        <v>82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ht="18" customHeight="1" x14ac:dyDescent="0.3">
      <c r="A2" s="2" t="str">
        <f>CONCATENATE(C2,"/",B2)</f>
        <v>CodeSystem/HL7 event-status</v>
      </c>
      <c r="B2" s="16" t="s">
        <v>81</v>
      </c>
      <c r="C2" s="5" t="s">
        <v>3</v>
      </c>
      <c r="D2" s="2" t="b">
        <v>1</v>
      </c>
      <c r="E2" s="2" t="b">
        <v>1</v>
      </c>
      <c r="F2" s="24" t="s">
        <v>83</v>
      </c>
      <c r="G2" s="2" t="b">
        <v>1</v>
      </c>
      <c r="H2" s="6">
        <f t="shared" ref="H2:H11" si="0">COUNTIF(D2:E2,TRUE)/COLUMNS(D2:E2)</f>
        <v>1</v>
      </c>
    </row>
    <row r="3" spans="1:11" s="3" customFormat="1" ht="23.7" customHeight="1" x14ac:dyDescent="0.3">
      <c r="A3" s="12" t="str">
        <f t="shared" ref="A3:A10" si="1">CONCATENATE(C3,"/",B3)</f>
        <v>ValueSet/HL7 ImmunizationStatusCodes</v>
      </c>
      <c r="B3" s="15" t="s">
        <v>84</v>
      </c>
      <c r="C3" s="4" t="s">
        <v>4</v>
      </c>
      <c r="D3" s="12" t="b">
        <v>1</v>
      </c>
      <c r="E3" s="12" t="b">
        <v>1</v>
      </c>
      <c r="F3" s="28" t="s">
        <v>83</v>
      </c>
      <c r="G3" s="12"/>
      <c r="H3" s="7">
        <f t="shared" si="0"/>
        <v>1</v>
      </c>
    </row>
    <row r="4" spans="1:11" s="2" customFormat="1" x14ac:dyDescent="0.3">
      <c r="A4" s="2" t="str">
        <f>CONCATENATE(C4,"/",B4)</f>
        <v>ValueSet/HL7 Vaccines - SNOMED CT IPS Free Set</v>
      </c>
      <c r="B4" s="16" t="s">
        <v>85</v>
      </c>
      <c r="C4" s="2" t="s">
        <v>4</v>
      </c>
      <c r="D4" s="2" t="b">
        <v>1</v>
      </c>
      <c r="E4" s="2" t="b">
        <v>1</v>
      </c>
      <c r="F4" s="24"/>
      <c r="H4" s="6">
        <f t="shared" si="0"/>
        <v>1</v>
      </c>
      <c r="I4" s="21"/>
    </row>
    <row r="5" spans="1:11" s="12" customFormat="1" x14ac:dyDescent="0.3">
      <c r="A5" s="12" t="str">
        <f t="shared" si="1"/>
        <v>CodeSystem/vaccines-whoatc-uv-ips</v>
      </c>
      <c r="B5" s="22" t="s">
        <v>150</v>
      </c>
      <c r="C5" s="12" t="s">
        <v>3</v>
      </c>
      <c r="D5" s="12" t="b">
        <v>0</v>
      </c>
      <c r="E5" s="12" t="b">
        <v>0</v>
      </c>
      <c r="F5" s="25"/>
      <c r="H5" s="9">
        <f t="shared" si="0"/>
        <v>0</v>
      </c>
      <c r="I5" s="29"/>
      <c r="K5" s="18"/>
    </row>
    <row r="6" spans="1:11" s="10" customFormat="1" x14ac:dyDescent="0.3">
      <c r="A6" s="13" t="str">
        <f t="shared" si="1"/>
        <v>ValueSet/Vaccines WHO ATC - IPS</v>
      </c>
      <c r="B6" s="19" t="s">
        <v>31</v>
      </c>
      <c r="C6" s="20" t="s">
        <v>4</v>
      </c>
      <c r="D6" s="13" t="b">
        <v>0</v>
      </c>
      <c r="E6" s="13" t="b">
        <v>0</v>
      </c>
      <c r="F6" s="27"/>
      <c r="G6" s="13" t="b">
        <v>0</v>
      </c>
      <c r="H6" s="8">
        <f t="shared" si="0"/>
        <v>0</v>
      </c>
      <c r="I6" s="2"/>
      <c r="J6" s="2"/>
      <c r="K6" s="2"/>
    </row>
    <row r="7" spans="1:11" s="12" customFormat="1" x14ac:dyDescent="0.3">
      <c r="A7" s="12" t="str">
        <f t="shared" si="1"/>
        <v>CodeSystem/absent-unknown-uv-ips</v>
      </c>
      <c r="B7" s="22" t="s">
        <v>96</v>
      </c>
      <c r="C7" s="11" t="s">
        <v>3</v>
      </c>
      <c r="D7" s="12" t="b">
        <v>1</v>
      </c>
      <c r="E7" s="12" t="b">
        <v>1</v>
      </c>
      <c r="F7" s="25" t="s">
        <v>86</v>
      </c>
      <c r="G7" s="12" t="b">
        <v>0</v>
      </c>
      <c r="H7" s="9">
        <f t="shared" si="0"/>
        <v>1</v>
      </c>
      <c r="K7" s="18"/>
    </row>
    <row r="8" spans="1:11" s="10" customFormat="1" x14ac:dyDescent="0.3">
      <c r="A8" s="13" t="str">
        <f t="shared" si="1"/>
        <v>ValueSet/body-site</v>
      </c>
      <c r="B8" s="19" t="s">
        <v>177</v>
      </c>
      <c r="C8" s="10" t="s">
        <v>4</v>
      </c>
      <c r="D8" s="13" t="b">
        <v>1</v>
      </c>
      <c r="E8" s="13" t="b">
        <v>0</v>
      </c>
      <c r="F8" s="27"/>
      <c r="G8" s="13" t="b">
        <v>1</v>
      </c>
      <c r="H8" s="8">
        <f t="shared" si="0"/>
        <v>0.5</v>
      </c>
      <c r="K8" s="2"/>
    </row>
    <row r="9" spans="1:11" s="12" customFormat="1" x14ac:dyDescent="0.3">
      <c r="A9" s="12" t="str">
        <f t="shared" si="1"/>
        <v>CodeSystem/urn:oid:0.4.0.127.0.16.1.1.2.1</v>
      </c>
      <c r="B9" s="22" t="s">
        <v>178</v>
      </c>
      <c r="C9" s="12" t="s">
        <v>3</v>
      </c>
      <c r="D9" s="12" t="b">
        <v>1</v>
      </c>
      <c r="E9" s="12" t="b">
        <v>0</v>
      </c>
      <c r="F9" s="25"/>
      <c r="G9" s="12" t="b">
        <v>1</v>
      </c>
      <c r="H9" s="9">
        <f t="shared" si="0"/>
        <v>0.5</v>
      </c>
      <c r="K9" s="3"/>
    </row>
    <row r="10" spans="1:11" s="10" customFormat="1" ht="15.45" customHeight="1" x14ac:dyDescent="0.3">
      <c r="A10" s="13" t="str">
        <f t="shared" si="1"/>
        <v>ValueSet/MedicineRouteOfAdministrationUvIps</v>
      </c>
      <c r="B10" s="19" t="s">
        <v>47</v>
      </c>
      <c r="C10" s="10" t="s">
        <v>4</v>
      </c>
      <c r="D10" s="13" t="b">
        <v>1</v>
      </c>
      <c r="E10" s="13" t="b">
        <v>0</v>
      </c>
      <c r="F10" s="27" t="s">
        <v>87</v>
      </c>
      <c r="G10" s="13" t="b">
        <v>1</v>
      </c>
      <c r="H10" s="8">
        <f t="shared" si="0"/>
        <v>0.5</v>
      </c>
      <c r="K10" s="2"/>
    </row>
    <row r="11" spans="1:11" s="3" customFormat="1" x14ac:dyDescent="0.3">
      <c r="A11" s="12" t="str">
        <f t="shared" ref="A11" si="2">CONCATENATE(C11,"/",B11)</f>
        <v>ValueSet/VaccineTargetDiseasesUvIps</v>
      </c>
      <c r="B11" s="15" t="s">
        <v>48</v>
      </c>
      <c r="C11" s="4" t="s">
        <v>4</v>
      </c>
      <c r="D11" s="12" t="b">
        <v>1</v>
      </c>
      <c r="E11" s="12" t="b">
        <v>1</v>
      </c>
      <c r="F11" s="25"/>
      <c r="G11" s="12" t="b">
        <v>1</v>
      </c>
      <c r="H11" s="9">
        <f t="shared" si="0"/>
        <v>1</v>
      </c>
    </row>
    <row r="12" spans="1:11" x14ac:dyDescent="0.3">
      <c r="K12" s="2"/>
    </row>
    <row r="13" spans="1:11" x14ac:dyDescent="0.3">
      <c r="K13" s="3"/>
    </row>
    <row r="14" spans="1:11" x14ac:dyDescent="0.3">
      <c r="K14" s="2"/>
    </row>
    <row r="15" spans="1:11" x14ac:dyDescent="0.3">
      <c r="K15" s="3"/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</sheetData>
  <hyperlinks>
    <hyperlink ref="B9" r:id="rId1" display="http://standardterms.edqm.eu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display="Absent or Unknown Immunization - IPS" xr:uid="{EC72EA2C-F4A5-469D-9B87-61EC2AA45C8E}"/>
    <hyperlink ref="B8" r:id="rId7" display="HL7 body_site" xr:uid="{B207510D-01C5-43C6-A4C1-45C08C84D9E8}"/>
    <hyperlink ref="B10" r:id="rId8" xr:uid="{3D527618-C840-4721-AB7B-670021257E2E}"/>
    <hyperlink ref="B11" r:id="rId9" xr:uid="{CE8B5D7C-D8AD-4412-840C-0596650A99EC}"/>
    <hyperlink ref="B5" r:id="rId10" xr:uid="{199F9791-E82F-479A-915B-EFC2B9AD9C1E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0"/>
  <sheetViews>
    <sheetView workbookViewId="0">
      <selection activeCell="A19" sqref="A19:XFD20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2" t="str">
        <f t="shared" ref="A2:A16" si="0">CONCATENATE(C2,"/",B2)</f>
        <v>CodeSystem/condition-clinical</v>
      </c>
      <c r="B2" s="16" t="s">
        <v>88</v>
      </c>
      <c r="C2" s="5" t="s">
        <v>3</v>
      </c>
      <c r="D2" s="5"/>
      <c r="E2" s="2" t="b">
        <v>0</v>
      </c>
      <c r="F2" s="2" t="b">
        <v>0</v>
      </c>
      <c r="H2" s="8">
        <f t="shared" ref="H2:H16" si="1">COUNTIF(E2:F2,TRUE)/COLUMNS(E2:F2)</f>
        <v>0</v>
      </c>
    </row>
    <row r="3" spans="1:11" s="3" customFormat="1" x14ac:dyDescent="0.3">
      <c r="A3" s="12" t="str">
        <f t="shared" si="0"/>
        <v>ValueSet/ConditionClinicalStatusCodes</v>
      </c>
      <c r="B3" s="15" t="s">
        <v>34</v>
      </c>
      <c r="C3" s="4" t="s">
        <v>4</v>
      </c>
      <c r="D3" s="4"/>
      <c r="E3" s="12" t="b">
        <v>0</v>
      </c>
      <c r="F3" s="12" t="b">
        <v>0</v>
      </c>
      <c r="G3" s="12"/>
      <c r="H3" s="7">
        <f t="shared" si="1"/>
        <v>0</v>
      </c>
    </row>
    <row r="4" spans="1:11" s="2" customFormat="1" x14ac:dyDescent="0.3">
      <c r="A4" s="2" t="str">
        <f t="shared" si="0"/>
        <v>CodeSystem/condition-ver-status</v>
      </c>
      <c r="B4" s="16" t="s">
        <v>89</v>
      </c>
      <c r="C4" s="2" t="s">
        <v>3</v>
      </c>
      <c r="E4" s="2" t="b">
        <v>0</v>
      </c>
      <c r="F4" s="2" t="b">
        <v>0</v>
      </c>
      <c r="H4" s="6">
        <f t="shared" si="1"/>
        <v>0</v>
      </c>
      <c r="I4" s="21"/>
    </row>
    <row r="5" spans="1:11" s="3" customFormat="1" x14ac:dyDescent="0.3">
      <c r="A5" s="12" t="str">
        <f t="shared" si="0"/>
        <v>ValueSet/condition-ver-status</v>
      </c>
      <c r="B5" s="15" t="s">
        <v>89</v>
      </c>
      <c r="C5" s="3" t="s">
        <v>4</v>
      </c>
      <c r="E5" s="12" t="b">
        <v>0</v>
      </c>
      <c r="F5" s="12" t="b">
        <v>0</v>
      </c>
      <c r="G5" s="12"/>
      <c r="H5" s="7">
        <f t="shared" si="1"/>
        <v>0</v>
      </c>
      <c r="I5" s="29"/>
      <c r="J5" s="12"/>
      <c r="K5" s="18"/>
    </row>
    <row r="6" spans="1:11" s="2" customFormat="1" x14ac:dyDescent="0.3">
      <c r="A6" s="2" t="str">
        <f t="shared" si="0"/>
        <v>CodeSystem/condition-category</v>
      </c>
      <c r="B6" s="16" t="s">
        <v>91</v>
      </c>
      <c r="C6" s="2" t="s">
        <v>3</v>
      </c>
      <c r="E6" s="2" t="b">
        <v>0</v>
      </c>
      <c r="F6" s="2" t="b">
        <v>0</v>
      </c>
      <c r="H6" s="8">
        <f t="shared" si="1"/>
        <v>0</v>
      </c>
    </row>
    <row r="7" spans="1:11" s="3" customFormat="1" x14ac:dyDescent="0.3">
      <c r="A7" s="12" t="str">
        <f t="shared" si="0"/>
        <v>ValueSet/problem-type-uv-ips</v>
      </c>
      <c r="B7" s="15" t="s">
        <v>90</v>
      </c>
      <c r="C7" s="4" t="s">
        <v>4</v>
      </c>
      <c r="E7" s="12" t="b">
        <v>0</v>
      </c>
      <c r="F7" s="12" t="b">
        <v>0</v>
      </c>
      <c r="G7" s="12"/>
      <c r="H7" s="7">
        <f t="shared" si="1"/>
        <v>0</v>
      </c>
      <c r="I7" s="12"/>
      <c r="J7" s="12"/>
      <c r="K7" s="18"/>
    </row>
    <row r="8" spans="1:11" s="3" customFormat="1" x14ac:dyDescent="0.3">
      <c r="A8" s="12" t="str">
        <f t="shared" si="0"/>
        <v>ValueSet/problem-type-loinc</v>
      </c>
      <c r="B8" s="15" t="s">
        <v>92</v>
      </c>
      <c r="C8" s="3" t="s">
        <v>4</v>
      </c>
      <c r="E8" s="12" t="b">
        <v>0</v>
      </c>
      <c r="F8" s="12" t="b">
        <v>0</v>
      </c>
      <c r="G8" s="12"/>
      <c r="H8" s="7">
        <f t="shared" si="1"/>
        <v>0</v>
      </c>
      <c r="I8" s="12"/>
    </row>
    <row r="9" spans="1:11" s="2" customFormat="1" x14ac:dyDescent="0.3">
      <c r="A9" s="2" t="str">
        <f t="shared" si="0"/>
        <v>CodeSystem/http://snomed.info/sct</v>
      </c>
      <c r="B9" s="16" t="s">
        <v>35</v>
      </c>
      <c r="C9" s="5" t="s">
        <v>3</v>
      </c>
      <c r="E9" s="2" t="b">
        <v>0</v>
      </c>
      <c r="F9" s="2" t="b">
        <v>0</v>
      </c>
      <c r="H9" s="8">
        <f t="shared" si="1"/>
        <v>0</v>
      </c>
      <c r="I9" s="10"/>
    </row>
    <row r="10" spans="1:11" s="3" customFormat="1" x14ac:dyDescent="0.3">
      <c r="A10" s="12" t="str">
        <f t="shared" si="0"/>
        <v>ValueSet/condition-severity</v>
      </c>
      <c r="B10" s="15" t="s">
        <v>93</v>
      </c>
      <c r="C10" s="4" t="s">
        <v>4</v>
      </c>
      <c r="E10" s="12" t="b">
        <v>0</v>
      </c>
      <c r="F10" s="12" t="b">
        <v>0</v>
      </c>
      <c r="G10" s="12"/>
      <c r="H10" s="7">
        <f t="shared" si="1"/>
        <v>0</v>
      </c>
      <c r="I10" s="12"/>
      <c r="J10" s="12"/>
    </row>
    <row r="11" spans="1:11" s="2" customFormat="1" x14ac:dyDescent="0.3">
      <c r="A11" s="2" t="str">
        <f t="shared" si="0"/>
        <v>CodeSystem/http://loinc.org</v>
      </c>
      <c r="B11" s="16" t="s">
        <v>44</v>
      </c>
      <c r="C11" s="2" t="s">
        <v>3</v>
      </c>
      <c r="E11" s="2" t="b">
        <v>0</v>
      </c>
      <c r="F11" s="2" t="b">
        <v>0</v>
      </c>
      <c r="H11" s="8">
        <f t="shared" si="1"/>
        <v>0</v>
      </c>
    </row>
    <row r="12" spans="1:11" s="3" customFormat="1" x14ac:dyDescent="0.3">
      <c r="A12" s="12" t="str">
        <f t="shared" si="0"/>
        <v>ValueSet/condition-severity-uv-ips</v>
      </c>
      <c r="B12" s="15" t="s">
        <v>94</v>
      </c>
      <c r="C12" s="3" t="s">
        <v>4</v>
      </c>
      <c r="E12" s="12" t="b">
        <v>0</v>
      </c>
      <c r="F12" s="12" t="b">
        <v>0</v>
      </c>
      <c r="G12" s="12"/>
      <c r="H12" s="7">
        <f t="shared" si="1"/>
        <v>0</v>
      </c>
    </row>
    <row r="13" spans="1:11" s="12" customFormat="1" x14ac:dyDescent="0.3">
      <c r="A13" s="12" t="str">
        <f t="shared" si="0"/>
        <v>ValueSet/problems-snomed-absent-unknown-uv-ips</v>
      </c>
      <c r="B13" s="22" t="s">
        <v>95</v>
      </c>
      <c r="C13" s="18" t="s">
        <v>4</v>
      </c>
      <c r="E13" s="12" t="b">
        <v>1</v>
      </c>
      <c r="F13" s="12" t="b">
        <v>0</v>
      </c>
      <c r="H13" s="9">
        <f t="shared" si="1"/>
        <v>0.5</v>
      </c>
      <c r="K13" s="3"/>
    </row>
    <row r="14" spans="1:11" s="10" customFormat="1" x14ac:dyDescent="0.3">
      <c r="A14" s="13" t="str">
        <f t="shared" si="0"/>
        <v>CodeSystem/absent-unknown-uv-ips</v>
      </c>
      <c r="B14" s="19" t="s">
        <v>96</v>
      </c>
      <c r="C14" s="13" t="s">
        <v>3</v>
      </c>
      <c r="E14" s="2" t="b">
        <v>0</v>
      </c>
      <c r="F14" s="2" t="b">
        <v>0</v>
      </c>
      <c r="G14" s="13"/>
      <c r="H14" s="8">
        <f t="shared" si="1"/>
        <v>0</v>
      </c>
      <c r="K14" s="2"/>
    </row>
    <row r="15" spans="1:11" s="2" customFormat="1" x14ac:dyDescent="0.3">
      <c r="A15" s="2" t="str">
        <f t="shared" si="0"/>
        <v>CodeSystem/http://snomed.info/sct</v>
      </c>
      <c r="B15" s="16" t="s">
        <v>35</v>
      </c>
      <c r="C15" s="2" t="s">
        <v>3</v>
      </c>
      <c r="E15" s="2" t="b">
        <v>0</v>
      </c>
      <c r="F15" s="2" t="b">
        <v>0</v>
      </c>
      <c r="H15" s="8">
        <f t="shared" si="1"/>
        <v>0</v>
      </c>
    </row>
    <row r="16" spans="1:11" s="3" customFormat="1" x14ac:dyDescent="0.3">
      <c r="A16" s="12" t="str">
        <f t="shared" si="0"/>
        <v>ValueSet/problems-snomed-ct-ips-free-set</v>
      </c>
      <c r="B16" s="15" t="s">
        <v>97</v>
      </c>
      <c r="C16" s="3" t="s">
        <v>4</v>
      </c>
      <c r="E16" s="12" t="b">
        <v>0</v>
      </c>
      <c r="F16" s="12" t="b">
        <v>0</v>
      </c>
      <c r="G16" s="12"/>
      <c r="H16" s="7">
        <f t="shared" si="1"/>
        <v>0</v>
      </c>
    </row>
    <row r="17" spans="1:10" s="2" customFormat="1" x14ac:dyDescent="0.3">
      <c r="A17" s="2" t="str">
        <f t="shared" ref="A17:A20" si="2">CONCATENATE(C17,"/",B17)</f>
        <v>CodeSystem/resource-types</v>
      </c>
      <c r="B17" s="16" t="s">
        <v>98</v>
      </c>
      <c r="C17" s="2" t="s">
        <v>3</v>
      </c>
      <c r="E17" s="2" t="b">
        <v>1</v>
      </c>
      <c r="F17" s="2" t="b">
        <v>1</v>
      </c>
      <c r="H17" s="8">
        <f t="shared" ref="H17:H18" si="3">COUNTIF(E17:F17,TRUE)/COLUMNS(E17:F17)</f>
        <v>1</v>
      </c>
    </row>
    <row r="18" spans="1:10" s="3" customFormat="1" x14ac:dyDescent="0.3">
      <c r="A18" s="12" t="str">
        <f t="shared" si="2"/>
        <v>ValueSet/resource-types</v>
      </c>
      <c r="B18" s="15" t="s">
        <v>98</v>
      </c>
      <c r="C18" s="3" t="s">
        <v>4</v>
      </c>
      <c r="E18" s="12" t="b">
        <v>1</v>
      </c>
      <c r="F18" s="12" t="s">
        <v>127</v>
      </c>
      <c r="G18" s="12"/>
      <c r="H18" s="7">
        <f t="shared" si="3"/>
        <v>0.5</v>
      </c>
    </row>
    <row r="19" spans="1:10" s="2" customFormat="1" x14ac:dyDescent="0.3">
      <c r="A19" s="2" t="str">
        <f t="shared" si="2"/>
        <v>CodeSystem/ urn:ietf:bcp:47</v>
      </c>
      <c r="B19" s="16" t="s">
        <v>166</v>
      </c>
      <c r="C19" s="2" t="s">
        <v>3</v>
      </c>
      <c r="D19" s="2" t="s">
        <v>167</v>
      </c>
      <c r="E19" s="2" t="b">
        <v>1</v>
      </c>
      <c r="F19" s="2" t="b">
        <v>1</v>
      </c>
      <c r="H19" s="6">
        <f>COUNTIF(E19:F19,TRUE)/COLUMNS(E19:F19)</f>
        <v>1</v>
      </c>
      <c r="I19" s="2" t="s">
        <v>71</v>
      </c>
      <c r="J19" s="2" t="s">
        <v>55</v>
      </c>
    </row>
    <row r="20" spans="1:10" s="3" customFormat="1" x14ac:dyDescent="0.3">
      <c r="A20" s="3" t="str">
        <f t="shared" si="2"/>
        <v>ValueSet/languages</v>
      </c>
      <c r="B20" s="15" t="s">
        <v>165</v>
      </c>
      <c r="C20" s="3" t="s">
        <v>4</v>
      </c>
      <c r="D20" s="3" t="s">
        <v>168</v>
      </c>
      <c r="E20" s="3" t="b">
        <v>1</v>
      </c>
      <c r="F20" s="3" t="b">
        <v>1</v>
      </c>
      <c r="H20" s="7">
        <f t="shared" ref="H20" si="4">COUNTIF(E20:F20,TRUE)/COLUMNS(E20:F20)</f>
        <v>1</v>
      </c>
      <c r="I20" s="3" t="s">
        <v>170</v>
      </c>
      <c r="J20" s="3" t="s">
        <v>55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  <hyperlink ref="B20" r:id="rId17" xr:uid="{FBEA4CC8-8BAA-4662-AE97-18D8637DAD1A}"/>
    <hyperlink ref="B19" r:id="rId18" xr:uid="{00C6754F-1DA0-4C87-A251-BABB9F3831BE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2023-08-11T14:28:01Z</dcterms:modified>
</cp:coreProperties>
</file>