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D7A79160-DD4D-FA48-A1AB-995948889C7F}" xr6:coauthVersionLast="47" xr6:coauthVersionMax="47" xr10:uidLastSave="{00000000-0000-0000-0000-000000000000}"/>
  <bookViews>
    <workbookView xWindow="0" yWindow="760" windowWidth="30240" windowHeight="17860" activeTab="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H22" i="11"/>
  <c r="H2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H3" i="11"/>
  <c r="A6" i="11"/>
  <c r="A7" i="11"/>
  <c r="A22" i="11"/>
  <c r="A23" i="11"/>
  <c r="A3" i="11"/>
  <c r="A4" i="11"/>
  <c r="A5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H8" i="12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11"/>
  <c r="H20" i="11"/>
  <c r="H21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C7" i="1"/>
  <c r="E10" i="1"/>
  <c r="E9" i="1"/>
  <c r="E12" i="1"/>
  <c r="E3" i="1"/>
  <c r="E7" i="1"/>
  <c r="D7" i="1"/>
  <c r="E8" i="1"/>
  <c r="C13" i="1"/>
  <c r="E2" i="1"/>
  <c r="E13" i="1"/>
  <c r="E6" i="1"/>
  <c r="E14" i="1"/>
  <c r="D13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10" i="1"/>
  <c r="C14" i="1"/>
  <c r="C9" i="1"/>
  <c r="D8" i="1"/>
  <c r="D14" i="1"/>
  <c r="C6" i="1"/>
  <c r="C8" i="1"/>
  <c r="C12" i="1"/>
  <c r="D6" i="1"/>
  <c r="D9" i="1"/>
  <c r="C11" i="1"/>
  <c r="D11" i="1"/>
  <c r="D12" i="1"/>
  <c r="C10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D5" i="1"/>
  <c r="C4" i="1"/>
  <c r="D4" i="1"/>
  <c r="E4" i="1"/>
  <c r="C5" i="1"/>
  <c r="C2" i="1"/>
  <c r="D3" i="1"/>
  <c r="C3" i="1"/>
  <c r="D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<sst xmlns="http://schemas.openxmlformats.org/spreadsheetml/2006/main" count="1507" uniqueCount="294">
  <si>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</si>
  <si>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</si>
  <si>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</si>
  <si>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</si>
  <si>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</si>
  <si>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</si>
  <si>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</si>
  <si>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</si>
  <si>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</si>
  <si>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</si>
  <si>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</si>
  <si>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</si>
  <si>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</si>
  <si>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</si>
  <si>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</si>
  <si>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</si>
  <si>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</si>
  <si>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</si>
  <si>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</si>
  <si>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</si>
  <si>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</si>
  <si>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</si>
  <si>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</si>
  <si>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</si>
  <si>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</si>
  <si>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</si>
  <si>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</si>
  <si>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</si>
  <si>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</si>
  <si>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</si>
  <si>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</si>
  <si>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</si>
  <si>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</si>
  <si>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</si>
  <si>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</si>
  <si>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</si>
  <si>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</si>
  <si>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</si>
  <si>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</si>
  <si>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</si>
  <si>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</si>
  <si>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</si>
  <si>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</si>
  <si>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</si>
  <si>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</si>
  <si>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</si>
  <si>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</si>
  <si>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</si>
  <si>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</si>
  <si>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</si>
  <si>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</si>
  <si>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</si>
  <si>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</si>
  <si>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</si>
  <si>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</si>
  <si>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</si>
  <si>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</si>
  <si>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</si>
  <si>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</si>
  <si>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</si>
  <si>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</si>
  <si>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</si>
  <si>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</si>
  <si>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</si>
  <si>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</si>
  <si>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</si>
  <si>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</si>
  <si>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</si>
  <si>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</si>
  <si>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</si>
  <si>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</si>
  <si>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</si>
  <si>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</si>
  <si>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</si>
  <si>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</si>
  <si>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</si>
  <si>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</si>
  <si>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</si>
  <si>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</si>
  <si>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</si>
  <si>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</si>
  <si>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</si>
  <si>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</si>
  <si>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</si>
  <si>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</si>
  <si>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</si>
  <si>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</si>
  <si>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</si>
  <si>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</si>
  <si>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</si>
  <si>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</si>
  <si>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</si>
  <si>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</si>
  <si>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</si>
  <si>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</si>
  <si>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</si>
  <si>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</si>
  <si>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</si>
  <si>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</si>
  <si>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</si>
  <si>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</si>
  <si>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</si>
  <si>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</si>
  <si>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</si>
  <si>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</si>
  <si>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</si>
  <si>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</si>
  <si>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</si>
  <si>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</si>
  <si>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</si>
  <si>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</si>
  <si>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</si>
  <si>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</si>
  <si>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</si>
  <si>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</si>
  <si>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</si>
  <si>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</si>
  <si>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</si>
  <si>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</si>
  <si>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</si>
  <si>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</si>
  <si>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</si>
  <si>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</si>
  <si>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</si>
  <si>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</si>
  <si>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</si>
  <si>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</si>
  <si>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</si>
  <si>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</si>
  <si>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</si>
  <si>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</si>
  <si>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</si>
  <si>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</si>
  <si>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</si>
  <si>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</si>
  <si>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</si>
  <si>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</si>
  <si>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</si>
  <si>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</si>
  <si>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</si>
  <si>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</si>
  <si>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</si>
  <si>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</si>
  <si>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</si>
  <si>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</si>
  <si>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</si>
  <si>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</si>
  <si>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</si>
  <si>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</si>
  <si>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</si>
  <si>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</si>
  <si>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</si>
  <si>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</si>
  <si>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</si>
  <si>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</si>
  <si>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</si>
  <si>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</si>
  <si>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</si>
  <si>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</si>
  <si>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</si>
  <si>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</si>
  <si>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</si>
  <si>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</si>
  <si>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</si>
  <si>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</si>
  <si>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</si>
  <si>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</si>
  <si>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</si>
  <si>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</si>
  <si>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</si>
  <si>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</si>
  <si>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</si>
  <si>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</si>
  <si>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</si>
  <si>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</si>
  <si>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</si>
  <si>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</si>
  <si>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</si>
  <si>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</si>
  <si>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</si>
  <si>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</si>
  <si>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</si>
  <si>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</si>
  <si>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</si>
  <si>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</si>
  <si>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</si>
  <si>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</si>
  <si>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</si>
  <si>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</si>
  <si>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</si>
  <si>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</si>
  <si>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</si>
  <si>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</si>
  <si>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</si>
  <si>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</si>
  <si>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</si>
  <si>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</si>
  <si>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</si>
  <si>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</si>
  <si>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</si>
  <si>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</si>
  <si>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</si>
  <si>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</si>
  <si>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</si>
  <si>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</si>
  <si>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</si>
  <si>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</si>
  <si>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</si>
  <si>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</si>
  <si>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</si>
  <si>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</si>
  <si>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</si>
  <si>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</si>
  <si>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</si>
  <si>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</si>
  <si>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</si>
  <si>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</si>
  <si>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</si>
  <si>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</si>
  <si>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</si>
  <si>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</si>
  <si>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</si>
  <si>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</si>
  <si>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</si>
  <si>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</si>
  <si>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</si>
  <si>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</si>
  <si>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</si>
  <si>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</si>
  <si>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</si>
  <si>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</si>
  <si>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</si>
  <si>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</si>
  <si>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</si>
  <si>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</si>
  <si>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</si>
  <si>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</si>
  <si>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</si>
  <si>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</si>
  <si>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</si>
  <si>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</si>
  <si>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</si>
  <si>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</si>
  <si>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</si>
  <si>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</si>
  <si>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</si>
  <si>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</si>
  <si>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</si>
  <si>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</si>
  <si>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</si>
  <si>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</si>
  <si>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</si>
  <si>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</si>
  <si>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</si>
  <si>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</si>
  <si>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</si>
  <si>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</si>
  <si>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</si>
  <si>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</si>
  <si>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</si>
  <si>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</si>
  <si>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</si>
  <si>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</si>
  <si>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</si>
  <si>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</si>
  <si>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</si>
  <si>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</si>
  <si>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</si>
  <si>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</si>
  <si>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</si>
  <si>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</si>
  <si>
    <t>Visualizador</t>
  </si>
  <si>
    <t>Curador 
de
sumário</t>
  </si>
  <si>
    <t>TOTAL
do 
Produto Computacional</t>
  </si>
  <si>
    <t>TOTAL
do
Modelo
Computacional</t>
  </si>
  <si>
    <t>Device</t>
  </si>
  <si>
    <t>DeviceStatementUvIPS</t>
  </si>
  <si>
    <t>DiagnosticReportUv</t>
  </si>
  <si>
    <t>Elemento Narrativo</t>
  </si>
  <si>
    <t>0k</t>
  </si>
  <si>
    <r>
      <t>T</t>
    </r>
    <r>
      <rPr>
        <sz val="11"/>
        <color rgb="FFFF0000"/>
        <rFont val="Calibri (Corpo)"/>
      </rPr>
      <t>irar a tradução e deixar o mapeamento, na fonte não tem mais, tem que refazer a coleção</t>
    </r>
  </si>
  <si>
    <t>Tirar a tradução do GPS</t>
  </si>
  <si>
    <t>CBArA Está todo como PT e todo mapeado par SNOMED CT e não GPS</t>
  </si>
  <si>
    <t>Eu revi o mapeamento no OCL, talvez seja melhor ver na planilha, achei novos códigos e corriji alguns, muitos códigos  com. Por e em e tambémo FSN não é a abreviatura da vacina, no FHIr é que se coloca o display</t>
  </si>
  <si>
    <t>esse não está lá desse jeoto</t>
  </si>
  <si>
    <t>está todo com. Por e em, 152 termos, tem que fazer fora do OCL</t>
  </si>
  <si>
    <t>revisto OCL OK</t>
  </si>
  <si>
    <t>refazer collection</t>
  </si>
  <si>
    <t>revisto OCL ok</t>
  </si>
  <si>
    <t>Contactrole2 revisto OCL</t>
  </si>
  <si>
    <t>OCL ok, traduzido CS</t>
  </si>
  <si>
    <t>VS não atualizou com a atualização do CS</t>
  </si>
  <si>
    <t>atualizar VS</t>
  </si>
  <si>
    <t>está faltando um código billing adddress http://hl7.org/fhir/R4/valueset-address-use.html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</si>
</sst>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 (Corpo)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0" fillId="5" borderId="0" xfId="0" applyFill="1"/>
    <xf numFmtId="0" fontId="6" fillId="9" borderId="0" xfId="0" applyFont="1" applyFill="1"/>
    <xf numFmtId="0" fontId="3" fillId="9" borderId="0" xfId="4" applyFill="1"/>
    <xf numFmtId="10" fontId="1" fillId="3" borderId="0" xfId="3" applyNumberFormat="1" applyFill="1"/>
    <xf numFmtId="14" fontId="6" fillId="9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3" fillId="10" borderId="0" xfId="4" applyFill="1"/>
    <xf numFmtId="14" fontId="6" fillId="10" borderId="0" xfId="0" applyNumberFormat="1" applyFont="1" applyFill="1"/>
    <xf numFmtId="0" fontId="7" fillId="6" borderId="0" xfId="3" applyFont="1" applyFill="1"/>
    <xf numFmtId="0" fontId="7" fillId="6" borderId="0" xfId="2" applyFont="1" applyFill="1"/>
    <xf numFmtId="0" fontId="7" fillId="5" borderId="0" xfId="2" applyFont="1" applyFill="1"/>
    <xf numFmtId="0" fontId="7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8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0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  <xf numFmtId="0" fontId="1" fillId="4" borderId="0" xfId="2" applyFill="1"/>
    <xf numFmtId="0" fontId="2" fillId="2" borderId="0" xfId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wrapText="1"/>
    </xf>
    <xf numFmtId="0" fontId="2" fillId="11" borderId="0" xfId="1" applyFill="1" applyAlignment="1">
      <alignment horizontal="center" vertical="center"/>
    </xf>
    <xf numFmtId="0" fontId="1" fillId="11" borderId="0" xfId="2" applyFill="1" applyAlignment="1">
      <alignment horizontal="center" vertical="center"/>
    </xf>
    <xf numFmtId="0" fontId="1" fillId="6" borderId="0" xfId="3" applyFill="1" applyAlignment="1">
      <alignment wrapText="1"/>
    </xf>
    <xf numFmtId="0" fontId="11" fillId="4" borderId="0" xfId="3" applyFont="1"/>
    <xf numFmtId="0" fontId="1" fillId="5" borderId="0" xfId="2" applyFill="1" applyAlignment="1">
      <alignment wrapText="1"/>
    </xf>
    <xf numFmtId="0" fontId="7" fillId="6" borderId="1" xfId="2" applyFont="1" applyFill="1" applyBorder="1" applyAlignment="1">
      <alignment vertic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14</xdr:row>
      <xdr:rowOff>209550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2" name="Picture 1" descr=".">
          <a:extLst>
            <a:ext uri="{FF2B5EF4-FFF2-40B4-BE49-F238E27FC236}">
              <a16:creationId xmlns:a16="http://schemas.microsoft.com/office/drawing/2014/main" id="{7091CA1F-C962-4D8F-A466-2F1B6324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4" name="Picture 3" descr=".">
          <a:extLst>
            <a:ext uri="{FF2B5EF4-FFF2-40B4-BE49-F238E27FC236}">
              <a16:creationId xmlns:a16="http://schemas.microsoft.com/office/drawing/2014/main" id="{E951B334-917D-41B3-AF30-57DEC7CC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5" name="Picture 4" descr=".">
          <a:extLst>
            <a:ext uri="{FF2B5EF4-FFF2-40B4-BE49-F238E27FC236}">
              <a16:creationId xmlns:a16="http://schemas.microsoft.com/office/drawing/2014/main" id="{89D221C3-C018-47EF-A08A-A1BFD3F1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6" name="Picture 5" descr=".">
          <a:extLst>
            <a:ext uri="{FF2B5EF4-FFF2-40B4-BE49-F238E27FC236}">
              <a16:creationId xmlns:a16="http://schemas.microsoft.com/office/drawing/2014/main" id="{2C795647-DCE1-4035-B208-488935F5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9" name="Picture 8" descr=".">
          <a:extLst>
            <a:ext uri="{FF2B5EF4-FFF2-40B4-BE49-F238E27FC236}">
              <a16:creationId xmlns:a16="http://schemas.microsoft.com/office/drawing/2014/main" id="{32EA1B11-B5B1-4A6A-96A7-57BF1A60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0" name="Picture 9" descr=".">
          <a:extLst>
            <a:ext uri="{FF2B5EF4-FFF2-40B4-BE49-F238E27FC236}">
              <a16:creationId xmlns:a16="http://schemas.microsoft.com/office/drawing/2014/main" id="{7EB9E7D9-B4A8-4315-A97C-6E244EC0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0B70B56-AF48-46ED-9AC4-2F400570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4" name="Picture 13" descr=".">
          <a:extLst>
            <a:ext uri="{FF2B5EF4-FFF2-40B4-BE49-F238E27FC236}">
              <a16:creationId xmlns:a16="http://schemas.microsoft.com/office/drawing/2014/main" id="{0704B26D-F72D-4692-B093-AB4EBE47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3F33AD5-E713-419E-8BE0-1E9C0FB0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8" name="Picture 17" descr=".">
          <a:extLst>
            <a:ext uri="{FF2B5EF4-FFF2-40B4-BE49-F238E27FC236}">
              <a16:creationId xmlns:a16="http://schemas.microsoft.com/office/drawing/2014/main" id="{8A96B009-3A0D-415D-8B2E-AB2B5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37EE45B-07B5-4A6E-BB03-1F39F80B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2" name="Picture 21" descr=".">
          <a:extLst>
            <a:ext uri="{FF2B5EF4-FFF2-40B4-BE49-F238E27FC236}">
              <a16:creationId xmlns:a16="http://schemas.microsoft.com/office/drawing/2014/main" id="{519C4D0A-DE80-4BAE-B555-CB4CCFD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5" name="Picture 24" descr=".">
          <a:extLst>
            <a:ext uri="{FF2B5EF4-FFF2-40B4-BE49-F238E27FC236}">
              <a16:creationId xmlns:a16="http://schemas.microsoft.com/office/drawing/2014/main" id="{832CA160-48FA-4A24-885A-EB1D4AAB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6" name="Picture 25" descr=".">
          <a:extLst>
            <a:ext uri="{FF2B5EF4-FFF2-40B4-BE49-F238E27FC236}">
              <a16:creationId xmlns:a16="http://schemas.microsoft.com/office/drawing/2014/main" id="{500E880A-2981-405F-B186-4B4E80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9" name="Picture 28" descr=".">
          <a:extLst>
            <a:ext uri="{FF2B5EF4-FFF2-40B4-BE49-F238E27FC236}">
              <a16:creationId xmlns:a16="http://schemas.microsoft.com/office/drawing/2014/main" id="{FE63094F-4AB0-4528-9E65-93EBCF56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0" name="Picture 29" descr=".">
          <a:extLst>
            <a:ext uri="{FF2B5EF4-FFF2-40B4-BE49-F238E27FC236}">
              <a16:creationId xmlns:a16="http://schemas.microsoft.com/office/drawing/2014/main" id="{24D7B18B-328A-4C12-9907-32A74A18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3" name="Picture 32" descr=".">
          <a:extLst>
            <a:ext uri="{FF2B5EF4-FFF2-40B4-BE49-F238E27FC236}">
              <a16:creationId xmlns:a16="http://schemas.microsoft.com/office/drawing/2014/main" id="{9AE10172-8B45-4CD6-86AD-73F4930A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4" name="Picture 33" descr=".">
          <a:extLst>
            <a:ext uri="{FF2B5EF4-FFF2-40B4-BE49-F238E27FC236}">
              <a16:creationId xmlns:a16="http://schemas.microsoft.com/office/drawing/2014/main" id="{FF7F2A0C-2430-4EFF-AD51-9C84D637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7" name="Picture 36" descr=".">
          <a:extLst>
            <a:ext uri="{FF2B5EF4-FFF2-40B4-BE49-F238E27FC236}">
              <a16:creationId xmlns:a16="http://schemas.microsoft.com/office/drawing/2014/main" id="{53AA3B53-64F0-4D53-B509-97021324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D30B1930-C8D8-45CC-9B2B-28765E9F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1" name="Picture 40" descr=".">
          <a:extLst>
            <a:ext uri="{FF2B5EF4-FFF2-40B4-BE49-F238E27FC236}">
              <a16:creationId xmlns:a16="http://schemas.microsoft.com/office/drawing/2014/main" id="{977053AF-498C-4A2C-B02C-87E4196F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2" name="Picture 41" descr=".">
          <a:extLst>
            <a:ext uri="{FF2B5EF4-FFF2-40B4-BE49-F238E27FC236}">
              <a16:creationId xmlns:a16="http://schemas.microsoft.com/office/drawing/2014/main" id="{759B0DF2-785E-4365-A641-79E97CF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5" name="Picture 44" descr=".">
          <a:extLst>
            <a:ext uri="{FF2B5EF4-FFF2-40B4-BE49-F238E27FC236}">
              <a16:creationId xmlns:a16="http://schemas.microsoft.com/office/drawing/2014/main" id="{D704ABBB-D1A7-4DA5-AB57-39B0AFBC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6" name="Picture 45" descr=".">
          <a:extLst>
            <a:ext uri="{FF2B5EF4-FFF2-40B4-BE49-F238E27FC236}">
              <a16:creationId xmlns:a16="http://schemas.microsoft.com/office/drawing/2014/main" id="{0B055160-F5E8-4AFE-BA92-D35974C8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9" name="Picture 48" descr=".">
          <a:extLst>
            <a:ext uri="{FF2B5EF4-FFF2-40B4-BE49-F238E27FC236}">
              <a16:creationId xmlns:a16="http://schemas.microsoft.com/office/drawing/2014/main" id="{E5B73255-C801-49BD-A7B5-95AD06F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0" name="Picture 49" descr=".">
          <a:extLst>
            <a:ext uri="{FF2B5EF4-FFF2-40B4-BE49-F238E27FC236}">
              <a16:creationId xmlns:a16="http://schemas.microsoft.com/office/drawing/2014/main" id="{67258ABE-5B7D-4EB3-AD9B-AAE749BE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3" name="Picture 52" descr=".">
          <a:extLst>
            <a:ext uri="{FF2B5EF4-FFF2-40B4-BE49-F238E27FC236}">
              <a16:creationId xmlns:a16="http://schemas.microsoft.com/office/drawing/2014/main" id="{C3718806-054C-4335-9E3E-C5697AC3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4" name="Picture 53" descr=".">
          <a:extLst>
            <a:ext uri="{FF2B5EF4-FFF2-40B4-BE49-F238E27FC236}">
              <a16:creationId xmlns:a16="http://schemas.microsoft.com/office/drawing/2014/main" id="{98AFE7D4-D89A-4589-A20C-CC0C653D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7" name="Picture 56" descr=".">
          <a:extLst>
            <a:ext uri="{FF2B5EF4-FFF2-40B4-BE49-F238E27FC236}">
              <a16:creationId xmlns:a16="http://schemas.microsoft.com/office/drawing/2014/main" id="{398555FF-18F0-4480-A424-00012AFD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8" name="Picture 57" descr=".">
          <a:extLst>
            <a:ext uri="{FF2B5EF4-FFF2-40B4-BE49-F238E27FC236}">
              <a16:creationId xmlns:a16="http://schemas.microsoft.com/office/drawing/2014/main" id="{AA8F0D37-E063-4613-8FF5-BEDCE88E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61" name="Picture 60" descr=".">
          <a:extLst>
            <a:ext uri="{FF2B5EF4-FFF2-40B4-BE49-F238E27FC236}">
              <a16:creationId xmlns:a16="http://schemas.microsoft.com/office/drawing/2014/main" id="{2C8A974A-0CC2-41D7-9106-8D50B036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62" name="Picture 61" descr=".">
          <a:extLst>
            <a:ext uri="{FF2B5EF4-FFF2-40B4-BE49-F238E27FC236}">
              <a16:creationId xmlns:a16="http://schemas.microsoft.com/office/drawing/2014/main" id="{24AA17DC-2798-43EA-B0DA-BCF14104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49" name="Picture 448" descr=".">
          <a:extLst>
            <a:ext uri="{FF2B5EF4-FFF2-40B4-BE49-F238E27FC236}">
              <a16:creationId xmlns:a16="http://schemas.microsoft.com/office/drawing/2014/main" id="{0871DC40-B3D4-4F66-8F8A-FC451AC2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0" name="Picture 449" descr=".">
          <a:extLst>
            <a:ext uri="{FF2B5EF4-FFF2-40B4-BE49-F238E27FC236}">
              <a16:creationId xmlns:a16="http://schemas.microsoft.com/office/drawing/2014/main" id="{FEA180EF-8DFE-4D45-A991-82C29A3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3" name="Picture 452" descr=".">
          <a:extLst>
            <a:ext uri="{FF2B5EF4-FFF2-40B4-BE49-F238E27FC236}">
              <a16:creationId xmlns:a16="http://schemas.microsoft.com/office/drawing/2014/main" id="{D4984A9D-DB40-48D8-88EC-35A12A79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4" name="Picture 453" descr=".">
          <a:extLst>
            <a:ext uri="{FF2B5EF4-FFF2-40B4-BE49-F238E27FC236}">
              <a16:creationId xmlns:a16="http://schemas.microsoft.com/office/drawing/2014/main" id="{7FF1DB83-7716-4EB6-A609-77461624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7" name="Picture 456" descr=".">
          <a:extLst>
            <a:ext uri="{FF2B5EF4-FFF2-40B4-BE49-F238E27FC236}">
              <a16:creationId xmlns:a16="http://schemas.microsoft.com/office/drawing/2014/main" id="{5E7F2A22-BD8A-4335-8299-D3A377D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58" name="Picture 457" descr=".">
          <a:extLst>
            <a:ext uri="{FF2B5EF4-FFF2-40B4-BE49-F238E27FC236}">
              <a16:creationId xmlns:a16="http://schemas.microsoft.com/office/drawing/2014/main" id="{FAF754E6-54C2-4DC6-B322-749F7D2A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1" name="Picture 460" descr=".">
          <a:extLst>
            <a:ext uri="{FF2B5EF4-FFF2-40B4-BE49-F238E27FC236}">
              <a16:creationId xmlns:a16="http://schemas.microsoft.com/office/drawing/2014/main" id="{1F4975DC-D3EB-49A5-BEBE-6B43A83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2" name="Picture 461" descr=".">
          <a:extLst>
            <a:ext uri="{FF2B5EF4-FFF2-40B4-BE49-F238E27FC236}">
              <a16:creationId xmlns:a16="http://schemas.microsoft.com/office/drawing/2014/main" id="{F2BBBFB2-A352-44F5-9159-29CA2D84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5" name="Picture 464" descr=".">
          <a:extLst>
            <a:ext uri="{FF2B5EF4-FFF2-40B4-BE49-F238E27FC236}">
              <a16:creationId xmlns:a16="http://schemas.microsoft.com/office/drawing/2014/main" id="{63844CC4-6F23-417A-AB74-29E4E02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6" name="Picture 465" descr=".">
          <a:extLst>
            <a:ext uri="{FF2B5EF4-FFF2-40B4-BE49-F238E27FC236}">
              <a16:creationId xmlns:a16="http://schemas.microsoft.com/office/drawing/2014/main" id="{991C4641-52D5-460F-B0AC-8972DC41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9" name="Picture 468" descr=".">
          <a:extLst>
            <a:ext uri="{FF2B5EF4-FFF2-40B4-BE49-F238E27FC236}">
              <a16:creationId xmlns:a16="http://schemas.microsoft.com/office/drawing/2014/main" id="{60494E4B-CBC3-4229-A8DC-DA3154B1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0" name="Picture 469" descr=".">
          <a:extLst>
            <a:ext uri="{FF2B5EF4-FFF2-40B4-BE49-F238E27FC236}">
              <a16:creationId xmlns:a16="http://schemas.microsoft.com/office/drawing/2014/main" id="{2A0CE818-0638-4859-AE9C-54B90303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3" name="Picture 472" descr=".">
          <a:extLst>
            <a:ext uri="{FF2B5EF4-FFF2-40B4-BE49-F238E27FC236}">
              <a16:creationId xmlns:a16="http://schemas.microsoft.com/office/drawing/2014/main" id="{2FC779A5-8D5F-4AAA-BCFB-48DF69B0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4" name="Picture 473" descr=".">
          <a:extLst>
            <a:ext uri="{FF2B5EF4-FFF2-40B4-BE49-F238E27FC236}">
              <a16:creationId xmlns:a16="http://schemas.microsoft.com/office/drawing/2014/main" id="{C137598B-8D2B-43F5-B82B-CCEEB59F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7" name="Picture 476" descr=".">
          <a:extLst>
            <a:ext uri="{FF2B5EF4-FFF2-40B4-BE49-F238E27FC236}">
              <a16:creationId xmlns:a16="http://schemas.microsoft.com/office/drawing/2014/main" id="{22F205BA-6B12-4033-B466-FF8FD9E8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8" name="Picture 477" descr=".">
          <a:extLst>
            <a:ext uri="{FF2B5EF4-FFF2-40B4-BE49-F238E27FC236}">
              <a16:creationId xmlns:a16="http://schemas.microsoft.com/office/drawing/2014/main" id="{3D4542E5-889E-49C9-A7CE-64C2B998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1" name="Picture 480" descr=".">
          <a:extLst>
            <a:ext uri="{FF2B5EF4-FFF2-40B4-BE49-F238E27FC236}">
              <a16:creationId xmlns:a16="http://schemas.microsoft.com/office/drawing/2014/main" id="{C35DDF87-E0C2-4440-B806-287540C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2" name="Picture 481" descr=".">
          <a:extLst>
            <a:ext uri="{FF2B5EF4-FFF2-40B4-BE49-F238E27FC236}">
              <a16:creationId xmlns:a16="http://schemas.microsoft.com/office/drawing/2014/main" id="{BFA95CC3-A922-47AD-BA16-1909ACA5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5" name="Picture 484" descr=".">
          <a:extLst>
            <a:ext uri="{FF2B5EF4-FFF2-40B4-BE49-F238E27FC236}">
              <a16:creationId xmlns:a16="http://schemas.microsoft.com/office/drawing/2014/main" id="{088BFE04-D72F-4B35-80CF-A0DE74D6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6" name="Picture 485" descr=".">
          <a:extLst>
            <a:ext uri="{FF2B5EF4-FFF2-40B4-BE49-F238E27FC236}">
              <a16:creationId xmlns:a16="http://schemas.microsoft.com/office/drawing/2014/main" id="{1E2AD4E6-B453-484D-A6A4-897B7187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9" name="Picture 488" descr=".">
          <a:extLst>
            <a:ext uri="{FF2B5EF4-FFF2-40B4-BE49-F238E27FC236}">
              <a16:creationId xmlns:a16="http://schemas.microsoft.com/office/drawing/2014/main" id="{3E9903AD-54A3-49F0-99FC-C680B747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0" name="Picture 489" descr=".">
          <a:extLst>
            <a:ext uri="{FF2B5EF4-FFF2-40B4-BE49-F238E27FC236}">
              <a16:creationId xmlns:a16="http://schemas.microsoft.com/office/drawing/2014/main" id="{EDF3EDA5-E438-40F6-A83B-A89A2B89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3" name="Picture 492" descr=".">
          <a:extLst>
            <a:ext uri="{FF2B5EF4-FFF2-40B4-BE49-F238E27FC236}">
              <a16:creationId xmlns:a16="http://schemas.microsoft.com/office/drawing/2014/main" id="{88AB313F-B474-45B8-B9FD-E00AA645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4" name="Picture 493" descr=".">
          <a:extLst>
            <a:ext uri="{FF2B5EF4-FFF2-40B4-BE49-F238E27FC236}">
              <a16:creationId xmlns:a16="http://schemas.microsoft.com/office/drawing/2014/main" id="{BA98425D-AADA-433E-8A01-EA83E93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7" name="Picture 496" descr=".">
          <a:extLst>
            <a:ext uri="{FF2B5EF4-FFF2-40B4-BE49-F238E27FC236}">
              <a16:creationId xmlns:a16="http://schemas.microsoft.com/office/drawing/2014/main" id="{298F5969-6A27-49BB-A991-5DD36E744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498" name="Picture 497" descr=".">
          <a:extLst>
            <a:ext uri="{FF2B5EF4-FFF2-40B4-BE49-F238E27FC236}">
              <a16:creationId xmlns:a16="http://schemas.microsoft.com/office/drawing/2014/main" id="{D8D73A82-4A16-42E2-B129-1C9D5C876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1" name="Picture 500" descr=".">
          <a:extLst>
            <a:ext uri="{FF2B5EF4-FFF2-40B4-BE49-F238E27FC236}">
              <a16:creationId xmlns:a16="http://schemas.microsoft.com/office/drawing/2014/main" id="{87FB5E10-D7EB-49CD-B6BD-A0C28B9F9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502" name="Picture 501" descr=".">
          <a:extLst>
            <a:ext uri="{FF2B5EF4-FFF2-40B4-BE49-F238E27FC236}">
              <a16:creationId xmlns:a16="http://schemas.microsoft.com/office/drawing/2014/main" id="{9495FD53-0624-405A-B6B5-CBC129B2C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5" name="Picture 504" descr=".">
          <a:extLst>
            <a:ext uri="{FF2B5EF4-FFF2-40B4-BE49-F238E27FC236}">
              <a16:creationId xmlns:a16="http://schemas.microsoft.com/office/drawing/2014/main" id="{35783B92-3FC3-4CDE-B0A0-4EBB8AAC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06" name="Picture 505" descr=".">
          <a:extLst>
            <a:ext uri="{FF2B5EF4-FFF2-40B4-BE49-F238E27FC236}">
              <a16:creationId xmlns:a16="http://schemas.microsoft.com/office/drawing/2014/main" id="{65288AEC-0EB6-4CF1-8901-371EF52F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509" name="Picture 508" descr=".">
          <a:extLst>
            <a:ext uri="{FF2B5EF4-FFF2-40B4-BE49-F238E27FC236}">
              <a16:creationId xmlns:a16="http://schemas.microsoft.com/office/drawing/2014/main" id="{CB048E77-B690-4FA3-B322-1EBC72BA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10" name="Picture 509" descr=".">
          <a:extLst>
            <a:ext uri="{FF2B5EF4-FFF2-40B4-BE49-F238E27FC236}">
              <a16:creationId xmlns:a16="http://schemas.microsoft.com/office/drawing/2014/main" id="{EE217EBD-C993-4C2B-8F73-A2906AD4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5" name="Picture 64" descr=".">
          <a:extLst>
            <a:ext uri="{FF2B5EF4-FFF2-40B4-BE49-F238E27FC236}">
              <a16:creationId xmlns:a16="http://schemas.microsoft.com/office/drawing/2014/main" id="{0936D5E3-5A81-47FE-BD15-80F40E6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66" name="Picture 65" descr=".">
          <a:extLst>
            <a:ext uri="{FF2B5EF4-FFF2-40B4-BE49-F238E27FC236}">
              <a16:creationId xmlns:a16="http://schemas.microsoft.com/office/drawing/2014/main" id="{E7FF4D23-FDB3-4334-82B3-8F532467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9" name="Picture 68" descr=".">
          <a:extLst>
            <a:ext uri="{FF2B5EF4-FFF2-40B4-BE49-F238E27FC236}">
              <a16:creationId xmlns:a16="http://schemas.microsoft.com/office/drawing/2014/main" id="{5156679F-CD17-4817-B906-24A08203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0" name="Picture 69" descr=".">
          <a:extLst>
            <a:ext uri="{FF2B5EF4-FFF2-40B4-BE49-F238E27FC236}">
              <a16:creationId xmlns:a16="http://schemas.microsoft.com/office/drawing/2014/main" id="{9B75612A-5419-4535-8A7A-C2859FB4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3" name="Picture 72" descr=".">
          <a:extLst>
            <a:ext uri="{FF2B5EF4-FFF2-40B4-BE49-F238E27FC236}">
              <a16:creationId xmlns:a16="http://schemas.microsoft.com/office/drawing/2014/main" id="{DB3CC082-40AE-466A-9A30-BADBB1AB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4" name="Picture 73" descr=".">
          <a:extLst>
            <a:ext uri="{FF2B5EF4-FFF2-40B4-BE49-F238E27FC236}">
              <a16:creationId xmlns:a16="http://schemas.microsoft.com/office/drawing/2014/main" id="{41902484-0220-4582-BDE9-BF514D1C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7" name="Picture 76" descr=".">
          <a:extLst>
            <a:ext uri="{FF2B5EF4-FFF2-40B4-BE49-F238E27FC236}">
              <a16:creationId xmlns:a16="http://schemas.microsoft.com/office/drawing/2014/main" id="{EC1D718D-FA82-419A-889D-824F73D7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78" name="Picture 77" descr=".">
          <a:extLst>
            <a:ext uri="{FF2B5EF4-FFF2-40B4-BE49-F238E27FC236}">
              <a16:creationId xmlns:a16="http://schemas.microsoft.com/office/drawing/2014/main" id="{70188A29-D531-4CF2-9FF0-F013B69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1" name="Picture 80" descr=".">
          <a:extLst>
            <a:ext uri="{FF2B5EF4-FFF2-40B4-BE49-F238E27FC236}">
              <a16:creationId xmlns:a16="http://schemas.microsoft.com/office/drawing/2014/main" id="{E3D6D6D4-2357-4C9F-BAA9-4D28C8B5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82" name="Picture 81" descr=".">
          <a:extLst>
            <a:ext uri="{FF2B5EF4-FFF2-40B4-BE49-F238E27FC236}">
              <a16:creationId xmlns:a16="http://schemas.microsoft.com/office/drawing/2014/main" id="{64681DBB-BEF5-45C1-B8DF-E11096920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5" name="Picture 84" descr=".">
          <a:extLst>
            <a:ext uri="{FF2B5EF4-FFF2-40B4-BE49-F238E27FC236}">
              <a16:creationId xmlns:a16="http://schemas.microsoft.com/office/drawing/2014/main" id="{0A4EF542-9913-4F57-85F3-44BB1463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86" name="Picture 85" descr=".">
          <a:extLst>
            <a:ext uri="{FF2B5EF4-FFF2-40B4-BE49-F238E27FC236}">
              <a16:creationId xmlns:a16="http://schemas.microsoft.com/office/drawing/2014/main" id="{2A04C8D6-3990-4D34-8550-4EF29362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89" name="Picture 88" descr=".">
          <a:extLst>
            <a:ext uri="{FF2B5EF4-FFF2-40B4-BE49-F238E27FC236}">
              <a16:creationId xmlns:a16="http://schemas.microsoft.com/office/drawing/2014/main" id="{190C4E99-1EFC-4238-A6F5-0C2DF8E7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0" name="Picture 89" descr=".">
          <a:extLst>
            <a:ext uri="{FF2B5EF4-FFF2-40B4-BE49-F238E27FC236}">
              <a16:creationId xmlns:a16="http://schemas.microsoft.com/office/drawing/2014/main" id="{763EB6C6-E3DB-46A9-866C-2B366565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3" name="Picture 92" descr=".">
          <a:extLst>
            <a:ext uri="{FF2B5EF4-FFF2-40B4-BE49-F238E27FC236}">
              <a16:creationId xmlns:a16="http://schemas.microsoft.com/office/drawing/2014/main" id="{9A025558-5917-4C88-95B8-24C169A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4" name="Picture 93" descr=".">
          <a:extLst>
            <a:ext uri="{FF2B5EF4-FFF2-40B4-BE49-F238E27FC236}">
              <a16:creationId xmlns:a16="http://schemas.microsoft.com/office/drawing/2014/main" id="{CB3D760F-5976-48AB-A450-C5F11F7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7" name="Picture 96" descr=".">
          <a:extLst>
            <a:ext uri="{FF2B5EF4-FFF2-40B4-BE49-F238E27FC236}">
              <a16:creationId xmlns:a16="http://schemas.microsoft.com/office/drawing/2014/main" id="{397F9F6E-95CC-48B2-8CAB-6926A0D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8" name="Picture 97" descr=".">
          <a:extLst>
            <a:ext uri="{FF2B5EF4-FFF2-40B4-BE49-F238E27FC236}">
              <a16:creationId xmlns:a16="http://schemas.microsoft.com/office/drawing/2014/main" id="{E49E50E0-C986-4B98-8563-3B730A3C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1" name="Picture 100" descr=".">
          <a:extLst>
            <a:ext uri="{FF2B5EF4-FFF2-40B4-BE49-F238E27FC236}">
              <a16:creationId xmlns:a16="http://schemas.microsoft.com/office/drawing/2014/main" id="{9AC48C28-5372-4A72-A8B8-3CF6BE5E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102" name="Picture 101" descr=".">
          <a:extLst>
            <a:ext uri="{FF2B5EF4-FFF2-40B4-BE49-F238E27FC236}">
              <a16:creationId xmlns:a16="http://schemas.microsoft.com/office/drawing/2014/main" id="{0214BC29-37AC-4E73-A2FC-545696D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5" name="Picture 104" descr=".">
          <a:extLst>
            <a:ext uri="{FF2B5EF4-FFF2-40B4-BE49-F238E27FC236}">
              <a16:creationId xmlns:a16="http://schemas.microsoft.com/office/drawing/2014/main" id="{AB2B2B15-3768-4452-9B41-879E3AAD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06" name="Picture 105" descr=".">
          <a:extLst>
            <a:ext uri="{FF2B5EF4-FFF2-40B4-BE49-F238E27FC236}">
              <a16:creationId xmlns:a16="http://schemas.microsoft.com/office/drawing/2014/main" id="{CC3ECE80-1628-45AC-8314-ED0D700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09" name="Picture 108" descr=".">
          <a:extLst>
            <a:ext uri="{FF2B5EF4-FFF2-40B4-BE49-F238E27FC236}">
              <a16:creationId xmlns:a16="http://schemas.microsoft.com/office/drawing/2014/main" id="{0F9481E0-FDB8-41C4-BAB9-06D40682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0" name="Picture 109" descr=".">
          <a:extLst>
            <a:ext uri="{FF2B5EF4-FFF2-40B4-BE49-F238E27FC236}">
              <a16:creationId xmlns:a16="http://schemas.microsoft.com/office/drawing/2014/main" id="{CD75FA7E-56E9-4035-88C9-1523CB8F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3" name="Picture 112" descr=".">
          <a:extLst>
            <a:ext uri="{FF2B5EF4-FFF2-40B4-BE49-F238E27FC236}">
              <a16:creationId xmlns:a16="http://schemas.microsoft.com/office/drawing/2014/main" id="{048F820D-4E35-4431-99D3-94292871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4" name="Picture 113" descr=".">
          <a:extLst>
            <a:ext uri="{FF2B5EF4-FFF2-40B4-BE49-F238E27FC236}">
              <a16:creationId xmlns:a16="http://schemas.microsoft.com/office/drawing/2014/main" id="{61E418A6-C6D0-4822-8326-8D2D41B9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7" name="Picture 116" descr=".">
          <a:extLst>
            <a:ext uri="{FF2B5EF4-FFF2-40B4-BE49-F238E27FC236}">
              <a16:creationId xmlns:a16="http://schemas.microsoft.com/office/drawing/2014/main" id="{28EE00FA-774A-4EB9-B802-5A27902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18" name="Picture 117" descr=".">
          <a:extLst>
            <a:ext uri="{FF2B5EF4-FFF2-40B4-BE49-F238E27FC236}">
              <a16:creationId xmlns:a16="http://schemas.microsoft.com/office/drawing/2014/main" id="{2372E9EB-6179-4984-A83D-0E02D073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1" name="Picture 120" descr=".">
          <a:extLst>
            <a:ext uri="{FF2B5EF4-FFF2-40B4-BE49-F238E27FC236}">
              <a16:creationId xmlns:a16="http://schemas.microsoft.com/office/drawing/2014/main" id="{5A908EE4-D414-490D-A169-CF9CFDC3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2" name="Picture 121" descr=".">
          <a:extLst>
            <a:ext uri="{FF2B5EF4-FFF2-40B4-BE49-F238E27FC236}">
              <a16:creationId xmlns:a16="http://schemas.microsoft.com/office/drawing/2014/main" id="{6B0BEEA6-1E60-4C9E-935F-541C1EF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5" name="Picture 124" descr=".">
          <a:extLst>
            <a:ext uri="{FF2B5EF4-FFF2-40B4-BE49-F238E27FC236}">
              <a16:creationId xmlns:a16="http://schemas.microsoft.com/office/drawing/2014/main" id="{62E44ED4-3467-4BAA-A883-FFE83093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6" name="Picture 125" descr=".">
          <a:extLst>
            <a:ext uri="{FF2B5EF4-FFF2-40B4-BE49-F238E27FC236}">
              <a16:creationId xmlns:a16="http://schemas.microsoft.com/office/drawing/2014/main" id="{A6A9A2CF-6E9A-4BE1-836E-D347F6E5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3" name="Picture 512" descr=".">
          <a:extLst>
            <a:ext uri="{FF2B5EF4-FFF2-40B4-BE49-F238E27FC236}">
              <a16:creationId xmlns:a16="http://schemas.microsoft.com/office/drawing/2014/main" id="{DFFC6555-DE94-4A3E-8988-30A09062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14" name="Picture 513" descr=".">
          <a:extLst>
            <a:ext uri="{FF2B5EF4-FFF2-40B4-BE49-F238E27FC236}">
              <a16:creationId xmlns:a16="http://schemas.microsoft.com/office/drawing/2014/main" id="{978D01DD-52E6-40EC-AAC0-19AF8536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7" name="Picture 516" descr=".">
          <a:extLst>
            <a:ext uri="{FF2B5EF4-FFF2-40B4-BE49-F238E27FC236}">
              <a16:creationId xmlns:a16="http://schemas.microsoft.com/office/drawing/2014/main" id="{B421C8BD-E5D4-4CC8-BD22-7781048B0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18" name="Picture 517" descr=".">
          <a:extLst>
            <a:ext uri="{FF2B5EF4-FFF2-40B4-BE49-F238E27FC236}">
              <a16:creationId xmlns:a16="http://schemas.microsoft.com/office/drawing/2014/main" id="{F33B4C1B-FFF4-4AB0-88B9-27068EC7D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1" name="Picture 520" descr=".">
          <a:extLst>
            <a:ext uri="{FF2B5EF4-FFF2-40B4-BE49-F238E27FC236}">
              <a16:creationId xmlns:a16="http://schemas.microsoft.com/office/drawing/2014/main" id="{AF8C5E9B-A72E-4C2E-911C-1AE70E7D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2" name="Picture 521" descr=".">
          <a:extLst>
            <a:ext uri="{FF2B5EF4-FFF2-40B4-BE49-F238E27FC236}">
              <a16:creationId xmlns:a16="http://schemas.microsoft.com/office/drawing/2014/main" id="{3F499FC8-6DFA-4620-861C-D676E377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5" name="Picture 524" descr=".">
          <a:extLst>
            <a:ext uri="{FF2B5EF4-FFF2-40B4-BE49-F238E27FC236}">
              <a16:creationId xmlns:a16="http://schemas.microsoft.com/office/drawing/2014/main" id="{A463A2EC-B7AF-444C-A2FC-3B4F3F77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6" name="Picture 525" descr=".">
          <a:extLst>
            <a:ext uri="{FF2B5EF4-FFF2-40B4-BE49-F238E27FC236}">
              <a16:creationId xmlns:a16="http://schemas.microsoft.com/office/drawing/2014/main" id="{E1E1BE3D-7D28-4CC9-A6A6-1E10326F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9" name="Picture 528" descr=".">
          <a:extLst>
            <a:ext uri="{FF2B5EF4-FFF2-40B4-BE49-F238E27FC236}">
              <a16:creationId xmlns:a16="http://schemas.microsoft.com/office/drawing/2014/main" id="{18F6696E-5C50-4983-A86E-18CF54A2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0" name="Picture 529" descr=".">
          <a:extLst>
            <a:ext uri="{FF2B5EF4-FFF2-40B4-BE49-F238E27FC236}">
              <a16:creationId xmlns:a16="http://schemas.microsoft.com/office/drawing/2014/main" id="{21B4EDFE-F297-4DF1-82A8-C037FA8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3" name="Picture 532" descr=".">
          <a:extLst>
            <a:ext uri="{FF2B5EF4-FFF2-40B4-BE49-F238E27FC236}">
              <a16:creationId xmlns:a16="http://schemas.microsoft.com/office/drawing/2014/main" id="{2D20F5DB-C370-454F-A9EC-BE4AA77F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34" name="Picture 533" descr=".">
          <a:extLst>
            <a:ext uri="{FF2B5EF4-FFF2-40B4-BE49-F238E27FC236}">
              <a16:creationId xmlns:a16="http://schemas.microsoft.com/office/drawing/2014/main" id="{FD1E4A7B-5705-400E-B662-DE8A42E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7" name="Picture 536" descr=".">
          <a:extLst>
            <a:ext uri="{FF2B5EF4-FFF2-40B4-BE49-F238E27FC236}">
              <a16:creationId xmlns:a16="http://schemas.microsoft.com/office/drawing/2014/main" id="{68725CBD-0AC5-4EE6-95FF-141A9747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8" name="Picture 537" descr=".">
          <a:extLst>
            <a:ext uri="{FF2B5EF4-FFF2-40B4-BE49-F238E27FC236}">
              <a16:creationId xmlns:a16="http://schemas.microsoft.com/office/drawing/2014/main" id="{3C286636-6E14-4649-BCEC-6DFCA57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1" name="Picture 540" descr=".">
          <a:extLst>
            <a:ext uri="{FF2B5EF4-FFF2-40B4-BE49-F238E27FC236}">
              <a16:creationId xmlns:a16="http://schemas.microsoft.com/office/drawing/2014/main" id="{959F666E-9EB0-4810-9B5D-B2E23F5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2" name="Picture 541" descr=".">
          <a:extLst>
            <a:ext uri="{FF2B5EF4-FFF2-40B4-BE49-F238E27FC236}">
              <a16:creationId xmlns:a16="http://schemas.microsoft.com/office/drawing/2014/main" id="{F67B8C47-3941-4C14-AB9A-1C2A7234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5" name="Picture 544" descr=".">
          <a:extLst>
            <a:ext uri="{FF2B5EF4-FFF2-40B4-BE49-F238E27FC236}">
              <a16:creationId xmlns:a16="http://schemas.microsoft.com/office/drawing/2014/main" id="{B26DEFA0-B13D-4AB1-AF43-F042B24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6" name="Picture 545" descr=".">
          <a:extLst>
            <a:ext uri="{FF2B5EF4-FFF2-40B4-BE49-F238E27FC236}">
              <a16:creationId xmlns:a16="http://schemas.microsoft.com/office/drawing/2014/main" id="{6DAF76C6-40CE-4416-AC18-4066DD79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9" name="Picture 548" descr=".">
          <a:extLst>
            <a:ext uri="{FF2B5EF4-FFF2-40B4-BE49-F238E27FC236}">
              <a16:creationId xmlns:a16="http://schemas.microsoft.com/office/drawing/2014/main" id="{37ABD2C8-5AC7-40AD-BAD8-891E4443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0" name="Picture 549" descr=".">
          <a:extLst>
            <a:ext uri="{FF2B5EF4-FFF2-40B4-BE49-F238E27FC236}">
              <a16:creationId xmlns:a16="http://schemas.microsoft.com/office/drawing/2014/main" id="{DE7EA400-74BB-48EB-B9D9-6DF1AD23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3" name="Picture 552" descr=".">
          <a:extLst>
            <a:ext uri="{FF2B5EF4-FFF2-40B4-BE49-F238E27FC236}">
              <a16:creationId xmlns:a16="http://schemas.microsoft.com/office/drawing/2014/main" id="{BBEA8EA5-8FAF-44F9-9585-B80CF718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4" name="Picture 553" descr=".">
          <a:extLst>
            <a:ext uri="{FF2B5EF4-FFF2-40B4-BE49-F238E27FC236}">
              <a16:creationId xmlns:a16="http://schemas.microsoft.com/office/drawing/2014/main" id="{C2E7AAF0-4F40-4C5B-9F1B-C4ED56A4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7" name="Picture 556" descr=".">
          <a:extLst>
            <a:ext uri="{FF2B5EF4-FFF2-40B4-BE49-F238E27FC236}">
              <a16:creationId xmlns:a16="http://schemas.microsoft.com/office/drawing/2014/main" id="{FDC247BF-68CE-4932-A456-D7723568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8" name="Picture 557" descr=".">
          <a:extLst>
            <a:ext uri="{FF2B5EF4-FFF2-40B4-BE49-F238E27FC236}">
              <a16:creationId xmlns:a16="http://schemas.microsoft.com/office/drawing/2014/main" id="{BC13F359-4FDD-4270-8BFE-B5967B54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1" name="Picture 560" descr=".">
          <a:extLst>
            <a:ext uri="{FF2B5EF4-FFF2-40B4-BE49-F238E27FC236}">
              <a16:creationId xmlns:a16="http://schemas.microsoft.com/office/drawing/2014/main" id="{36F5023F-EA80-45F4-9215-E8FA9529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2" name="Picture 561" descr=".">
          <a:extLst>
            <a:ext uri="{FF2B5EF4-FFF2-40B4-BE49-F238E27FC236}">
              <a16:creationId xmlns:a16="http://schemas.microsoft.com/office/drawing/2014/main" id="{D15627F0-4022-42B9-AC4E-C9A9FC65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5" name="Picture 564" descr=".">
          <a:extLst>
            <a:ext uri="{FF2B5EF4-FFF2-40B4-BE49-F238E27FC236}">
              <a16:creationId xmlns:a16="http://schemas.microsoft.com/office/drawing/2014/main" id="{FE9C2846-FB75-4232-BD9F-56FB4F4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6" name="Picture 565" descr=".">
          <a:extLst>
            <a:ext uri="{FF2B5EF4-FFF2-40B4-BE49-F238E27FC236}">
              <a16:creationId xmlns:a16="http://schemas.microsoft.com/office/drawing/2014/main" id="{03F110FD-0A17-4CA9-A78A-8066B1E7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9" name="Picture 568" descr=".">
          <a:extLst>
            <a:ext uri="{FF2B5EF4-FFF2-40B4-BE49-F238E27FC236}">
              <a16:creationId xmlns:a16="http://schemas.microsoft.com/office/drawing/2014/main" id="{6DEE6DE1-5EA0-4897-A83C-43C5941C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70" name="Picture 569" descr=".">
          <a:extLst>
            <a:ext uri="{FF2B5EF4-FFF2-40B4-BE49-F238E27FC236}">
              <a16:creationId xmlns:a16="http://schemas.microsoft.com/office/drawing/2014/main" id="{21B22E1E-BE22-4FFB-ABF4-10B4C572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29" name="Picture 128" descr=".">
          <a:extLst>
            <a:ext uri="{FF2B5EF4-FFF2-40B4-BE49-F238E27FC236}">
              <a16:creationId xmlns:a16="http://schemas.microsoft.com/office/drawing/2014/main" id="{4455B4FE-EADB-4272-AF6F-E1462A6B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0" name="Picture 129" descr=".">
          <a:extLst>
            <a:ext uri="{FF2B5EF4-FFF2-40B4-BE49-F238E27FC236}">
              <a16:creationId xmlns:a16="http://schemas.microsoft.com/office/drawing/2014/main" id="{DCEE2821-2E20-4621-96E1-6E948BE2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3" name="Picture 132" descr=".">
          <a:extLst>
            <a:ext uri="{FF2B5EF4-FFF2-40B4-BE49-F238E27FC236}">
              <a16:creationId xmlns:a16="http://schemas.microsoft.com/office/drawing/2014/main" id="{4598C2C1-689F-4948-ADDF-DBB5F002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4" name="Picture 133" descr=".">
          <a:extLst>
            <a:ext uri="{FF2B5EF4-FFF2-40B4-BE49-F238E27FC236}">
              <a16:creationId xmlns:a16="http://schemas.microsoft.com/office/drawing/2014/main" id="{68A4A7E6-1249-4F2C-AC3F-2D5112E9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7" name="Picture 136" descr=".">
          <a:extLst>
            <a:ext uri="{FF2B5EF4-FFF2-40B4-BE49-F238E27FC236}">
              <a16:creationId xmlns:a16="http://schemas.microsoft.com/office/drawing/2014/main" id="{50F957F7-DF60-45F5-AE97-3B40FA34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8" name="Picture 137" descr=".">
          <a:extLst>
            <a:ext uri="{FF2B5EF4-FFF2-40B4-BE49-F238E27FC236}">
              <a16:creationId xmlns:a16="http://schemas.microsoft.com/office/drawing/2014/main" id="{FF3CC038-837A-4BFD-8E21-15777F89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1" name="Picture 140" descr=".">
          <a:extLst>
            <a:ext uri="{FF2B5EF4-FFF2-40B4-BE49-F238E27FC236}">
              <a16:creationId xmlns:a16="http://schemas.microsoft.com/office/drawing/2014/main" id="{46C2EA3A-8C18-4577-9448-4BF2E05B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2" name="Picture 141" descr=".">
          <a:extLst>
            <a:ext uri="{FF2B5EF4-FFF2-40B4-BE49-F238E27FC236}">
              <a16:creationId xmlns:a16="http://schemas.microsoft.com/office/drawing/2014/main" id="{67389367-FFBD-41BA-8680-AB59B3D2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5" name="Picture 144" descr=".">
          <a:extLst>
            <a:ext uri="{FF2B5EF4-FFF2-40B4-BE49-F238E27FC236}">
              <a16:creationId xmlns:a16="http://schemas.microsoft.com/office/drawing/2014/main" id="{6E578BC8-542A-4F42-8204-C6D8287A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6" name="Picture 145" descr=".">
          <a:extLst>
            <a:ext uri="{FF2B5EF4-FFF2-40B4-BE49-F238E27FC236}">
              <a16:creationId xmlns:a16="http://schemas.microsoft.com/office/drawing/2014/main" id="{5C42E177-AC5C-4729-AD3B-1FAE692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9" name="Picture 148" descr=".">
          <a:extLst>
            <a:ext uri="{FF2B5EF4-FFF2-40B4-BE49-F238E27FC236}">
              <a16:creationId xmlns:a16="http://schemas.microsoft.com/office/drawing/2014/main" id="{9D1C4F1C-DF05-4FAC-90B4-71CAB67F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50" name="Picture 149" descr=".">
          <a:extLst>
            <a:ext uri="{FF2B5EF4-FFF2-40B4-BE49-F238E27FC236}">
              <a16:creationId xmlns:a16="http://schemas.microsoft.com/office/drawing/2014/main" id="{9F197C72-DA4E-4577-AC34-D2D8BADF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3" name="Picture 152" descr=".">
          <a:extLst>
            <a:ext uri="{FF2B5EF4-FFF2-40B4-BE49-F238E27FC236}">
              <a16:creationId xmlns:a16="http://schemas.microsoft.com/office/drawing/2014/main" id="{5628276C-1CCE-4A75-BA3B-EAA676A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4" name="Picture 153" descr=".">
          <a:extLst>
            <a:ext uri="{FF2B5EF4-FFF2-40B4-BE49-F238E27FC236}">
              <a16:creationId xmlns:a16="http://schemas.microsoft.com/office/drawing/2014/main" id="{0F60BC8F-7F1A-42EC-946D-A744B5A9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7" name="Picture 156" descr=".">
          <a:extLst>
            <a:ext uri="{FF2B5EF4-FFF2-40B4-BE49-F238E27FC236}">
              <a16:creationId xmlns:a16="http://schemas.microsoft.com/office/drawing/2014/main" id="{8E7A38A9-C61C-4CB7-A05A-E2377A0A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8" name="Picture 157" descr=".">
          <a:extLst>
            <a:ext uri="{FF2B5EF4-FFF2-40B4-BE49-F238E27FC236}">
              <a16:creationId xmlns:a16="http://schemas.microsoft.com/office/drawing/2014/main" id="{5CB52C9E-D30B-4F99-B2F0-0746BF51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1" name="Picture 160" descr=".">
          <a:extLst>
            <a:ext uri="{FF2B5EF4-FFF2-40B4-BE49-F238E27FC236}">
              <a16:creationId xmlns:a16="http://schemas.microsoft.com/office/drawing/2014/main" id="{69044A03-D550-46D7-A4ED-DC014070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2" name="Picture 161" descr=".">
          <a:extLst>
            <a:ext uri="{FF2B5EF4-FFF2-40B4-BE49-F238E27FC236}">
              <a16:creationId xmlns:a16="http://schemas.microsoft.com/office/drawing/2014/main" id="{54B824DE-6CAC-4F12-8436-8CB1CC76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5" name="Picture 164" descr=".">
          <a:extLst>
            <a:ext uri="{FF2B5EF4-FFF2-40B4-BE49-F238E27FC236}">
              <a16:creationId xmlns:a16="http://schemas.microsoft.com/office/drawing/2014/main" id="{1114D680-9419-409A-9740-C9E3E6F2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6" name="Picture 165" descr=".">
          <a:extLst>
            <a:ext uri="{FF2B5EF4-FFF2-40B4-BE49-F238E27FC236}">
              <a16:creationId xmlns:a16="http://schemas.microsoft.com/office/drawing/2014/main" id="{68CF0F56-DACB-49C4-A83D-713B8DB5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9" name="Picture 168" descr=".">
          <a:extLst>
            <a:ext uri="{FF2B5EF4-FFF2-40B4-BE49-F238E27FC236}">
              <a16:creationId xmlns:a16="http://schemas.microsoft.com/office/drawing/2014/main" id="{0F5EA8E4-9EA6-4710-804D-1F3D426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0" name="Picture 169" descr=".">
          <a:extLst>
            <a:ext uri="{FF2B5EF4-FFF2-40B4-BE49-F238E27FC236}">
              <a16:creationId xmlns:a16="http://schemas.microsoft.com/office/drawing/2014/main" id="{33298E03-93A5-4375-94F1-FCA5F325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3" name="Picture 172" descr=".">
          <a:extLst>
            <a:ext uri="{FF2B5EF4-FFF2-40B4-BE49-F238E27FC236}">
              <a16:creationId xmlns:a16="http://schemas.microsoft.com/office/drawing/2014/main" id="{1B26FE3C-BF2D-4C94-BCF0-793FBCE4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4" name="Picture 173" descr=".">
          <a:extLst>
            <a:ext uri="{FF2B5EF4-FFF2-40B4-BE49-F238E27FC236}">
              <a16:creationId xmlns:a16="http://schemas.microsoft.com/office/drawing/2014/main" id="{105244A1-F311-4F5C-9F57-B4506324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7" name="Picture 176" descr=".">
          <a:extLst>
            <a:ext uri="{FF2B5EF4-FFF2-40B4-BE49-F238E27FC236}">
              <a16:creationId xmlns:a16="http://schemas.microsoft.com/office/drawing/2014/main" id="{CA1E7FCD-B08B-49CC-AAF4-0205E583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8" name="Picture 177" descr=".">
          <a:extLst>
            <a:ext uri="{FF2B5EF4-FFF2-40B4-BE49-F238E27FC236}">
              <a16:creationId xmlns:a16="http://schemas.microsoft.com/office/drawing/2014/main" id="{D28E8AE2-9CAA-4F5D-89BD-02613BF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1" name="Picture 180" descr=".">
          <a:extLst>
            <a:ext uri="{FF2B5EF4-FFF2-40B4-BE49-F238E27FC236}">
              <a16:creationId xmlns:a16="http://schemas.microsoft.com/office/drawing/2014/main" id="{7F46AF53-B5A0-4C67-A273-280EB043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2" name="Picture 181" descr=".">
          <a:extLst>
            <a:ext uri="{FF2B5EF4-FFF2-40B4-BE49-F238E27FC236}">
              <a16:creationId xmlns:a16="http://schemas.microsoft.com/office/drawing/2014/main" id="{66586269-4CB5-4C1F-8A26-D73B14BA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5" name="Picture 184" descr=".">
          <a:extLst>
            <a:ext uri="{FF2B5EF4-FFF2-40B4-BE49-F238E27FC236}">
              <a16:creationId xmlns:a16="http://schemas.microsoft.com/office/drawing/2014/main" id="{1975710F-6D63-4525-AAA3-5DCB517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6" name="Picture 185" descr=".">
          <a:extLst>
            <a:ext uri="{FF2B5EF4-FFF2-40B4-BE49-F238E27FC236}">
              <a16:creationId xmlns:a16="http://schemas.microsoft.com/office/drawing/2014/main" id="{F7D34A64-85B8-4DA6-92FD-C0BE318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9" name="Picture 188" descr=".">
          <a:extLst>
            <a:ext uri="{FF2B5EF4-FFF2-40B4-BE49-F238E27FC236}">
              <a16:creationId xmlns:a16="http://schemas.microsoft.com/office/drawing/2014/main" id="{7DD5D673-9891-43DD-A60A-C132363B6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0" name="Picture 189" descr=".">
          <a:extLst>
            <a:ext uri="{FF2B5EF4-FFF2-40B4-BE49-F238E27FC236}">
              <a16:creationId xmlns:a16="http://schemas.microsoft.com/office/drawing/2014/main" id="{92073578-FB8D-4A6C-9760-B649B5C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3" name="Picture 192" descr=".">
          <a:extLst>
            <a:ext uri="{FF2B5EF4-FFF2-40B4-BE49-F238E27FC236}">
              <a16:creationId xmlns:a16="http://schemas.microsoft.com/office/drawing/2014/main" id="{D586B752-9DBC-4602-A610-BEB94770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4" name="Picture 193" descr=".">
          <a:extLst>
            <a:ext uri="{FF2B5EF4-FFF2-40B4-BE49-F238E27FC236}">
              <a16:creationId xmlns:a16="http://schemas.microsoft.com/office/drawing/2014/main" id="{97A0FA26-FB7C-45A0-9852-BC7F52A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7" name="Picture 196" descr=".">
          <a:extLst>
            <a:ext uri="{FF2B5EF4-FFF2-40B4-BE49-F238E27FC236}">
              <a16:creationId xmlns:a16="http://schemas.microsoft.com/office/drawing/2014/main" id="{7A018AEA-8C96-42FA-A8CC-16283E97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8" name="Picture 197" descr=".">
          <a:extLst>
            <a:ext uri="{FF2B5EF4-FFF2-40B4-BE49-F238E27FC236}">
              <a16:creationId xmlns:a16="http://schemas.microsoft.com/office/drawing/2014/main" id="{DBB8E21F-CA87-45BC-9B41-0F0EBD81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1" name="Picture 200" descr=".">
          <a:extLst>
            <a:ext uri="{FF2B5EF4-FFF2-40B4-BE49-F238E27FC236}">
              <a16:creationId xmlns:a16="http://schemas.microsoft.com/office/drawing/2014/main" id="{FFA9A85B-E1D3-4A24-97E0-9E3EB31F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2" name="Picture 201" descr=".">
          <a:extLst>
            <a:ext uri="{FF2B5EF4-FFF2-40B4-BE49-F238E27FC236}">
              <a16:creationId xmlns:a16="http://schemas.microsoft.com/office/drawing/2014/main" id="{DEA88342-7165-4BC2-8B30-F87B52F3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5" name="Picture 204" descr=".">
          <a:extLst>
            <a:ext uri="{FF2B5EF4-FFF2-40B4-BE49-F238E27FC236}">
              <a16:creationId xmlns:a16="http://schemas.microsoft.com/office/drawing/2014/main" id="{2AEBA7F1-7F5B-4ECD-8C2E-3EABFC4A1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6" name="Picture 205" descr=".">
          <a:extLst>
            <a:ext uri="{FF2B5EF4-FFF2-40B4-BE49-F238E27FC236}">
              <a16:creationId xmlns:a16="http://schemas.microsoft.com/office/drawing/2014/main" id="{81117BAF-C55F-45CF-9A5B-C381D3DF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09" name="Picture 208" descr=".">
          <a:extLst>
            <a:ext uri="{FF2B5EF4-FFF2-40B4-BE49-F238E27FC236}">
              <a16:creationId xmlns:a16="http://schemas.microsoft.com/office/drawing/2014/main" id="{84F5216B-F0B6-45EA-A13A-4576276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0" name="Picture 209" descr=".">
          <a:extLst>
            <a:ext uri="{FF2B5EF4-FFF2-40B4-BE49-F238E27FC236}">
              <a16:creationId xmlns:a16="http://schemas.microsoft.com/office/drawing/2014/main" id="{3A9A7B5D-A1FA-46B6-BF8B-02532561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3" name="Picture 212" descr=".">
          <a:extLst>
            <a:ext uri="{FF2B5EF4-FFF2-40B4-BE49-F238E27FC236}">
              <a16:creationId xmlns:a16="http://schemas.microsoft.com/office/drawing/2014/main" id="{BD2AC0F0-C68E-49DF-9D4A-816693EF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4" name="Picture 213" descr=".">
          <a:extLst>
            <a:ext uri="{FF2B5EF4-FFF2-40B4-BE49-F238E27FC236}">
              <a16:creationId xmlns:a16="http://schemas.microsoft.com/office/drawing/2014/main" id="{73FDD39C-CC9F-4580-99E6-8A30DD46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7" name="Picture 216" descr=".">
          <a:extLst>
            <a:ext uri="{FF2B5EF4-FFF2-40B4-BE49-F238E27FC236}">
              <a16:creationId xmlns:a16="http://schemas.microsoft.com/office/drawing/2014/main" id="{8A678F40-C808-49E6-8A66-C8AA753B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8" name="Picture 217" descr=".">
          <a:extLst>
            <a:ext uri="{FF2B5EF4-FFF2-40B4-BE49-F238E27FC236}">
              <a16:creationId xmlns:a16="http://schemas.microsoft.com/office/drawing/2014/main" id="{A26264BB-2F08-4375-AAE3-50CB900A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1" name="Picture 220" descr=".">
          <a:extLst>
            <a:ext uri="{FF2B5EF4-FFF2-40B4-BE49-F238E27FC236}">
              <a16:creationId xmlns:a16="http://schemas.microsoft.com/office/drawing/2014/main" id="{C98D517F-BEEE-4266-8294-391D0F4F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2" name="Picture 221" descr=".">
          <a:extLst>
            <a:ext uri="{FF2B5EF4-FFF2-40B4-BE49-F238E27FC236}">
              <a16:creationId xmlns:a16="http://schemas.microsoft.com/office/drawing/2014/main" id="{78B6B67B-7CBE-4A9E-96D9-8F17EF78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5" name="Picture 224" descr=".">
          <a:extLst>
            <a:ext uri="{FF2B5EF4-FFF2-40B4-BE49-F238E27FC236}">
              <a16:creationId xmlns:a16="http://schemas.microsoft.com/office/drawing/2014/main" id="{F6D547EA-BBE5-4F9D-96F4-91D5EBF5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6" name="Picture 225" descr=".">
          <a:extLst>
            <a:ext uri="{FF2B5EF4-FFF2-40B4-BE49-F238E27FC236}">
              <a16:creationId xmlns:a16="http://schemas.microsoft.com/office/drawing/2014/main" id="{3472E254-472D-43DF-A848-52F41C3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9" name="Picture 228" descr=".">
          <a:extLst>
            <a:ext uri="{FF2B5EF4-FFF2-40B4-BE49-F238E27FC236}">
              <a16:creationId xmlns:a16="http://schemas.microsoft.com/office/drawing/2014/main" id="{AD00D1C3-433D-4E31-9E1A-559C889E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0" name="Picture 229" descr=".">
          <a:extLst>
            <a:ext uri="{FF2B5EF4-FFF2-40B4-BE49-F238E27FC236}">
              <a16:creationId xmlns:a16="http://schemas.microsoft.com/office/drawing/2014/main" id="{12B99E43-2B42-49E0-A3D2-6C96DD9C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3" name="Picture 232" descr=".">
          <a:extLst>
            <a:ext uri="{FF2B5EF4-FFF2-40B4-BE49-F238E27FC236}">
              <a16:creationId xmlns:a16="http://schemas.microsoft.com/office/drawing/2014/main" id="{09DB299D-6143-497D-976F-097CEC3B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4" name="Picture 233" descr=".">
          <a:extLst>
            <a:ext uri="{FF2B5EF4-FFF2-40B4-BE49-F238E27FC236}">
              <a16:creationId xmlns:a16="http://schemas.microsoft.com/office/drawing/2014/main" id="{E6572737-4290-45B0-8173-6D28B0F6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7" name="Picture 236" descr=".">
          <a:extLst>
            <a:ext uri="{FF2B5EF4-FFF2-40B4-BE49-F238E27FC236}">
              <a16:creationId xmlns:a16="http://schemas.microsoft.com/office/drawing/2014/main" id="{1E7B2ACD-1291-477F-B7D6-6153F31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8" name="Picture 237" descr=".">
          <a:extLst>
            <a:ext uri="{FF2B5EF4-FFF2-40B4-BE49-F238E27FC236}">
              <a16:creationId xmlns:a16="http://schemas.microsoft.com/office/drawing/2014/main" id="{A6EF4595-D662-4DE5-BADE-E3D49D1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1" name="Picture 240" descr=".">
          <a:extLst>
            <a:ext uri="{FF2B5EF4-FFF2-40B4-BE49-F238E27FC236}">
              <a16:creationId xmlns:a16="http://schemas.microsoft.com/office/drawing/2014/main" id="{FACBAC12-9A46-4591-A155-F510478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2" name="Picture 241" descr=".">
          <a:extLst>
            <a:ext uri="{FF2B5EF4-FFF2-40B4-BE49-F238E27FC236}">
              <a16:creationId xmlns:a16="http://schemas.microsoft.com/office/drawing/2014/main" id="{D062450D-9770-46C2-8244-0381868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5" name="Picture 244" descr=".">
          <a:extLst>
            <a:ext uri="{FF2B5EF4-FFF2-40B4-BE49-F238E27FC236}">
              <a16:creationId xmlns:a16="http://schemas.microsoft.com/office/drawing/2014/main" id="{413C143B-A87D-4AF6-84DE-19238F5C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6" name="Picture 245" descr=".">
          <a:extLst>
            <a:ext uri="{FF2B5EF4-FFF2-40B4-BE49-F238E27FC236}">
              <a16:creationId xmlns:a16="http://schemas.microsoft.com/office/drawing/2014/main" id="{8A1460C6-1B8B-4249-8462-424DF257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9" name="Picture 248" descr=".">
          <a:extLst>
            <a:ext uri="{FF2B5EF4-FFF2-40B4-BE49-F238E27FC236}">
              <a16:creationId xmlns:a16="http://schemas.microsoft.com/office/drawing/2014/main" id="{4232FC2F-34A0-49F3-9DED-7B38EF2D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0" name="Picture 249" descr=".">
          <a:extLst>
            <a:ext uri="{FF2B5EF4-FFF2-40B4-BE49-F238E27FC236}">
              <a16:creationId xmlns:a16="http://schemas.microsoft.com/office/drawing/2014/main" id="{5B8CAFA1-478E-4455-816C-9C27B655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3" name="Picture 252" descr=".">
          <a:extLst>
            <a:ext uri="{FF2B5EF4-FFF2-40B4-BE49-F238E27FC236}">
              <a16:creationId xmlns:a16="http://schemas.microsoft.com/office/drawing/2014/main" id="{C2B82158-AD05-4A06-AC01-F1DF9C8F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4" name="Picture 253" descr=".">
          <a:extLst>
            <a:ext uri="{FF2B5EF4-FFF2-40B4-BE49-F238E27FC236}">
              <a16:creationId xmlns:a16="http://schemas.microsoft.com/office/drawing/2014/main" id="{F50F59C5-5963-4A6A-B38A-325E6F21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7" name="Picture 256" descr=".">
          <a:extLst>
            <a:ext uri="{FF2B5EF4-FFF2-40B4-BE49-F238E27FC236}">
              <a16:creationId xmlns:a16="http://schemas.microsoft.com/office/drawing/2014/main" id="{17BFB887-C984-418E-94BC-13A5FD2B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hyperlink" Target="https://build.fhir.org/ig/HL7/fhir-ips/StructureDefinition-Condition-uv-ips.html" TargetMode="External"/><Relationship Id="rId18" Type="http://schemas.openxmlformats.org/officeDocument/2006/relationships/hyperlink" Target="https://build.fhir.org/ig/HL7/fhir-ips/StructureDefinition-Practitioner-uv-ip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uild.fhir.org/ig/HL7/fhir-ips/StructureDefinition-Observation-results-uv-ips.html" TargetMode="External"/><Relationship Id="rId21" Type="http://schemas.openxmlformats.org/officeDocument/2006/relationships/hyperlink" Target="https://build.fhir.org/ig/HL7/fhir-ips/StructureDefinition-Composition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17" Type="http://schemas.openxmlformats.org/officeDocument/2006/relationships/hyperlink" Target="https://build.fhir.org/ig/HL7/fhir-ips/StructureDefinition-Organization-uv-ip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hyperlink" Target="https://build.fhir.org/ig/HL7/fhir-ips/StructureDefinition-Patient-uv-ips.html" TargetMode="External"/><Relationship Id="rId20" Type="http://schemas.openxmlformats.org/officeDocument/2006/relationships/hyperlink" Target="https://build.fhir.org/ig/HL7/fhir-ips/StructureDefinition-Bundle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24" Type="http://schemas.openxmlformats.org/officeDocument/2006/relationships/hyperlink" Target="https://build.fhir.org/ig/HL7/fhir-ips/StructureDefinition-MedicationStatement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5" Type="http://schemas.openxmlformats.org/officeDocument/2006/relationships/hyperlink" Target="https://build.fhir.org/ig/HL7/fhir-ips/StructureDefinition-Observation-results-uv-ips.html" TargetMode="External"/><Relationship Id="rId23" Type="http://schemas.openxmlformats.org/officeDocument/2006/relationships/hyperlink" Target="https://build.fhir.org/ig/HL7/fhir-ips/StructureDefinition-Immu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19" Type="http://schemas.openxmlformats.org/officeDocument/2006/relationships/hyperlink" Target="https://build.fhir.org/ig/HL7/fhir-ips/StructureDefinition-PractitionerRol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hyperlink" Target="https://build.fhir.org/ig/HL7/fhir-ips/StructureDefinition-Medication-uv-ips.html" TargetMode="External"/><Relationship Id="rId22" Type="http://schemas.openxmlformats.org/officeDocument/2006/relationships/hyperlink" Target="https://build.fhir.org/ig/HL7/fhir-ips/StructureDefinition-AllergyIntolerance-uv-ip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3/Confidentiality/cs.html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20" Type="http://schemas.openxmlformats.org/officeDocument/2006/relationships/hyperlink" Target="http://hl7.org/fhir/R4/valueset-resource-typ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19" Type="http://schemas.openxmlformats.org/officeDocument/2006/relationships/hyperlink" Target="http://hl7.org/fhir/R4/codesystem-resource-types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120" zoomScaleNormal="120" workbookViewId="0">
      <selection activeCell="O11" sqref="O11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  <col min="6" max="6" width="6.6640625" bestFit="1" customWidth="1"/>
    <col min="7" max="9" width="12.33203125" bestFit="1" customWidth="1"/>
    <col min="10" max="10" width="2.5" customWidth="1"/>
    <col min="11" max="11" width="20.5" style="99" bestFit="1" customWidth="1"/>
    <col min="12" max="12" width="8.1640625" bestFit="1" customWidth="1"/>
    <col min="13" max="13" width="11.83203125" bestFit="1" customWidth="1"/>
  </cols>
  <sheetData>
    <row r="1" spans="1:14" s="1" customFormat="1" ht="4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  <c r="J1" s="143"/>
      <c r="K1" s="1" t="s">
        <v>0</v>
      </c>
      <c r="L1" s="142" t="s">
        <v>272</v>
      </c>
      <c r="M1" s="75" t="s">
        <v>271</v>
      </c>
      <c r="N1" s="1" t="s">
        <v>278</v>
      </c>
    </row>
    <row r="2" spans="1:14" s="55" customFormat="1" x14ac:dyDescent="0.2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  <c r="J2" s="144"/>
      <c r="K2" s="52" t="s">
        <v>32</v>
      </c>
      <c r="L2" s="53">
        <v>1</v>
      </c>
      <c r="M2" s="53">
        <v>1</v>
      </c>
    </row>
    <row r="3" spans="1:14" s="55" customFormat="1" x14ac:dyDescent="0.2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  <c r="J3" s="144"/>
      <c r="K3" s="52" t="s">
        <v>33</v>
      </c>
      <c r="L3" s="53">
        <v>1</v>
      </c>
      <c r="M3" s="53">
        <v>1</v>
      </c>
    </row>
    <row r="4" spans="1:14" s="55" customFormat="1" x14ac:dyDescent="0.2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  <c r="J4" s="144"/>
      <c r="K4" s="52" t="s">
        <v>34</v>
      </c>
      <c r="L4" s="53">
        <v>1</v>
      </c>
      <c r="M4" s="53">
        <v>1</v>
      </c>
      <c r="N4" s="53">
        <v>0.7</v>
      </c>
    </row>
    <row r="5" spans="1:14" s="55" customFormat="1" x14ac:dyDescent="0.2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  <c r="J5" s="144"/>
      <c r="K5" s="52" t="s">
        <v>35</v>
      </c>
      <c r="L5" s="55" t="s">
        <v>180</v>
      </c>
      <c r="M5" s="55" t="s">
        <v>180</v>
      </c>
      <c r="N5" s="53">
        <v>0.2</v>
      </c>
    </row>
    <row r="6" spans="1:14" s="55" customFormat="1" x14ac:dyDescent="0.2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  <c r="J6" s="144"/>
      <c r="K6" s="52" t="s">
        <v>74</v>
      </c>
      <c r="L6" s="53" t="s">
        <v>180</v>
      </c>
      <c r="M6" s="53">
        <v>1</v>
      </c>
    </row>
    <row r="7" spans="1:14" s="55" customFormat="1" x14ac:dyDescent="0.2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  <c r="J7" s="144"/>
      <c r="K7" s="52" t="s">
        <v>36</v>
      </c>
      <c r="L7" s="53">
        <v>1</v>
      </c>
      <c r="M7" s="53">
        <v>1</v>
      </c>
      <c r="N7" s="53">
        <v>1</v>
      </c>
    </row>
    <row r="8" spans="1:14" s="55" customFormat="1" x14ac:dyDescent="0.2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  <c r="G8" s="55" t="b">
        <v>1</v>
      </c>
      <c r="H8" s="55" t="b">
        <v>1</v>
      </c>
      <c r="I8" s="55" t="b">
        <v>1</v>
      </c>
      <c r="J8" s="144"/>
      <c r="K8" s="52" t="s">
        <v>37</v>
      </c>
      <c r="L8" s="53">
        <v>1</v>
      </c>
      <c r="M8" s="53">
        <v>1</v>
      </c>
    </row>
    <row r="9" spans="1:14" s="55" customFormat="1" x14ac:dyDescent="0.2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  <c r="J9" s="144"/>
      <c r="K9" s="52" t="s">
        <v>71</v>
      </c>
      <c r="L9" s="55" t="s">
        <v>180</v>
      </c>
      <c r="M9" s="53">
        <v>1</v>
      </c>
    </row>
    <row r="10" spans="1:14" s="55" customFormat="1" x14ac:dyDescent="0.2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  <c r="G10" s="55" t="b">
        <v>1</v>
      </c>
      <c r="H10" s="55" t="b">
        <v>1</v>
      </c>
      <c r="I10" s="55" t="b">
        <v>1</v>
      </c>
      <c r="J10" s="144"/>
      <c r="K10" s="52" t="s">
        <v>38</v>
      </c>
      <c r="L10" s="55" t="s">
        <v>180</v>
      </c>
      <c r="M10" s="53">
        <v>1</v>
      </c>
    </row>
    <row r="11" spans="1:14" s="55" customFormat="1" x14ac:dyDescent="0.2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  <c r="G11" s="55" t="b">
        <v>1</v>
      </c>
      <c r="H11" s="55" t="b">
        <v>1</v>
      </c>
      <c r="I11" s="55" t="b">
        <v>1</v>
      </c>
      <c r="J11" s="144"/>
      <c r="K11" s="52" t="s">
        <v>72</v>
      </c>
      <c r="L11" s="53">
        <v>1</v>
      </c>
      <c r="M11" s="53">
        <v>1</v>
      </c>
    </row>
    <row r="12" spans="1:14" s="55" customFormat="1" x14ac:dyDescent="0.2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0.84615384615384615</v>
      </c>
      <c r="E12" s="54" t="str">
        <f t="shared" ca="1" si="0"/>
        <v/>
      </c>
      <c r="F12" s="53">
        <f t="shared" ca="1" si="1"/>
        <v>0.94871794871794879</v>
      </c>
      <c r="J12" s="144"/>
      <c r="K12" s="52" t="s">
        <v>39</v>
      </c>
      <c r="L12" s="53">
        <v>1</v>
      </c>
      <c r="M12" s="53">
        <v>1</v>
      </c>
    </row>
    <row r="13" spans="1:14" s="55" customFormat="1" x14ac:dyDescent="0.2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  <c r="J13" s="144"/>
      <c r="K13" s="52" t="s">
        <v>109</v>
      </c>
      <c r="L13" s="53">
        <v>0</v>
      </c>
      <c r="M13" s="53">
        <v>0</v>
      </c>
    </row>
    <row r="14" spans="1:14" s="55" customFormat="1" x14ac:dyDescent="0.2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  <c r="G14" s="55" t="b">
        <v>1</v>
      </c>
      <c r="H14" s="55" t="b">
        <v>1</v>
      </c>
      <c r="I14" s="55" t="b">
        <v>1</v>
      </c>
      <c r="J14" s="144"/>
      <c r="K14" s="52" t="s">
        <v>73</v>
      </c>
      <c r="L14" s="53">
        <v>1</v>
      </c>
      <c r="M14" s="53">
        <v>1</v>
      </c>
    </row>
    <row r="15" spans="1:14" s="1" customFormat="1" ht="64" x14ac:dyDescent="0.2">
      <c r="A15" s="140" t="s">
        <v>274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0.93720414201183444</v>
      </c>
      <c r="F15" s="17">
        <f ca="1">AVERAGE(F2:F14)</f>
        <v>0.96054952881875966</v>
      </c>
      <c r="J15" s="144"/>
      <c r="K15" s="141" t="s">
        <v>273</v>
      </c>
      <c r="L15" s="17">
        <f>AVERAGE(L2:L14)</f>
        <v>0.88888888888888884</v>
      </c>
      <c r="M15" s="17">
        <f>AVERAGE(M2:M14)</f>
        <v>0.91666666666666663</v>
      </c>
    </row>
    <row r="17" spans="11:11" x14ac:dyDescent="0.2">
      <c r="K17" s="99" t="s">
        <v>275</v>
      </c>
    </row>
    <row r="18" spans="11:11" x14ac:dyDescent="0.2">
      <c r="K18" s="99" t="s">
        <v>276</v>
      </c>
    </row>
    <row r="19" spans="11:11" x14ac:dyDescent="0.2">
      <c r="K19" s="99" t="s">
        <v>277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  <hyperlink ref="K8" r:id="rId13" tooltip="Condition (IPS)" display="https://build.fhir.org/ig/HL7/fhir-ips/StructureDefinition-Condition-uv-ips.html" xr:uid="{FB300AEE-CD48-4F13-910E-1FF94564CFC7}"/>
    <hyperlink ref="K10" r:id="rId14" tooltip="Medication (IPS)" display="https://build.fhir.org/ig/HL7/fhir-ips/StructureDefinition-Medication-uv-ips.html" xr:uid="{EDA7E275-1FFD-4907-A1FA-CE762BB64560}"/>
    <hyperlink ref="K11" r:id="rId15" tooltip="Observation Results (IPS)" display="https://build.fhir.org/ig/HL7/fhir-ips/StructureDefinition-Observation-results-uv-ips.html" xr:uid="{8A559F0A-8527-4B57-A03E-5E116ACE740C}"/>
    <hyperlink ref="K2" r:id="rId16" tooltip="Patient (IPS)" display="https://build.fhir.org/ig/HL7/fhir-ips/StructureDefinition-Patient-uv-ips.html" xr:uid="{0E2DE9B7-3239-4D84-AB40-5506A8184EB6}"/>
    <hyperlink ref="K3" r:id="rId17" tooltip="Organization (IPS)" display="https://build.fhir.org/ig/HL7/fhir-ips/StructureDefinition-Organization-uv-ips.html" xr:uid="{BD7660E0-B85C-4606-A4E6-6ECC8F702184}"/>
    <hyperlink ref="K4" r:id="rId18" tooltip="Practitioner (IPS)" display="https://build.fhir.org/ig/HL7/fhir-ips/StructureDefinition-Practitioner-uv-ips.html" xr:uid="{CBF29CC4-45E3-42E9-B0CF-7999922E205D}"/>
    <hyperlink ref="K5" r:id="rId19" tooltip="PractitionerRole (IPS)" display="https://build.fhir.org/ig/HL7/fhir-ips/StructureDefinition-PractitionerRole-uv-ips.html" xr:uid="{B81C3B31-15AA-4684-A7B6-D234A92A311E}"/>
    <hyperlink ref="K14" r:id="rId20" tooltip="Bundle - IPS" display="https://build.fhir.org/ig/HL7/fhir-ips/StructureDefinition-Bundle-uv-ips.html" xr:uid="{D67C71CC-35A7-4216-8EC2-85232CED5EB2}"/>
    <hyperlink ref="K12" r:id="rId21" tooltip="Composition (IPS)" display="https://build.fhir.org/ig/HL7/fhir-ips/StructureDefinition-Composition-uv-ips.html" xr:uid="{687B3FBB-D9E3-4C06-99D4-3F8FD50D7AFD}"/>
    <hyperlink ref="K6" r:id="rId22" tooltip="Allergy Intolerance (IPS)" display="https://build.fhir.org/ig/HL7/fhir-ips/StructureDefinition-AllergyIntolerance-uv-ips.html" xr:uid="{4B91D699-D146-4F79-905C-022DAE2721B2}"/>
    <hyperlink ref="K7" r:id="rId23" tooltip="Immunization (IPS)" display="https://build.fhir.org/ig/HL7/fhir-ips/StructureDefinition-Immunization-uv-ips.html" xr:uid="{6E729E84-3227-4C6A-A690-8B2D6BB34B8D}"/>
    <hyperlink ref="K9" r:id="rId24" tooltip="Medication Statement (IPS)" display="https://build.fhir.org/ig/HL7/fhir-ips/StructureDefinition-MedicationStatement-uv-ips.html" xr:uid="{7C5727EF-EDB0-462C-AE87-4DA9C0CAA99A}"/>
  </hyperlinks>
  <pageMargins left="0.7" right="0.7" top="0.75" bottom="0.75" header="0.3" footer="0.3"/>
  <pageSetup orientation="portrait" r:id="rId25"/>
  <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13.5" customWidth="1"/>
    <col min="5" max="6" width="11.6640625" style="80" bestFit="1" customWidth="1"/>
    <col min="7" max="7" width="11.6640625" style="80" customWidth="1"/>
    <col min="8" max="9" width="8.6640625" style="80"/>
    <col min="11" max="11" width="11.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76" t="b">
        <v>1</v>
      </c>
      <c r="F2" s="76" t="b">
        <v>1</v>
      </c>
      <c r="G2" s="76" t="b">
        <v>0</v>
      </c>
      <c r="H2" s="119">
        <f>COUNTIF(E2:F2,TRUE)/COLUMNS(E2:F2)</f>
        <v>1</v>
      </c>
      <c r="I2" s="76" t="s">
        <v>50</v>
      </c>
      <c r="J2" s="2" t="s">
        <v>49</v>
      </c>
      <c r="K2" s="76" t="s">
        <v>180</v>
      </c>
    </row>
    <row r="3" spans="1:13" s="3" customFormat="1" x14ac:dyDescent="0.2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77" t="b">
        <v>1</v>
      </c>
      <c r="F3" s="77" t="b">
        <v>1</v>
      </c>
      <c r="G3" s="77" t="b">
        <v>0</v>
      </c>
      <c r="H3" s="135">
        <f>COUNTIF(E3:F3,TRUE)/COLUMNS(E3:F3)</f>
        <v>1</v>
      </c>
      <c r="I3" s="81" t="s">
        <v>50</v>
      </c>
      <c r="J3" s="3" t="s">
        <v>49</v>
      </c>
      <c r="K3" s="81" t="s">
        <v>180</v>
      </c>
    </row>
    <row r="4" spans="1:13" s="2" customFormat="1" x14ac:dyDescent="0.2">
      <c r="A4" s="13" t="str">
        <f t="shared" si="0"/>
        <v>CodeSystem/medication-statement-category</v>
      </c>
      <c r="B4" s="16" t="s">
        <v>88</v>
      </c>
      <c r="C4" s="2" t="s">
        <v>3</v>
      </c>
      <c r="E4" s="76" t="b">
        <v>1</v>
      </c>
      <c r="F4" s="76" t="b">
        <v>1</v>
      </c>
      <c r="G4" s="76" t="b">
        <v>0</v>
      </c>
      <c r="H4" s="119">
        <f>COUNTIF(E4:F4,TRUE)/COLUMNS(E4:F4)</f>
        <v>1</v>
      </c>
      <c r="I4" s="133" t="s">
        <v>50</v>
      </c>
      <c r="J4" s="2" t="s">
        <v>49</v>
      </c>
      <c r="K4" s="76" t="b">
        <v>0</v>
      </c>
      <c r="M4" s="2" t="s">
        <v>189</v>
      </c>
    </row>
    <row r="5" spans="1:13" s="3" customFormat="1" x14ac:dyDescent="0.2">
      <c r="A5" s="12" t="str">
        <f t="shared" si="0"/>
        <v>ValueSet/medication-statement-category</v>
      </c>
      <c r="B5" s="15" t="s">
        <v>88</v>
      </c>
      <c r="C5" s="4" t="s">
        <v>4</v>
      </c>
      <c r="E5" s="77" t="b">
        <v>1</v>
      </c>
      <c r="F5" s="77" t="b">
        <v>1</v>
      </c>
      <c r="G5" s="77" t="b">
        <v>0</v>
      </c>
      <c r="H5" s="135">
        <f>COUNTIF(E5:F5,TRUE)/COLUMNS(E5:F5)</f>
        <v>1</v>
      </c>
      <c r="I5" s="134" t="s">
        <v>50</v>
      </c>
      <c r="J5" s="12" t="s">
        <v>49</v>
      </c>
      <c r="K5" s="82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89</v>
      </c>
      <c r="C6" s="3" t="s">
        <v>4</v>
      </c>
      <c r="E6" s="77" t="b">
        <v>1</v>
      </c>
      <c r="F6" s="77" t="s">
        <v>180</v>
      </c>
      <c r="G6" s="77" t="b">
        <v>0</v>
      </c>
      <c r="H6" s="136">
        <f>(COUNTIF(E6:F6,TRUE)+COUNTIF(E6:F6,"NSA"))/COLUMNS(E6:F6)</f>
        <v>1</v>
      </c>
      <c r="I6" s="81"/>
      <c r="K6" s="82" t="s">
        <v>180</v>
      </c>
      <c r="M6" s="3" t="s">
        <v>181</v>
      </c>
    </row>
    <row r="7" spans="1:13" s="10" customFormat="1" x14ac:dyDescent="0.2">
      <c r="A7" s="13" t="str">
        <f t="shared" si="0"/>
        <v>CodeSystem/absent-unknown-uv-ips</v>
      </c>
      <c r="B7" s="19" t="s">
        <v>84</v>
      </c>
      <c r="C7" s="13" t="s">
        <v>3</v>
      </c>
      <c r="E7" s="78" t="b">
        <v>1</v>
      </c>
      <c r="F7" s="78" t="b">
        <v>1</v>
      </c>
      <c r="G7" s="78" t="b">
        <v>0</v>
      </c>
      <c r="H7" s="119">
        <f t="shared" ref="H7:H15" si="1">COUNTIF(E7:F7,TRUE)/COLUMNS(E7:F7)</f>
        <v>1</v>
      </c>
      <c r="I7" s="83" t="s">
        <v>67</v>
      </c>
      <c r="J7" s="10" t="s">
        <v>49</v>
      </c>
      <c r="K7" s="83" t="s">
        <v>180</v>
      </c>
    </row>
    <row r="8" spans="1:13" s="57" customFormat="1" x14ac:dyDescent="0.2">
      <c r="A8" s="12" t="str">
        <f t="shared" si="0"/>
        <v>ValueSet/absent-or-unknown-allergies-uv-ips</v>
      </c>
      <c r="B8" s="21" t="s">
        <v>120</v>
      </c>
      <c r="C8" s="18" t="s">
        <v>4</v>
      </c>
      <c r="E8" s="79" t="b">
        <v>1</v>
      </c>
      <c r="F8" s="79" t="b">
        <v>1</v>
      </c>
      <c r="G8" s="79" t="b">
        <v>0</v>
      </c>
      <c r="H8" s="120">
        <f t="shared" si="1"/>
        <v>1</v>
      </c>
      <c r="I8" s="79" t="s">
        <v>67</v>
      </c>
      <c r="J8" s="57" t="s">
        <v>49</v>
      </c>
      <c r="K8" s="79" t="s">
        <v>180</v>
      </c>
    </row>
    <row r="9" spans="1:13" s="10" customFormat="1" x14ac:dyDescent="0.2">
      <c r="A9" s="13" t="str">
        <f t="shared" si="0"/>
        <v>CodeSystem/resource-types</v>
      </c>
      <c r="B9" s="19" t="s">
        <v>86</v>
      </c>
      <c r="C9" s="13" t="s">
        <v>3</v>
      </c>
      <c r="E9" s="78" t="b">
        <v>1</v>
      </c>
      <c r="F9" s="78" t="b">
        <v>1</v>
      </c>
      <c r="G9" s="78" t="b">
        <v>0</v>
      </c>
      <c r="H9" s="119">
        <f t="shared" si="1"/>
        <v>1</v>
      </c>
      <c r="I9" s="83" t="s">
        <v>50</v>
      </c>
      <c r="J9" s="10" t="s">
        <v>49</v>
      </c>
      <c r="K9" s="83" t="s">
        <v>180</v>
      </c>
    </row>
    <row r="10" spans="1:13" s="57" customFormat="1" x14ac:dyDescent="0.2">
      <c r="A10" s="12" t="str">
        <f t="shared" si="0"/>
        <v>ValueSet/resource-types</v>
      </c>
      <c r="B10" s="21" t="s">
        <v>86</v>
      </c>
      <c r="C10" s="18" t="s">
        <v>4</v>
      </c>
      <c r="E10" s="79" t="b">
        <v>1</v>
      </c>
      <c r="F10" s="79" t="b">
        <v>1</v>
      </c>
      <c r="G10" s="79" t="b">
        <v>0</v>
      </c>
      <c r="H10" s="120">
        <f t="shared" si="1"/>
        <v>1</v>
      </c>
      <c r="I10" s="79" t="s">
        <v>50</v>
      </c>
      <c r="J10" s="57" t="s">
        <v>49</v>
      </c>
      <c r="K10" s="79" t="s">
        <v>180</v>
      </c>
    </row>
    <row r="11" spans="1:13" s="57" customFormat="1" x14ac:dyDescent="0.2">
      <c r="A11" s="12" t="str">
        <f t="shared" si="0"/>
        <v>ValueSet/medicine-route-of-administration</v>
      </c>
      <c r="B11" s="21" t="s">
        <v>190</v>
      </c>
      <c r="C11" s="18" t="s">
        <v>4</v>
      </c>
      <c r="E11" s="79" t="b">
        <v>1</v>
      </c>
      <c r="F11" s="79" t="b">
        <v>0</v>
      </c>
      <c r="G11" s="79" t="b">
        <v>0</v>
      </c>
      <c r="H11" s="120">
        <f t="shared" si="1"/>
        <v>0.5</v>
      </c>
      <c r="I11" s="79"/>
      <c r="K11" s="79" t="b">
        <v>0</v>
      </c>
      <c r="M11" s="74" t="s">
        <v>215</v>
      </c>
    </row>
    <row r="12" spans="1:13" s="13" customFormat="1" x14ac:dyDescent="0.2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78" t="b">
        <v>1</v>
      </c>
      <c r="F12" s="78" t="b">
        <v>1</v>
      </c>
      <c r="G12" s="78" t="b">
        <v>0</v>
      </c>
      <c r="H12" s="119">
        <f t="shared" si="1"/>
        <v>1</v>
      </c>
      <c r="I12" s="78" t="s">
        <v>50</v>
      </c>
      <c r="J12" s="13" t="s">
        <v>49</v>
      </c>
      <c r="K12" s="78" t="s">
        <v>180</v>
      </c>
    </row>
    <row r="13" spans="1:13" s="3" customFormat="1" x14ac:dyDescent="0.2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77" t="b">
        <v>1</v>
      </c>
      <c r="F13" s="77" t="b">
        <v>1</v>
      </c>
      <c r="G13" s="77" t="b">
        <v>0</v>
      </c>
      <c r="H13" s="120">
        <f t="shared" si="1"/>
        <v>1</v>
      </c>
      <c r="I13" s="81" t="s">
        <v>50</v>
      </c>
      <c r="J13" s="3" t="s">
        <v>49</v>
      </c>
      <c r="K13" s="81" t="s">
        <v>180</v>
      </c>
    </row>
    <row r="14" spans="1:13" s="13" customFormat="1" x14ac:dyDescent="0.2">
      <c r="A14" s="13" t="str">
        <f t="shared" si="0"/>
        <v>CodeSystem/BRModalidadeFinanceira</v>
      </c>
      <c r="B14" s="19" t="s">
        <v>247</v>
      </c>
      <c r="C14" s="24" t="s">
        <v>3</v>
      </c>
      <c r="D14" s="24"/>
      <c r="E14" s="78" t="b">
        <v>1</v>
      </c>
      <c r="F14" s="78" t="b">
        <v>1</v>
      </c>
      <c r="G14" s="78" t="b">
        <v>0</v>
      </c>
      <c r="H14" s="119">
        <f t="shared" si="1"/>
        <v>1</v>
      </c>
      <c r="I14" s="78" t="s">
        <v>257</v>
      </c>
      <c r="J14" s="13" t="s">
        <v>49</v>
      </c>
      <c r="K14" s="78" t="b">
        <v>0</v>
      </c>
      <c r="L14" s="16" t="s">
        <v>88</v>
      </c>
    </row>
    <row r="15" spans="1:13" s="3" customFormat="1" x14ac:dyDescent="0.2">
      <c r="A15" s="12" t="str">
        <f t="shared" si="0"/>
        <v>ValueSet/BRModalidadeFinanceira</v>
      </c>
      <c r="B15" s="15" t="s">
        <v>247</v>
      </c>
      <c r="C15" s="4" t="s">
        <v>4</v>
      </c>
      <c r="D15" s="4"/>
      <c r="E15" s="77" t="b">
        <v>1</v>
      </c>
      <c r="F15" s="77" t="b">
        <v>1</v>
      </c>
      <c r="G15" s="77" t="b">
        <v>0</v>
      </c>
      <c r="H15" s="120">
        <f t="shared" si="1"/>
        <v>1</v>
      </c>
      <c r="I15" s="81" t="s">
        <v>257</v>
      </c>
      <c r="J15" s="3" t="s">
        <v>49</v>
      </c>
      <c r="K15" s="81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34.332031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3" customFormat="1" x14ac:dyDescent="0.2">
      <c r="A2" s="13" t="s">
        <v>191</v>
      </c>
      <c r="B2" s="19" t="s">
        <v>146</v>
      </c>
      <c r="C2" s="13" t="s">
        <v>3</v>
      </c>
      <c r="D2" s="13" t="s">
        <v>147</v>
      </c>
      <c r="E2" s="13" t="b">
        <v>1</v>
      </c>
      <c r="F2" s="78" t="b">
        <v>1</v>
      </c>
      <c r="G2" s="78" t="b">
        <v>0</v>
      </c>
      <c r="H2" s="121">
        <f t="shared" ref="H2:H18" si="0">COUNTIF(E2:F2,TRUE)/COLUMNS(E2:F2)</f>
        <v>1</v>
      </c>
      <c r="I2" s="78" t="s">
        <v>65</v>
      </c>
      <c r="J2" s="78" t="s">
        <v>49</v>
      </c>
      <c r="K2" s="78" t="s">
        <v>180</v>
      </c>
    </row>
    <row r="3" spans="1:13" s="3" customFormat="1" x14ac:dyDescent="0.2">
      <c r="A3" s="3" t="s">
        <v>192</v>
      </c>
      <c r="B3" s="15" t="s">
        <v>145</v>
      </c>
      <c r="C3" s="3" t="s">
        <v>4</v>
      </c>
      <c r="D3" s="3" t="s">
        <v>148</v>
      </c>
      <c r="E3" s="3" t="b">
        <v>1</v>
      </c>
      <c r="F3" s="81" t="b">
        <v>1</v>
      </c>
      <c r="G3" s="81" t="b">
        <v>0</v>
      </c>
      <c r="H3" s="137">
        <f t="shared" si="0"/>
        <v>1</v>
      </c>
      <c r="I3" s="81" t="s">
        <v>150</v>
      </c>
      <c r="J3" s="81" t="s">
        <v>49</v>
      </c>
      <c r="K3" s="81" t="s">
        <v>180</v>
      </c>
    </row>
    <row r="4" spans="1:13" s="12" customFormat="1" x14ac:dyDescent="0.2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77" t="s">
        <v>180</v>
      </c>
      <c r="G4" s="81" t="b">
        <v>0</v>
      </c>
      <c r="H4" s="125">
        <f t="shared" ref="H4:H7" si="2">(COUNTIF(E4:F4,TRUE)+COUNTIF(E4:F4,"NSA"))/COLUMNS(E4:F4)</f>
        <v>1</v>
      </c>
      <c r="I4" s="77"/>
      <c r="J4" s="77"/>
      <c r="K4" s="81" t="s">
        <v>180</v>
      </c>
      <c r="L4" s="12" t="s">
        <v>193</v>
      </c>
    </row>
    <row r="5" spans="1:13" s="18" customFormat="1" x14ac:dyDescent="0.2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77" t="s">
        <v>180</v>
      </c>
      <c r="G5" s="81" t="b">
        <v>0</v>
      </c>
      <c r="H5" s="125">
        <f t="shared" si="2"/>
        <v>1</v>
      </c>
      <c r="I5" s="82"/>
      <c r="J5" s="82"/>
      <c r="K5" s="81" t="s">
        <v>180</v>
      </c>
    </row>
    <row r="6" spans="1:13" s="18" customFormat="1" x14ac:dyDescent="0.2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77" t="s">
        <v>180</v>
      </c>
      <c r="G6" s="81" t="b">
        <v>0</v>
      </c>
      <c r="H6" s="125">
        <f t="shared" si="2"/>
        <v>1</v>
      </c>
      <c r="I6" s="134"/>
      <c r="J6" s="77"/>
      <c r="K6" s="81" t="s">
        <v>180</v>
      </c>
      <c r="L6" s="18" t="s">
        <v>194</v>
      </c>
    </row>
    <row r="7" spans="1:13" s="13" customFormat="1" x14ac:dyDescent="0.2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78" t="s">
        <v>180</v>
      </c>
      <c r="G7" s="78" t="s">
        <v>259</v>
      </c>
      <c r="H7" s="124">
        <f t="shared" si="2"/>
        <v>1</v>
      </c>
      <c r="I7" s="78"/>
      <c r="J7" s="78"/>
      <c r="K7" s="78"/>
    </row>
    <row r="8" spans="1:13" s="18" customFormat="1" x14ac:dyDescent="0.2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77" t="s">
        <v>180</v>
      </c>
      <c r="G8" s="77" t="b">
        <v>1</v>
      </c>
      <c r="H8" s="125">
        <f t="shared" ref="H8:H19" si="3">(COUNTIF(E8:F8,TRUE)+COUNTIF(E8:F8,"NSA"))/COLUMNS(E8:F8)</f>
        <v>1</v>
      </c>
      <c r="I8" s="77"/>
      <c r="J8" s="77"/>
      <c r="K8" s="82"/>
    </row>
    <row r="9" spans="1:13" s="18" customFormat="1" x14ac:dyDescent="0.2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77" t="s">
        <v>180</v>
      </c>
      <c r="G9" s="77" t="b">
        <v>1</v>
      </c>
      <c r="H9" s="125">
        <f t="shared" si="3"/>
        <v>1</v>
      </c>
      <c r="I9" s="77"/>
      <c r="J9" s="77"/>
      <c r="K9" s="82" t="s">
        <v>180</v>
      </c>
    </row>
    <row r="10" spans="1:13" s="18" customFormat="1" x14ac:dyDescent="0.2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77" t="s">
        <v>180</v>
      </c>
      <c r="G10" s="77"/>
      <c r="H10" s="125">
        <f t="shared" si="3"/>
        <v>1</v>
      </c>
      <c r="I10" s="77"/>
      <c r="J10" s="77"/>
      <c r="K10" s="77"/>
    </row>
    <row r="11" spans="1:13" s="3" customFormat="1" x14ac:dyDescent="0.2">
      <c r="A11" s="12" t="str">
        <f t="shared" si="1"/>
        <v>ValueSet/BRTerminologiaMedicamento</v>
      </c>
      <c r="B11" s="15" t="s">
        <v>248</v>
      </c>
      <c r="C11" s="3" t="s">
        <v>4</v>
      </c>
      <c r="E11" s="12" t="b">
        <v>1</v>
      </c>
      <c r="F11" s="12" t="b">
        <v>1</v>
      </c>
      <c r="G11" s="77"/>
      <c r="H11" s="137">
        <f t="shared" si="0"/>
        <v>1</v>
      </c>
      <c r="I11" s="81" t="s">
        <v>257</v>
      </c>
      <c r="J11" s="81"/>
      <c r="K11" s="81"/>
      <c r="L11" s="3" t="s">
        <v>260</v>
      </c>
    </row>
    <row r="12" spans="1:13" s="13" customFormat="1" x14ac:dyDescent="0.2">
      <c r="A12" s="13" t="str">
        <f t="shared" si="1"/>
        <v>CodeSystem/BRObmCATMAT</v>
      </c>
      <c r="B12" s="19" t="s">
        <v>249</v>
      </c>
      <c r="C12" s="24" t="s">
        <v>3</v>
      </c>
      <c r="D12" s="24"/>
      <c r="E12" s="78" t="b">
        <v>1</v>
      </c>
      <c r="F12" s="78" t="s">
        <v>180</v>
      </c>
      <c r="G12" s="78" t="s">
        <v>43</v>
      </c>
      <c r="H12" s="124">
        <f t="shared" si="3"/>
        <v>1</v>
      </c>
      <c r="I12" s="78" t="s">
        <v>258</v>
      </c>
      <c r="J12" s="78" t="s">
        <v>49</v>
      </c>
      <c r="K12" s="78" t="s">
        <v>180</v>
      </c>
    </row>
    <row r="13" spans="1:13" s="13" customFormat="1" x14ac:dyDescent="0.2">
      <c r="A13" s="13" t="str">
        <f t="shared" si="1"/>
        <v>CodeSystem/BRObmEAN</v>
      </c>
      <c r="B13" s="19" t="s">
        <v>250</v>
      </c>
      <c r="C13" s="24" t="s">
        <v>3</v>
      </c>
      <c r="D13" s="24"/>
      <c r="E13" s="78" t="b">
        <v>1</v>
      </c>
      <c r="F13" s="78" t="s">
        <v>180</v>
      </c>
      <c r="G13" s="78" t="s">
        <v>43</v>
      </c>
      <c r="H13" s="124">
        <f t="shared" si="3"/>
        <v>1</v>
      </c>
      <c r="I13" s="78" t="s">
        <v>258</v>
      </c>
      <c r="J13" s="78" t="s">
        <v>49</v>
      </c>
      <c r="K13" s="78" t="s">
        <v>180</v>
      </c>
    </row>
    <row r="14" spans="1:13" s="13" customFormat="1" x14ac:dyDescent="0.2">
      <c r="A14" s="13" t="str">
        <f t="shared" si="1"/>
        <v>CodeSystem/BRObmANVISA</v>
      </c>
      <c r="B14" s="19" t="s">
        <v>251</v>
      </c>
      <c r="C14" s="24" t="s">
        <v>3</v>
      </c>
      <c r="D14" s="24"/>
      <c r="E14" s="78" t="b">
        <v>1</v>
      </c>
      <c r="F14" s="78" t="s">
        <v>180</v>
      </c>
      <c r="G14" s="78" t="s">
        <v>43</v>
      </c>
      <c r="H14" s="124">
        <f t="shared" si="3"/>
        <v>1</v>
      </c>
      <c r="I14" s="78" t="s">
        <v>258</v>
      </c>
      <c r="J14" s="78" t="s">
        <v>49</v>
      </c>
      <c r="K14" s="78" t="s">
        <v>180</v>
      </c>
    </row>
    <row r="15" spans="1:13" s="13" customFormat="1" x14ac:dyDescent="0.2">
      <c r="A15" s="13" t="str">
        <f t="shared" si="1"/>
        <v>CodeSystem/BRObmAMPP</v>
      </c>
      <c r="B15" s="19" t="s">
        <v>252</v>
      </c>
      <c r="C15" s="24" t="s">
        <v>3</v>
      </c>
      <c r="D15" s="24"/>
      <c r="E15" s="78" t="b">
        <v>1</v>
      </c>
      <c r="F15" s="78" t="s">
        <v>180</v>
      </c>
      <c r="G15" s="78" t="s">
        <v>43</v>
      </c>
      <c r="H15" s="124">
        <f t="shared" si="3"/>
        <v>1</v>
      </c>
      <c r="I15" s="78" t="s">
        <v>258</v>
      </c>
      <c r="J15" s="78" t="s">
        <v>49</v>
      </c>
      <c r="K15" s="78" t="s">
        <v>180</v>
      </c>
    </row>
    <row r="16" spans="1:13" s="13" customFormat="1" x14ac:dyDescent="0.2">
      <c r="A16" s="13" t="str">
        <f t="shared" si="1"/>
        <v>CodeSystem/BRObmVMP</v>
      </c>
      <c r="B16" s="19" t="s">
        <v>253</v>
      </c>
      <c r="C16" s="24" t="s">
        <v>3</v>
      </c>
      <c r="D16" s="24"/>
      <c r="E16" s="78" t="b">
        <v>1</v>
      </c>
      <c r="F16" s="78" t="s">
        <v>180</v>
      </c>
      <c r="G16" s="78" t="s">
        <v>43</v>
      </c>
      <c r="H16" s="124">
        <f t="shared" si="3"/>
        <v>1</v>
      </c>
      <c r="I16" s="78" t="s">
        <v>258</v>
      </c>
      <c r="J16" s="78" t="s">
        <v>49</v>
      </c>
      <c r="K16" s="78" t="s">
        <v>180</v>
      </c>
    </row>
    <row r="17" spans="1:11" s="3" customFormat="1" x14ac:dyDescent="0.2">
      <c r="A17" s="12" t="str">
        <f t="shared" si="1"/>
        <v>ValueSet/ValueSet/BREstadoSolicitacaoMedicamento-1.0</v>
      </c>
      <c r="B17" s="15" t="s">
        <v>254</v>
      </c>
      <c r="C17" s="4" t="s">
        <v>4</v>
      </c>
      <c r="D17" s="4"/>
      <c r="E17" s="77" t="b">
        <v>1</v>
      </c>
      <c r="F17" s="77" t="s">
        <v>180</v>
      </c>
      <c r="G17" s="77" t="s">
        <v>43</v>
      </c>
      <c r="H17" s="125">
        <f t="shared" si="3"/>
        <v>1</v>
      </c>
      <c r="I17" s="81" t="s">
        <v>199</v>
      </c>
      <c r="J17" s="81"/>
      <c r="K17" s="81" t="s">
        <v>180</v>
      </c>
    </row>
    <row r="18" spans="1:11" s="13" customFormat="1" x14ac:dyDescent="0.2">
      <c r="A18" s="13" t="str">
        <f t="shared" si="1"/>
        <v>CodeSystem/BRUnidadeMedida</v>
      </c>
      <c r="B18" s="19" t="s">
        <v>256</v>
      </c>
      <c r="C18" s="24" t="s">
        <v>3</v>
      </c>
      <c r="D18" s="24"/>
      <c r="E18" s="78" t="b">
        <v>1</v>
      </c>
      <c r="F18" s="78" t="b">
        <v>1</v>
      </c>
      <c r="G18" s="78" t="s">
        <v>43</v>
      </c>
      <c r="H18" s="121">
        <f t="shared" si="0"/>
        <v>1</v>
      </c>
      <c r="I18" s="78" t="s">
        <v>59</v>
      </c>
      <c r="J18" s="78" t="s">
        <v>49</v>
      </c>
      <c r="K18" s="78" t="s">
        <v>180</v>
      </c>
    </row>
    <row r="19" spans="1:11" s="3" customFormat="1" x14ac:dyDescent="0.2">
      <c r="A19" s="12" t="str">
        <f t="shared" ref="A19" si="4">CONCATENATE(C19,"/",B19)</f>
        <v>ValueSet/BRUnidadeMedidaMedicamento</v>
      </c>
      <c r="B19" s="15" t="s">
        <v>255</v>
      </c>
      <c r="C19" s="4" t="s">
        <v>4</v>
      </c>
      <c r="D19" s="4"/>
      <c r="E19" s="77" t="b">
        <v>1</v>
      </c>
      <c r="F19" s="77" t="s">
        <v>180</v>
      </c>
      <c r="G19" s="77"/>
      <c r="H19" s="125">
        <f t="shared" si="3"/>
        <v>1</v>
      </c>
      <c r="I19" s="81" t="s">
        <v>257</v>
      </c>
      <c r="J19" s="81" t="s">
        <v>49</v>
      </c>
      <c r="K19" s="81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A14" sqref="A14"/>
    </sheetView>
  </sheetViews>
  <sheetFormatPr baseColWidth="10" defaultColWidth="8.6640625" defaultRowHeight="15" x14ac:dyDescent="0.2"/>
  <cols>
    <col min="1" max="1" width="38.1640625" bestFit="1" customWidth="1"/>
    <col min="2" max="2" width="30.6640625" customWidth="1"/>
    <col min="3" max="3" width="14.5" customWidth="1"/>
    <col min="4" max="4" width="9" customWidth="1"/>
    <col min="5" max="6" width="11.6640625" bestFit="1" customWidth="1"/>
    <col min="7" max="7" width="11.6640625" customWidth="1"/>
    <col min="9" max="9" width="10.5" bestFit="1" customWidth="1"/>
    <col min="11" max="11" width="15.6640625" style="80" customWidth="1"/>
    <col min="12" max="12" width="19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76" t="s">
        <v>180</v>
      </c>
    </row>
    <row r="3" spans="1:13" s="2" customFormat="1" x14ac:dyDescent="0.2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76"/>
    </row>
    <row r="4" spans="1:13" s="2" customFormat="1" x14ac:dyDescent="0.2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76" t="b">
        <v>1</v>
      </c>
      <c r="L4" s="16" t="s">
        <v>95</v>
      </c>
    </row>
    <row r="5" spans="1:13" s="3" customFormat="1" x14ac:dyDescent="0.2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1"/>
    </row>
    <row r="6" spans="1:13" s="2" customFormat="1" x14ac:dyDescent="0.2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76" t="s">
        <v>180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1" t="s">
        <v>180</v>
      </c>
    </row>
    <row r="8" spans="1:13" s="2" customFormat="1" x14ac:dyDescent="0.2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76" t="s">
        <v>180</v>
      </c>
      <c r="M8" s="2" t="s">
        <v>169</v>
      </c>
    </row>
    <row r="9" spans="1:13" s="3" customFormat="1" x14ac:dyDescent="0.2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1" t="s">
        <v>180</v>
      </c>
      <c r="M9" s="3" t="s">
        <v>169</v>
      </c>
    </row>
    <row r="10" spans="1:13" s="2" customFormat="1" x14ac:dyDescent="0.2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76" t="s">
        <v>180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1" t="s">
        <v>180</v>
      </c>
      <c r="M11" s="3" t="s">
        <v>170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76" t="s">
        <v>180</v>
      </c>
      <c r="M12" s="2" t="s">
        <v>170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1" t="s">
        <v>180</v>
      </c>
    </row>
    <row r="14" spans="1:13" s="2" customFormat="1" x14ac:dyDescent="0.2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76" t="s">
        <v>180</v>
      </c>
    </row>
    <row r="15" spans="1:13" s="3" customFormat="1" x14ac:dyDescent="0.2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1" t="s">
        <v>180</v>
      </c>
    </row>
    <row r="16" spans="1:13" s="2" customFormat="1" x14ac:dyDescent="0.2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76" t="s">
        <v>180</v>
      </c>
    </row>
    <row r="17" spans="1:12" s="3" customFormat="1" x14ac:dyDescent="0.2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1" t="s">
        <v>180</v>
      </c>
    </row>
    <row r="18" spans="1:12" s="2" customFormat="1" x14ac:dyDescent="0.2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76" t="s">
        <v>180</v>
      </c>
    </row>
    <row r="19" spans="1:12" s="3" customFormat="1" x14ac:dyDescent="0.2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1" t="s">
        <v>180</v>
      </c>
    </row>
    <row r="20" spans="1:12" s="2" customFormat="1" x14ac:dyDescent="0.2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76" t="s">
        <v>180</v>
      </c>
    </row>
    <row r="21" spans="1:12" s="3" customFormat="1" x14ac:dyDescent="0.2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1" t="s">
        <v>180</v>
      </c>
    </row>
    <row r="22" spans="1:12" s="2" customFormat="1" x14ac:dyDescent="0.2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76" t="s">
        <v>180</v>
      </c>
    </row>
    <row r="23" spans="1:12" s="3" customFormat="1" x14ac:dyDescent="0.2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1" t="s">
        <v>180</v>
      </c>
    </row>
    <row r="24" spans="1:12" s="2" customFormat="1" x14ac:dyDescent="0.2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76" t="s">
        <v>180</v>
      </c>
    </row>
    <row r="25" spans="1:12" s="3" customFormat="1" x14ac:dyDescent="0.2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1" t="s">
        <v>180</v>
      </c>
    </row>
    <row r="26" spans="1:12" s="2" customFormat="1" x14ac:dyDescent="0.2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76" t="s">
        <v>180</v>
      </c>
    </row>
    <row r="27" spans="1:12" s="3" customFormat="1" x14ac:dyDescent="0.2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1" t="s">
        <v>180</v>
      </c>
    </row>
    <row r="28" spans="1:12" s="2" customFormat="1" x14ac:dyDescent="0.2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76" t="s">
        <v>180</v>
      </c>
    </row>
    <row r="29" spans="1:12" s="3" customFormat="1" x14ac:dyDescent="0.2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1" t="s">
        <v>180</v>
      </c>
    </row>
    <row r="30" spans="1:12" s="2" customFormat="1" x14ac:dyDescent="0.2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76" t="s">
        <v>180</v>
      </c>
    </row>
    <row r="31" spans="1:12" s="3" customFormat="1" x14ac:dyDescent="0.2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1" t="s">
        <v>180</v>
      </c>
    </row>
    <row r="32" spans="1:12" s="61" customFormat="1" x14ac:dyDescent="0.2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1" t="s">
        <v>178</v>
      </c>
      <c r="J32" s="61" t="s">
        <v>49</v>
      </c>
      <c r="K32" s="87" t="b">
        <v>1</v>
      </c>
      <c r="L32" s="61" t="s">
        <v>231</v>
      </c>
    </row>
    <row r="33" spans="1:12" s="61" customFormat="1" x14ac:dyDescent="0.2">
      <c r="A33" s="10" t="str">
        <f t="shared" si="0"/>
        <v>CodeSystem/v2-0487</v>
      </c>
      <c r="B33" s="19" t="s">
        <v>211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1" t="s">
        <v>212</v>
      </c>
      <c r="J33" s="61" t="s">
        <v>49</v>
      </c>
      <c r="K33" s="87" t="s">
        <v>180</v>
      </c>
      <c r="L33" s="61" t="s">
        <v>231</v>
      </c>
    </row>
    <row r="34" spans="1:12" s="57" customFormat="1" x14ac:dyDescent="0.2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79" t="s">
        <v>180</v>
      </c>
    </row>
    <row r="35" spans="1:12" s="61" customFormat="1" x14ac:dyDescent="0.2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1" t="b">
        <v>1</v>
      </c>
      <c r="G35" s="61" t="b">
        <v>1</v>
      </c>
      <c r="H35" s="8">
        <f t="shared" si="1"/>
        <v>1</v>
      </c>
      <c r="I35" s="10" t="s">
        <v>178</v>
      </c>
      <c r="J35" s="10" t="s">
        <v>49</v>
      </c>
      <c r="K35" s="87" t="b">
        <v>1</v>
      </c>
    </row>
    <row r="36" spans="1:12" s="57" customFormat="1" x14ac:dyDescent="0.2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2" t="s">
        <v>180</v>
      </c>
    </row>
    <row r="37" spans="1:12" s="57" customFormat="1" x14ac:dyDescent="0.2">
      <c r="A37" s="3" t="str">
        <f t="shared" si="0"/>
        <v>ValueSet/BREstadoObservacao-1.0</v>
      </c>
      <c r="B37" s="12" t="s">
        <v>219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220</v>
      </c>
      <c r="K37" s="77" t="s">
        <v>180</v>
      </c>
    </row>
    <row r="38" spans="1:12" s="61" customFormat="1" x14ac:dyDescent="0.2">
      <c r="A38" s="10" t="str">
        <f t="shared" si="0"/>
        <v>CodeSystem/BRNomeExameLOINC</v>
      </c>
      <c r="B38" s="19" t="s">
        <v>228</v>
      </c>
      <c r="C38" s="13" t="s">
        <v>3</v>
      </c>
      <c r="D38" s="13"/>
      <c r="E38" s="13" t="b">
        <v>1</v>
      </c>
      <c r="F38" s="61" t="b">
        <v>1</v>
      </c>
      <c r="G38" s="61" t="b">
        <v>1</v>
      </c>
      <c r="H38" s="8">
        <f t="shared" si="1"/>
        <v>1</v>
      </c>
      <c r="I38" s="10" t="s">
        <v>171</v>
      </c>
      <c r="J38" s="10" t="s">
        <v>49</v>
      </c>
      <c r="K38" s="87" t="b">
        <v>1</v>
      </c>
    </row>
    <row r="39" spans="1:12" s="57" customFormat="1" x14ac:dyDescent="0.2">
      <c r="A39" s="3" t="str">
        <f t="shared" si="0"/>
        <v>ValueSet/BRNomeExameTRCOVID19LOINC-1.0</v>
      </c>
      <c r="B39" s="21" t="s">
        <v>227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2" t="s">
        <v>180</v>
      </c>
    </row>
    <row r="40" spans="1:12" s="61" customFormat="1" x14ac:dyDescent="0.2">
      <c r="A40" s="10" t="str">
        <f t="shared" si="0"/>
        <v>CodeSystem/BRSubgrupoTabelaSUS</v>
      </c>
      <c r="B40" s="19" t="s">
        <v>229</v>
      </c>
      <c r="C40" s="13" t="s">
        <v>3</v>
      </c>
      <c r="D40" s="13"/>
      <c r="E40" s="13" t="b">
        <v>1</v>
      </c>
      <c r="F40" s="61" t="b">
        <v>1</v>
      </c>
      <c r="G40" s="61" t="b">
        <v>1</v>
      </c>
      <c r="H40" s="8">
        <f t="shared" si="1"/>
        <v>1</v>
      </c>
      <c r="I40" s="10" t="s">
        <v>171</v>
      </c>
      <c r="J40" s="10" t="s">
        <v>49</v>
      </c>
      <c r="K40" s="87" t="b">
        <v>1</v>
      </c>
    </row>
    <row r="41" spans="1:12" s="57" customFormat="1" x14ac:dyDescent="0.2">
      <c r="A41" s="3" t="str">
        <f t="shared" si="0"/>
        <v>ValueSet/BRCategoriaExame-1.0</v>
      </c>
      <c r="B41" s="21" t="s">
        <v>230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2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C28" sqref="C28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6640625" customWidth="1"/>
    <col min="5" max="6" width="11.6640625" bestFit="1" customWidth="1"/>
    <col min="7" max="7" width="11.6640625" customWidth="1"/>
    <col min="9" max="9" width="10.5" bestFit="1" customWidth="1"/>
    <col min="11" max="11" width="11.5" bestFit="1" customWidth="1"/>
    <col min="12" max="12" width="23" bestFit="1" customWidth="1"/>
  </cols>
  <sheetData>
    <row r="1" spans="1:13" s="1" customFormat="1" x14ac:dyDescent="0.2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216</v>
      </c>
      <c r="M1" s="1" t="s">
        <v>155</v>
      </c>
    </row>
    <row r="2" spans="1:13" s="2" customFormat="1" x14ac:dyDescent="0.2">
      <c r="A2" s="13" t="str">
        <f t="shared" ref="A2:A23" si="0">CONCATENATE(C2,"/",B2)</f>
        <v>CodeSystem/ urn:ietf:bcp:47</v>
      </c>
      <c r="B2" s="16" t="s">
        <v>146</v>
      </c>
      <c r="C2" s="2" t="s">
        <v>3</v>
      </c>
      <c r="E2" s="2" t="b">
        <v>1</v>
      </c>
      <c r="F2" s="2" t="b">
        <v>1</v>
      </c>
      <c r="H2" s="64">
        <f t="shared" ref="H2:H23" si="1">COUNTIF(E2:F2,TRUE)/COLUMNS(E2:F2)</f>
        <v>1</v>
      </c>
      <c r="I2" s="2" t="s">
        <v>65</v>
      </c>
      <c r="J2" s="2" t="s">
        <v>49</v>
      </c>
      <c r="K2" s="76" t="s">
        <v>180</v>
      </c>
    </row>
    <row r="3" spans="1:13" s="3" customFormat="1" x14ac:dyDescent="0.2">
      <c r="A3" s="12" t="str">
        <f t="shared" si="0"/>
        <v>ValueSet/languages</v>
      </c>
      <c r="B3" s="15" t="s">
        <v>145</v>
      </c>
      <c r="C3" s="3" t="s">
        <v>4</v>
      </c>
      <c r="E3" s="3" t="b">
        <v>1</v>
      </c>
      <c r="F3" s="3" t="b">
        <v>1</v>
      </c>
      <c r="H3" s="7">
        <f t="shared" si="1"/>
        <v>1</v>
      </c>
      <c r="I3" s="3" t="s">
        <v>150</v>
      </c>
      <c r="J3" s="3" t="s">
        <v>49</v>
      </c>
      <c r="K3" s="81" t="s">
        <v>180</v>
      </c>
    </row>
    <row r="4" spans="1:13" s="2" customFormat="1" x14ac:dyDescent="0.2">
      <c r="A4" s="13" t="str">
        <f t="shared" si="0"/>
        <v>CodeSystem/composition-status</v>
      </c>
      <c r="B4" s="63" t="s">
        <v>100</v>
      </c>
      <c r="C4" s="62" t="s">
        <v>3</v>
      </c>
      <c r="D4" s="62"/>
      <c r="E4" s="62" t="b">
        <v>1</v>
      </c>
      <c r="F4" s="62" t="b">
        <v>1</v>
      </c>
      <c r="G4" s="62" t="s">
        <v>45</v>
      </c>
      <c r="H4" s="64">
        <f t="shared" si="1"/>
        <v>1</v>
      </c>
      <c r="I4" s="62" t="s">
        <v>57</v>
      </c>
      <c r="J4" s="62" t="s">
        <v>49</v>
      </c>
      <c r="K4" s="62" t="s">
        <v>180</v>
      </c>
      <c r="L4" s="62"/>
      <c r="M4" s="62"/>
    </row>
    <row r="5" spans="1:13" s="3" customFormat="1" x14ac:dyDescent="0.2">
      <c r="A5" s="12" t="str">
        <f t="shared" si="0"/>
        <v>ValueSet/composition-status</v>
      </c>
      <c r="B5" s="69" t="s">
        <v>100</v>
      </c>
      <c r="C5" s="68" t="s">
        <v>4</v>
      </c>
      <c r="D5" s="68"/>
      <c r="E5" s="68" t="b">
        <v>1</v>
      </c>
      <c r="F5" s="68" t="b">
        <v>1</v>
      </c>
      <c r="G5" s="68" t="s">
        <v>45</v>
      </c>
      <c r="H5" s="7">
        <f t="shared" si="1"/>
        <v>1</v>
      </c>
      <c r="I5" s="68" t="s">
        <v>57</v>
      </c>
      <c r="J5" s="68" t="s">
        <v>49</v>
      </c>
      <c r="K5" s="68" t="s">
        <v>180</v>
      </c>
      <c r="L5" s="68"/>
      <c r="M5" s="68"/>
    </row>
    <row r="6" spans="1:13" s="13" customFormat="1" x14ac:dyDescent="0.2">
      <c r="A6" s="13" t="str">
        <f t="shared" si="0"/>
        <v>CodeSystem/resource-types</v>
      </c>
      <c r="B6" s="19" t="s">
        <v>86</v>
      </c>
      <c r="C6" s="13" t="s">
        <v>3</v>
      </c>
      <c r="E6" s="13" t="b">
        <v>1</v>
      </c>
      <c r="F6" s="78" t="b">
        <v>1</v>
      </c>
      <c r="G6" s="78" t="b">
        <v>0</v>
      </c>
      <c r="H6" s="64">
        <f t="shared" si="1"/>
        <v>1</v>
      </c>
      <c r="I6" s="78" t="s">
        <v>50</v>
      </c>
      <c r="J6" s="78" t="s">
        <v>49</v>
      </c>
      <c r="K6" s="78" t="s">
        <v>180</v>
      </c>
      <c r="L6" s="61"/>
      <c r="M6" s="61"/>
    </row>
    <row r="7" spans="1:13" s="18" customFormat="1" x14ac:dyDescent="0.2">
      <c r="A7" s="12" t="str">
        <f t="shared" si="0"/>
        <v>ValueSet/resource-types</v>
      </c>
      <c r="B7" s="21" t="s">
        <v>86</v>
      </c>
      <c r="C7" s="18" t="s">
        <v>4</v>
      </c>
      <c r="E7" s="12" t="b">
        <v>1</v>
      </c>
      <c r="F7" s="77" t="b">
        <v>1</v>
      </c>
      <c r="G7" s="77" t="b">
        <v>0</v>
      </c>
      <c r="H7" s="7">
        <f t="shared" si="1"/>
        <v>1</v>
      </c>
      <c r="I7" s="82" t="s">
        <v>50</v>
      </c>
      <c r="J7" s="82" t="s">
        <v>49</v>
      </c>
      <c r="K7" s="82" t="s">
        <v>180</v>
      </c>
      <c r="L7" s="57"/>
      <c r="M7" s="57"/>
    </row>
    <row r="8" spans="1:13" s="2" customFormat="1" x14ac:dyDescent="0.2">
      <c r="A8" s="13" t="str">
        <f t="shared" si="0"/>
        <v>CodeSystem/v3-Confidentiality</v>
      </c>
      <c r="B8" s="63" t="s">
        <v>101</v>
      </c>
      <c r="C8" s="62" t="s">
        <v>3</v>
      </c>
      <c r="D8" s="62"/>
      <c r="E8" s="62" t="b">
        <v>1</v>
      </c>
      <c r="F8" s="62" t="b">
        <v>1</v>
      </c>
      <c r="G8" s="62" t="s">
        <v>53</v>
      </c>
      <c r="H8" s="64">
        <f t="shared" si="1"/>
        <v>1</v>
      </c>
      <c r="I8" s="65">
        <v>43324</v>
      </c>
      <c r="J8" s="62" t="s">
        <v>49</v>
      </c>
      <c r="K8" s="62"/>
      <c r="L8" s="62"/>
      <c r="M8" s="62"/>
    </row>
    <row r="9" spans="1:13" s="18" customFormat="1" x14ac:dyDescent="0.2">
      <c r="A9" s="12" t="str">
        <f t="shared" si="0"/>
        <v>ValueSet/v3.ConfidentialityClassification</v>
      </c>
      <c r="B9" s="69" t="s">
        <v>40</v>
      </c>
      <c r="C9" s="68" t="s">
        <v>4</v>
      </c>
      <c r="D9" s="68"/>
      <c r="E9" s="68" t="b">
        <v>1</v>
      </c>
      <c r="F9" s="68" t="b">
        <v>1</v>
      </c>
      <c r="G9" s="68" t="s">
        <v>53</v>
      </c>
      <c r="H9" s="7">
        <f t="shared" si="1"/>
        <v>1</v>
      </c>
      <c r="I9" s="70">
        <v>41724</v>
      </c>
      <c r="J9" s="68" t="s">
        <v>49</v>
      </c>
      <c r="K9" s="68"/>
      <c r="L9" s="68"/>
      <c r="M9" s="68"/>
    </row>
    <row r="10" spans="1:13" s="2" customFormat="1" x14ac:dyDescent="0.2">
      <c r="A10" s="13" t="str">
        <f t="shared" si="0"/>
        <v>CodeSystem/composition-attestation-mode</v>
      </c>
      <c r="B10" s="63" t="s">
        <v>102</v>
      </c>
      <c r="C10" s="62" t="s">
        <v>3</v>
      </c>
      <c r="D10" s="62"/>
      <c r="E10" s="62" t="b">
        <v>1</v>
      </c>
      <c r="F10" s="62" t="b">
        <v>1</v>
      </c>
      <c r="G10" s="62" t="s">
        <v>53</v>
      </c>
      <c r="H10" s="64">
        <f t="shared" si="1"/>
        <v>1</v>
      </c>
      <c r="I10" s="62" t="s">
        <v>57</v>
      </c>
      <c r="J10" s="62" t="s">
        <v>49</v>
      </c>
      <c r="K10" s="62"/>
      <c r="L10" s="62"/>
      <c r="M10" s="62"/>
    </row>
    <row r="11" spans="1:13" s="18" customFormat="1" x14ac:dyDescent="0.2">
      <c r="A11" s="12" t="str">
        <f t="shared" si="0"/>
        <v>ValueSet/composition-attestation-mode</v>
      </c>
      <c r="B11" s="69" t="s">
        <v>102</v>
      </c>
      <c r="C11" s="68" t="s">
        <v>4</v>
      </c>
      <c r="D11" s="68"/>
      <c r="E11" s="68" t="b">
        <v>1</v>
      </c>
      <c r="F11" s="68" t="b">
        <v>1</v>
      </c>
      <c r="G11" s="68" t="s">
        <v>53</v>
      </c>
      <c r="H11" s="7">
        <f t="shared" si="1"/>
        <v>1</v>
      </c>
      <c r="I11" s="68" t="s">
        <v>57</v>
      </c>
      <c r="J11" s="68" t="s">
        <v>49</v>
      </c>
      <c r="K11" s="68"/>
      <c r="L11" s="68"/>
      <c r="M11" s="68"/>
    </row>
    <row r="12" spans="1:13" s="13" customFormat="1" x14ac:dyDescent="0.2">
      <c r="A12" s="13" t="str">
        <f t="shared" si="0"/>
        <v>CodeSystem/document-relationship-type</v>
      </c>
      <c r="B12" s="63" t="s">
        <v>103</v>
      </c>
      <c r="C12" s="62" t="s">
        <v>3</v>
      </c>
      <c r="D12" s="62"/>
      <c r="E12" s="62" t="b">
        <v>1</v>
      </c>
      <c r="F12" s="62" t="b">
        <v>1</v>
      </c>
      <c r="G12" s="62" t="s">
        <v>53</v>
      </c>
      <c r="H12" s="64">
        <f t="shared" si="1"/>
        <v>1</v>
      </c>
      <c r="I12" s="62" t="s">
        <v>57</v>
      </c>
      <c r="J12" s="62" t="s">
        <v>49</v>
      </c>
      <c r="K12" s="62" t="s">
        <v>180</v>
      </c>
      <c r="L12" s="62"/>
      <c r="M12" s="62"/>
    </row>
    <row r="13" spans="1:13" s="18" customFormat="1" x14ac:dyDescent="0.2">
      <c r="A13" s="12" t="str">
        <f t="shared" si="0"/>
        <v>ValueSet/document-relationship-type</v>
      </c>
      <c r="B13" s="69" t="s">
        <v>103</v>
      </c>
      <c r="C13" s="68" t="s">
        <v>4</v>
      </c>
      <c r="D13" s="68"/>
      <c r="E13" s="68" t="b">
        <v>1</v>
      </c>
      <c r="F13" s="68" t="b">
        <v>1</v>
      </c>
      <c r="G13" s="68" t="s">
        <v>53</v>
      </c>
      <c r="H13" s="7">
        <f t="shared" si="1"/>
        <v>1</v>
      </c>
      <c r="I13" s="68" t="s">
        <v>57</v>
      </c>
      <c r="J13" s="68" t="s">
        <v>49</v>
      </c>
      <c r="K13" s="68" t="s">
        <v>180</v>
      </c>
      <c r="L13" s="68"/>
      <c r="M13" s="68"/>
    </row>
    <row r="14" spans="1:13" s="13" customFormat="1" x14ac:dyDescent="0.2">
      <c r="A14" s="13" t="str">
        <f t="shared" si="0"/>
        <v>CodeSystem/list-mode</v>
      </c>
      <c r="B14" s="63" t="s">
        <v>104</v>
      </c>
      <c r="C14" s="62" t="s">
        <v>3</v>
      </c>
      <c r="D14" s="62"/>
      <c r="E14" s="62" t="b">
        <v>1</v>
      </c>
      <c r="F14" s="62" t="b">
        <v>1</v>
      </c>
      <c r="G14" s="62"/>
      <c r="H14" s="64">
        <f t="shared" si="1"/>
        <v>1</v>
      </c>
      <c r="I14" s="62" t="s">
        <v>50</v>
      </c>
      <c r="J14" s="62" t="s">
        <v>49</v>
      </c>
      <c r="K14" s="62"/>
      <c r="L14" s="62"/>
      <c r="M14" s="62"/>
    </row>
    <row r="15" spans="1:13" s="3" customFormat="1" x14ac:dyDescent="0.2">
      <c r="A15" s="12" t="str">
        <f t="shared" si="0"/>
        <v>ValueSet/list-mode</v>
      </c>
      <c r="B15" s="69" t="s">
        <v>104</v>
      </c>
      <c r="C15" s="68" t="s">
        <v>4</v>
      </c>
      <c r="D15" s="68"/>
      <c r="E15" s="68" t="b">
        <v>1</v>
      </c>
      <c r="F15" s="68" t="b">
        <v>1</v>
      </c>
      <c r="G15" s="68"/>
      <c r="H15" s="7">
        <f t="shared" si="1"/>
        <v>1</v>
      </c>
      <c r="I15" s="68" t="s">
        <v>50</v>
      </c>
      <c r="J15" s="68" t="s">
        <v>49</v>
      </c>
      <c r="K15" s="68"/>
      <c r="L15" s="68"/>
      <c r="M15" s="68"/>
    </row>
    <row r="16" spans="1:13" s="2" customFormat="1" x14ac:dyDescent="0.2">
      <c r="A16" s="13" t="str">
        <f t="shared" si="0"/>
        <v>CodeSystem/list-order</v>
      </c>
      <c r="B16" s="63" t="s">
        <v>105</v>
      </c>
      <c r="C16" s="62" t="s">
        <v>3</v>
      </c>
      <c r="D16" s="62"/>
      <c r="E16" s="62" t="b">
        <v>1</v>
      </c>
      <c r="F16" s="62" t="b">
        <v>1</v>
      </c>
      <c r="G16" s="62"/>
      <c r="H16" s="64">
        <f t="shared" si="1"/>
        <v>1</v>
      </c>
      <c r="I16" s="62" t="s">
        <v>50</v>
      </c>
      <c r="J16" s="62" t="s">
        <v>49</v>
      </c>
      <c r="K16" s="62"/>
      <c r="L16" s="62"/>
      <c r="M16" s="62"/>
    </row>
    <row r="17" spans="1:13" s="3" customFormat="1" x14ac:dyDescent="0.2">
      <c r="A17" s="12" t="str">
        <f t="shared" si="0"/>
        <v>ValueSet/list-order</v>
      </c>
      <c r="B17" s="69" t="s">
        <v>105</v>
      </c>
      <c r="C17" s="68" t="s">
        <v>4</v>
      </c>
      <c r="D17" s="68"/>
      <c r="E17" s="68" t="b">
        <v>1</v>
      </c>
      <c r="F17" s="68" t="b">
        <v>1</v>
      </c>
      <c r="G17" s="68"/>
      <c r="H17" s="7">
        <f t="shared" si="1"/>
        <v>1</v>
      </c>
      <c r="I17" s="68" t="s">
        <v>50</v>
      </c>
      <c r="J17" s="68" t="s">
        <v>49</v>
      </c>
      <c r="K17" s="68"/>
      <c r="L17" s="68"/>
      <c r="M17" s="68"/>
    </row>
    <row r="18" spans="1:13" s="139" customFormat="1" x14ac:dyDescent="0.2">
      <c r="A18" s="12" t="str">
        <f t="shared" si="0"/>
        <v>CodeSystem/list-empty-reason</v>
      </c>
      <c r="B18" s="69" t="s">
        <v>106</v>
      </c>
      <c r="C18" s="68" t="s">
        <v>3</v>
      </c>
      <c r="D18" s="68"/>
      <c r="E18" s="68" t="b">
        <v>1</v>
      </c>
      <c r="F18" s="68" t="b">
        <v>1</v>
      </c>
      <c r="G18" s="68"/>
      <c r="H18" s="7">
        <f t="shared" si="1"/>
        <v>1</v>
      </c>
      <c r="I18" s="68" t="s">
        <v>50</v>
      </c>
      <c r="J18" s="68" t="s">
        <v>49</v>
      </c>
      <c r="K18" s="68"/>
      <c r="L18" s="68"/>
      <c r="M18" s="68"/>
    </row>
    <row r="19" spans="1:13" s="3" customFormat="1" x14ac:dyDescent="0.2">
      <c r="A19" s="12" t="str">
        <f t="shared" si="0"/>
        <v>ValueSet/list-empty-reason</v>
      </c>
      <c r="B19" s="69" t="s">
        <v>106</v>
      </c>
      <c r="C19" s="68" t="s">
        <v>4</v>
      </c>
      <c r="D19" s="68"/>
      <c r="E19" s="68" t="b">
        <v>1</v>
      </c>
      <c r="F19" s="68" t="b">
        <v>1</v>
      </c>
      <c r="G19" s="68"/>
      <c r="H19" s="7">
        <f t="shared" si="1"/>
        <v>1</v>
      </c>
      <c r="I19" s="68" t="s">
        <v>50</v>
      </c>
      <c r="J19" s="68" t="s">
        <v>49</v>
      </c>
      <c r="K19" s="68"/>
      <c r="L19" s="68"/>
      <c r="M19" s="68"/>
    </row>
    <row r="20" spans="1:13" s="61" customFormat="1" x14ac:dyDescent="0.2">
      <c r="A20" s="13" t="str">
        <f t="shared" si="0"/>
        <v>ValueSet/doc-section-codes </v>
      </c>
      <c r="B20" s="63" t="s">
        <v>187</v>
      </c>
      <c r="C20" s="62" t="s">
        <v>4</v>
      </c>
      <c r="D20" s="62"/>
      <c r="E20" s="62" t="b">
        <v>1</v>
      </c>
      <c r="F20" s="62" t="b">
        <v>0</v>
      </c>
      <c r="G20" s="62" t="s">
        <v>53</v>
      </c>
      <c r="H20" s="64">
        <f t="shared" si="1"/>
        <v>0.5</v>
      </c>
      <c r="I20" s="62" t="s">
        <v>57</v>
      </c>
      <c r="J20" s="66" t="s">
        <v>49</v>
      </c>
      <c r="K20" s="66" t="s">
        <v>180</v>
      </c>
      <c r="L20" s="66" t="s">
        <v>188</v>
      </c>
      <c r="M20" s="66"/>
    </row>
    <row r="21" spans="1:13" s="57" customFormat="1" x14ac:dyDescent="0.2">
      <c r="A21" s="12" t="str">
        <f t="shared" si="0"/>
        <v>ValueSet/doc-typecodes</v>
      </c>
      <c r="B21" s="21" t="s">
        <v>195</v>
      </c>
      <c r="C21" s="68" t="s">
        <v>4</v>
      </c>
      <c r="D21" s="67"/>
      <c r="E21" s="68" t="b">
        <v>1</v>
      </c>
      <c r="F21" s="68" t="b">
        <v>0</v>
      </c>
      <c r="G21" s="67" t="s">
        <v>53</v>
      </c>
      <c r="H21" s="7">
        <f t="shared" si="1"/>
        <v>0.5</v>
      </c>
      <c r="I21" s="67"/>
      <c r="J21" s="67"/>
      <c r="K21" s="67"/>
      <c r="L21" s="67" t="s">
        <v>188</v>
      </c>
      <c r="M21" s="67"/>
    </row>
    <row r="22" spans="1:13" s="61" customFormat="1" x14ac:dyDescent="0.2">
      <c r="A22" s="13" t="str">
        <f t="shared" si="0"/>
        <v>ValueSet/</v>
      </c>
      <c r="B22" s="63"/>
      <c r="C22" s="62" t="s">
        <v>4</v>
      </c>
      <c r="D22" s="62"/>
      <c r="E22" s="62" t="b">
        <v>1</v>
      </c>
      <c r="F22" s="62" t="b">
        <v>0</v>
      </c>
      <c r="G22" s="62" t="s">
        <v>53</v>
      </c>
      <c r="H22" s="64">
        <f t="shared" si="1"/>
        <v>0.5</v>
      </c>
      <c r="I22" s="62" t="s">
        <v>57</v>
      </c>
      <c r="J22" s="66" t="s">
        <v>49</v>
      </c>
      <c r="K22" s="66" t="s">
        <v>180</v>
      </c>
      <c r="L22" s="66" t="s">
        <v>188</v>
      </c>
      <c r="M22" s="66"/>
    </row>
    <row r="23" spans="1:13" s="57" customFormat="1" x14ac:dyDescent="0.2">
      <c r="A23" s="12" t="str">
        <f t="shared" si="0"/>
        <v>ValueSet/</v>
      </c>
      <c r="B23" s="21"/>
      <c r="C23" s="68" t="s">
        <v>4</v>
      </c>
      <c r="D23" s="67"/>
      <c r="E23" s="68" t="b">
        <v>1</v>
      </c>
      <c r="F23" s="68" t="b">
        <v>0</v>
      </c>
      <c r="G23" s="67" t="s">
        <v>53</v>
      </c>
      <c r="H23" s="7">
        <f t="shared" si="1"/>
        <v>0.5</v>
      </c>
      <c r="I23" s="67"/>
      <c r="J23" s="67"/>
      <c r="K23" s="67"/>
      <c r="L23" s="67" t="s">
        <v>188</v>
      </c>
      <c r="M23" s="67"/>
    </row>
  </sheetData>
  <hyperlinks>
    <hyperlink ref="B4" r:id="rId1" display="http://hl7.org/fhir/R4/codesystem-composition-status.html" xr:uid="{687E0A6E-C05A-4FDF-9BA5-5028392D2C40}"/>
    <hyperlink ref="B5" r:id="rId2" display="http://hl7.org/fhir/R4/valueset-composition-status.html" xr:uid="{1D31399D-C089-4498-A69C-704C7304446D}"/>
    <hyperlink ref="B8" r:id="rId3" display="http://hl7.org/fhir/R4/v3/Confidentiality/cs.html" xr:uid="{19DE7261-9F70-4F45-87FC-A07633CC9137}"/>
    <hyperlink ref="B9" r:id="rId4" display="http://hl7.org/fhir/R4/v3/ConfidentialityClassification/vs.html" xr:uid="{FF2F1F3D-8486-4CEA-8180-EBE6B532E372}"/>
    <hyperlink ref="B10" r:id="rId5" display="http://hl7.org/fhir/R4/codesystem-composition-attestation-mode.html" xr:uid="{68947ED2-DAEA-42EA-AA55-ADA812D8F60D}"/>
    <hyperlink ref="B11" r:id="rId6" display="http://hl7.org/fhir/R4/valueset-composition-attestation-mode.html" xr:uid="{0FF925EC-63B7-4595-9A1D-FDAB34516078}"/>
    <hyperlink ref="B12" r:id="rId7" display="http://hl7.org/fhir/R4/codesystem-document-relationship-type.html" xr:uid="{6FE8EC76-4567-4121-8644-00071B37E4A7}"/>
    <hyperlink ref="B13" r:id="rId8" display="http://hl7.org/fhir/R4/valueset-document-relationship-type.html" xr:uid="{A99A1AF1-A51A-487E-ABED-7FFBDD9837E2}"/>
    <hyperlink ref="B14" r:id="rId9" display="http://hl7.org/fhir/R4/codesystem-list-mode.html" xr:uid="{88C3BB69-6388-424F-91B9-FFF1DA817C46}"/>
    <hyperlink ref="B15" r:id="rId10" display="http://hl7.org/fhir/R4/valueset-list-mode.html" xr:uid="{C4B79C70-215C-4DD7-A139-7100B3D035C6}"/>
    <hyperlink ref="B16" r:id="rId11" display="http://hl7.org/fhir/R4/codesystem-list-order.html" xr:uid="{2DE8B0B6-92DC-4AD0-AC30-6E30E7F9458B}"/>
    <hyperlink ref="B17" r:id="rId12" display="http://hl7.org/fhir/R4/valueset-list-order.html" xr:uid="{11C115B5-C6FA-440D-8B21-E1E04472C7BF}"/>
    <hyperlink ref="B18" r:id="rId13" display="http://hl7.org/fhir/R4/codesystem-list-empty-reason.html" xr:uid="{D5CBF491-2346-42F8-A1B5-8DFF8DF88322}"/>
    <hyperlink ref="B19" r:id="rId14" display="http://hl7.org/fhir/R4/valueset-list-empty-reason.html" xr:uid="{2BE82FF6-058C-47A3-8175-91C8B0E97F2E}"/>
    <hyperlink ref="B20" r:id="rId15" location="4.4.1.139" display="http://hl7.org/fhir/R4/valueset-doc-section-codes.html - 4.4.1.139" xr:uid="{B9B30ED5-7F59-4A30-90FD-C51A09960E9B}"/>
    <hyperlink ref="B21" r:id="rId16" display="http://hl7.org/fhir/R4/valueset-doc-typecodes.html" xr:uid="{B4704AEE-BA61-4272-B790-44F59D07FEE9}"/>
    <hyperlink ref="B2" r:id="rId17" xr:uid="{E9BAE189-8028-4AE6-83CA-6FD442EA6AD8}"/>
    <hyperlink ref="B3" r:id="rId18" xr:uid="{A3002360-FFFA-4040-9F53-6AF837D03639}"/>
    <hyperlink ref="B6" r:id="rId19" xr:uid="{7D0E47B1-E653-499A-BABC-BF7DF5BB6218}"/>
    <hyperlink ref="B7" r:id="rId20" xr:uid="{5D3C3492-101A-4EDD-924F-C89EA4A7326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1.83203125" customWidth="1"/>
    <col min="5" max="6" width="11.6640625" style="80" bestFit="1" customWidth="1"/>
    <col min="7" max="8" width="8.6640625" style="80"/>
    <col min="9" max="9" width="11.5" style="80" bestFit="1" customWidth="1"/>
    <col min="10" max="10" width="13.66406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5</v>
      </c>
      <c r="J1" s="1" t="s">
        <v>216</v>
      </c>
      <c r="K1" s="1" t="s">
        <v>155</v>
      </c>
    </row>
    <row r="2" spans="1:11" s="2" customFormat="1" x14ac:dyDescent="0.2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76" t="b">
        <v>1</v>
      </c>
      <c r="F2" s="76" t="b">
        <v>1</v>
      </c>
      <c r="G2" s="76"/>
      <c r="H2" s="119">
        <v>1</v>
      </c>
      <c r="I2" s="76" t="s">
        <v>65</v>
      </c>
      <c r="J2" s="2" t="s">
        <v>49</v>
      </c>
      <c r="K2" s="76" t="s">
        <v>180</v>
      </c>
    </row>
    <row r="3" spans="1:11" s="18" customFormat="1" x14ac:dyDescent="0.2">
      <c r="A3" s="12" t="str">
        <f t="shared" si="0"/>
        <v>ValueSet/languages</v>
      </c>
      <c r="B3" s="21" t="s">
        <v>145</v>
      </c>
      <c r="C3" s="18" t="s">
        <v>4</v>
      </c>
      <c r="E3" s="82" t="b">
        <v>1</v>
      </c>
      <c r="F3" s="82" t="b">
        <v>1</v>
      </c>
      <c r="G3" s="82"/>
      <c r="H3" s="120">
        <v>1</v>
      </c>
      <c r="I3" s="82" t="s">
        <v>150</v>
      </c>
      <c r="J3" s="18" t="s">
        <v>49</v>
      </c>
      <c r="K3" s="82" t="s">
        <v>180</v>
      </c>
    </row>
    <row r="4" spans="1:11" s="2" customFormat="1" x14ac:dyDescent="0.2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76" t="b">
        <v>1</v>
      </c>
      <c r="F4" s="76" t="b">
        <v>1</v>
      </c>
      <c r="G4" s="76"/>
      <c r="H4" s="122">
        <f t="shared" ref="H4:H9" si="1">COUNTIF(E4:F4,TRUE)/COLUMNS(E4:F4)</f>
        <v>1</v>
      </c>
      <c r="I4" s="76" t="s">
        <v>50</v>
      </c>
      <c r="J4" s="2" t="s">
        <v>49</v>
      </c>
    </row>
    <row r="5" spans="1:11" s="3" customFormat="1" x14ac:dyDescent="0.2">
      <c r="A5" s="12" t="str">
        <f t="shared" si="0"/>
        <v>ValueSet/search-entry-mode</v>
      </c>
      <c r="B5" s="15" t="s">
        <v>107</v>
      </c>
      <c r="C5" s="4" t="s">
        <v>4</v>
      </c>
      <c r="D5" s="4"/>
      <c r="E5" s="77" t="b">
        <v>1</v>
      </c>
      <c r="F5" s="77" t="b">
        <v>1</v>
      </c>
      <c r="G5" s="77"/>
      <c r="H5" s="135">
        <f t="shared" si="1"/>
        <v>1</v>
      </c>
      <c r="I5" s="81" t="s">
        <v>50</v>
      </c>
      <c r="J5" s="3" t="s">
        <v>49</v>
      </c>
    </row>
    <row r="6" spans="1:11" s="2" customFormat="1" x14ac:dyDescent="0.2">
      <c r="A6" s="13" t="str">
        <f t="shared" si="0"/>
        <v>CodeSystem/http-verb</v>
      </c>
      <c r="B6" s="16" t="s">
        <v>108</v>
      </c>
      <c r="C6" s="5" t="s">
        <v>3</v>
      </c>
      <c r="D6" s="5"/>
      <c r="E6" s="76" t="b">
        <v>1</v>
      </c>
      <c r="F6" s="76" t="b">
        <v>1</v>
      </c>
      <c r="G6" s="76"/>
      <c r="H6" s="119">
        <f t="shared" si="1"/>
        <v>1</v>
      </c>
      <c r="I6" s="76" t="s">
        <v>50</v>
      </c>
      <c r="J6" s="2" t="s">
        <v>49</v>
      </c>
    </row>
    <row r="7" spans="1:11" s="3" customFormat="1" x14ac:dyDescent="0.2">
      <c r="A7" s="12" t="str">
        <f t="shared" si="0"/>
        <v>ValueSet/http-verb</v>
      </c>
      <c r="B7" s="15" t="s">
        <v>108</v>
      </c>
      <c r="C7" s="4" t="s">
        <v>4</v>
      </c>
      <c r="D7" s="4"/>
      <c r="E7" s="77" t="b">
        <v>1</v>
      </c>
      <c r="F7" s="77" t="b">
        <v>1</v>
      </c>
      <c r="G7" s="77"/>
      <c r="H7" s="135">
        <f t="shared" si="1"/>
        <v>1</v>
      </c>
      <c r="I7" s="82" t="s">
        <v>50</v>
      </c>
      <c r="J7" s="3" t="s">
        <v>49</v>
      </c>
    </row>
    <row r="8" spans="1:11" s="2" customFormat="1" x14ac:dyDescent="0.2">
      <c r="A8" s="13" t="str">
        <f t="shared" si="0"/>
        <v>CodeSystem/bundle-type</v>
      </c>
      <c r="B8" s="16" t="s">
        <v>269</v>
      </c>
      <c r="C8" s="5" t="s">
        <v>3</v>
      </c>
      <c r="D8" s="5"/>
      <c r="E8" s="76" t="b">
        <v>1</v>
      </c>
      <c r="F8" s="76" t="b">
        <v>1</v>
      </c>
      <c r="G8" s="76"/>
      <c r="H8" s="119">
        <f t="shared" si="1"/>
        <v>1</v>
      </c>
      <c r="I8" s="76" t="s">
        <v>50</v>
      </c>
      <c r="J8" s="2" t="s">
        <v>49</v>
      </c>
    </row>
    <row r="9" spans="1:11" s="3" customFormat="1" x14ac:dyDescent="0.2">
      <c r="A9" s="12" t="str">
        <f t="shared" si="0"/>
        <v>ValueSet/bundle-type</v>
      </c>
      <c r="B9" s="15" t="s">
        <v>269</v>
      </c>
      <c r="C9" s="4" t="s">
        <v>4</v>
      </c>
      <c r="D9" s="4"/>
      <c r="E9" s="77" t="b">
        <v>1</v>
      </c>
      <c r="F9" s="77" t="b">
        <v>1</v>
      </c>
      <c r="G9" s="77"/>
      <c r="H9" s="135">
        <f t="shared" si="1"/>
        <v>1</v>
      </c>
      <c r="I9" s="82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33203125" customWidth="1"/>
    <col min="5" max="6" width="11.6640625" bestFit="1" customWidth="1"/>
    <col min="7" max="7" width="11.6640625" customWidth="1"/>
    <col min="11" max="11" width="11.5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216</v>
      </c>
      <c r="M1" s="1" t="s">
        <v>155</v>
      </c>
    </row>
    <row r="2" spans="1:13" s="13" customFormat="1" x14ac:dyDescent="0.2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2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2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2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2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2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2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2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2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topLeftCell="C8" workbookViewId="0">
      <selection activeCell="I33" sqref="I33"/>
    </sheetView>
  </sheetViews>
  <sheetFormatPr baseColWidth="10" defaultColWidth="8.6640625" defaultRowHeight="15" x14ac:dyDescent="0.2"/>
  <cols>
    <col min="1" max="1" width="38.1640625" style="41" bestFit="1" customWidth="1"/>
    <col min="2" max="2" width="40.6640625" style="41" customWidth="1"/>
    <col min="3" max="3" width="14.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99"/>
    <col min="11" max="11" width="13.33203125" style="99" customWidth="1"/>
    <col min="12" max="12" width="58.1640625" style="41" customWidth="1"/>
    <col min="13" max="16384" width="8.6640625" style="41"/>
  </cols>
  <sheetData>
    <row r="1" spans="1:13" s="25" customFormat="1" x14ac:dyDescent="0.2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98" t="s">
        <v>47</v>
      </c>
      <c r="K1" s="98" t="s">
        <v>5</v>
      </c>
      <c r="L1" s="1" t="s">
        <v>216</v>
      </c>
      <c r="M1" s="1" t="s">
        <v>155</v>
      </c>
    </row>
    <row r="2" spans="1:13" s="33" customFormat="1" x14ac:dyDescent="0.2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5" t="s">
        <v>49</v>
      </c>
      <c r="K2" s="95" t="s">
        <v>180</v>
      </c>
      <c r="L2" s="34"/>
      <c r="M2" s="34" t="s">
        <v>286</v>
      </c>
    </row>
    <row r="3" spans="1:13" s="28" customFormat="1" x14ac:dyDescent="0.2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89" t="s">
        <v>49</v>
      </c>
      <c r="K3" s="96" t="s">
        <v>180</v>
      </c>
      <c r="L3" s="29"/>
      <c r="M3" s="29" t="s">
        <v>286</v>
      </c>
    </row>
    <row r="4" spans="1:13" s="33" customFormat="1" x14ac:dyDescent="0.2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5" t="s">
        <v>51</v>
      </c>
      <c r="K4" s="95" t="s">
        <v>180</v>
      </c>
      <c r="L4" s="34"/>
      <c r="M4" s="34" t="s">
        <v>286</v>
      </c>
    </row>
    <row r="5" spans="1:13" s="33" customFormat="1" x14ac:dyDescent="0.2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5" t="s">
        <v>49</v>
      </c>
      <c r="K5" s="95" t="s">
        <v>180</v>
      </c>
      <c r="L5" s="34"/>
      <c r="M5" s="34" t="s">
        <v>286</v>
      </c>
    </row>
    <row r="6" spans="1:13" s="28" customFormat="1" x14ac:dyDescent="0.2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96" t="s">
        <v>51</v>
      </c>
      <c r="K6" s="96" t="s">
        <v>180</v>
      </c>
      <c r="L6" s="29"/>
      <c r="M6" s="29" t="s">
        <v>286</v>
      </c>
    </row>
    <row r="7" spans="1:13" s="33" customFormat="1" x14ac:dyDescent="0.2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5" t="s">
        <v>49</v>
      </c>
      <c r="K7" s="95" t="s">
        <v>180</v>
      </c>
      <c r="L7" s="34"/>
      <c r="M7" s="34" t="s">
        <v>286</v>
      </c>
    </row>
    <row r="8" spans="1:13" s="28" customFormat="1" ht="256" x14ac:dyDescent="0.2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96" t="s">
        <v>49</v>
      </c>
      <c r="K8" s="89" t="s">
        <v>180</v>
      </c>
      <c r="L8" s="38" t="s">
        <v>138</v>
      </c>
      <c r="M8" s="38" t="s">
        <v>138</v>
      </c>
    </row>
    <row r="9" spans="1:13" s="28" customFormat="1" x14ac:dyDescent="0.2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89" t="s">
        <v>49</v>
      </c>
      <c r="K9" s="89" t="s">
        <v>180</v>
      </c>
      <c r="L9" s="29"/>
      <c r="M9" s="29" t="s">
        <v>286</v>
      </c>
    </row>
    <row r="10" spans="1:13" s="42" customFormat="1" ht="48" x14ac:dyDescent="0.2">
      <c r="A10" s="39" t="s">
        <v>265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5" t="s">
        <v>49</v>
      </c>
      <c r="K10" s="85" t="s">
        <v>180</v>
      </c>
      <c r="L10" s="44"/>
      <c r="M10" s="44" t="s">
        <v>287</v>
      </c>
    </row>
    <row r="11" spans="1:13" s="28" customFormat="1" ht="32" x14ac:dyDescent="0.2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96"/>
      <c r="K11" s="89"/>
      <c r="L11" s="38"/>
      <c r="M11" s="38" t="s">
        <v>288</v>
      </c>
    </row>
    <row r="12" spans="1:13" s="33" customFormat="1" x14ac:dyDescent="0.2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5" t="s">
        <v>49</v>
      </c>
      <c r="K12" s="95"/>
      <c r="L12" s="34"/>
      <c r="M12" s="34" t="s">
        <v>289</v>
      </c>
    </row>
    <row r="13" spans="1:13" s="28" customFormat="1" x14ac:dyDescent="0.2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89" t="s">
        <v>49</v>
      </c>
      <c r="K13" s="89" t="s">
        <v>180</v>
      </c>
      <c r="L13" s="29"/>
      <c r="M13" s="29" t="s">
        <v>286</v>
      </c>
    </row>
    <row r="14" spans="1:13" s="48" customFormat="1" x14ac:dyDescent="0.2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96" t="s">
        <v>49</v>
      </c>
      <c r="K14" s="89" t="s">
        <v>180</v>
      </c>
      <c r="L14" s="32"/>
      <c r="M14" s="32" t="s">
        <v>286</v>
      </c>
    </row>
    <row r="15" spans="1:13" s="42" customFormat="1" x14ac:dyDescent="0.2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5" t="s">
        <v>49</v>
      </c>
      <c r="K15" s="85" t="s">
        <v>180</v>
      </c>
      <c r="L15" s="39"/>
      <c r="M15" s="39" t="s">
        <v>286</v>
      </c>
    </row>
    <row r="16" spans="1:13" s="48" customFormat="1" x14ac:dyDescent="0.2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96" t="s">
        <v>49</v>
      </c>
      <c r="K16" s="89" t="s">
        <v>180</v>
      </c>
      <c r="L16" s="32"/>
      <c r="M16" s="32" t="s">
        <v>286</v>
      </c>
    </row>
    <row r="17" spans="1:13" s="42" customFormat="1" x14ac:dyDescent="0.2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5" t="s">
        <v>49</v>
      </c>
      <c r="K17" s="85" t="s">
        <v>180</v>
      </c>
      <c r="L17" s="39"/>
      <c r="M17" s="39" t="s">
        <v>286</v>
      </c>
    </row>
    <row r="18" spans="1:13" s="50" customFormat="1" x14ac:dyDescent="0.2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0" t="s">
        <v>49</v>
      </c>
      <c r="K18" s="85" t="s">
        <v>180</v>
      </c>
      <c r="L18" s="49" t="s">
        <v>144</v>
      </c>
      <c r="M18" s="49" t="s">
        <v>144</v>
      </c>
    </row>
    <row r="19" spans="1:13" s="28" customFormat="1" x14ac:dyDescent="0.2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89" t="s">
        <v>49</v>
      </c>
      <c r="K19" s="89" t="s">
        <v>180</v>
      </c>
      <c r="L19" s="29" t="s">
        <v>144</v>
      </c>
      <c r="M19" s="29" t="s">
        <v>144</v>
      </c>
    </row>
    <row r="20" spans="1:13" s="48" customFormat="1" x14ac:dyDescent="0.2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96" t="s">
        <v>49</v>
      </c>
      <c r="K20" s="89" t="s">
        <v>180</v>
      </c>
      <c r="L20" s="32"/>
      <c r="M20" s="32" t="s">
        <v>290</v>
      </c>
    </row>
    <row r="21" spans="1:13" x14ac:dyDescent="0.2">
      <c r="A21" s="39" t="str">
        <f t="shared" ref="A21:A26" si="3">CONCATENATE(C21,"/",B21)</f>
        <v>CodeSystem/contact-point-system</v>
      </c>
      <c r="B21" s="45" t="s">
        <v>261</v>
      </c>
      <c r="C21" s="27" t="s">
        <v>3</v>
      </c>
      <c r="D21" s="32" t="s">
        <v>262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96" t="s">
        <v>49</v>
      </c>
      <c r="K21" s="89" t="s">
        <v>180</v>
      </c>
      <c r="M21" s="32" t="s">
        <v>290</v>
      </c>
    </row>
    <row r="22" spans="1:13" x14ac:dyDescent="0.2">
      <c r="A22" s="39" t="str">
        <f t="shared" si="3"/>
        <v>ValueSet/contact-point-system</v>
      </c>
      <c r="B22" s="45" t="s">
        <v>261</v>
      </c>
      <c r="C22" s="32" t="s">
        <v>4</v>
      </c>
      <c r="D22" s="32" t="s">
        <v>262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96" t="s">
        <v>49</v>
      </c>
      <c r="K22" s="89" t="s">
        <v>180</v>
      </c>
      <c r="M22" s="148" t="s">
        <v>291</v>
      </c>
    </row>
    <row r="23" spans="1:13" x14ac:dyDescent="0.2">
      <c r="A23" s="39" t="str">
        <f t="shared" si="3"/>
        <v>CodeSystem/address-type</v>
      </c>
      <c r="B23" s="45" t="s">
        <v>263</v>
      </c>
      <c r="C23" s="32" t="s">
        <v>3</v>
      </c>
      <c r="D23" s="32" t="s">
        <v>264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96" t="s">
        <v>49</v>
      </c>
      <c r="K23" s="89" t="s">
        <v>180</v>
      </c>
      <c r="M23" s="32" t="s">
        <v>290</v>
      </c>
    </row>
    <row r="24" spans="1:13" x14ac:dyDescent="0.2">
      <c r="A24" s="39" t="str">
        <f t="shared" si="3"/>
        <v>ValueSet/address-type</v>
      </c>
      <c r="B24" s="45" t="s">
        <v>263</v>
      </c>
      <c r="C24" s="32" t="s">
        <v>4</v>
      </c>
      <c r="D24" s="32" t="s">
        <v>264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96" t="s">
        <v>49</v>
      </c>
      <c r="K24" s="89" t="s">
        <v>180</v>
      </c>
      <c r="M24" s="148" t="s">
        <v>292</v>
      </c>
    </row>
    <row r="25" spans="1:13" x14ac:dyDescent="0.2">
      <c r="A25" s="39" t="str">
        <f t="shared" si="3"/>
        <v>CodeSystem/address-use</v>
      </c>
      <c r="B25" s="45" t="s">
        <v>266</v>
      </c>
      <c r="C25" s="32" t="s">
        <v>3</v>
      </c>
      <c r="D25" s="32" t="s">
        <v>267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96" t="s">
        <v>49</v>
      </c>
      <c r="K25" s="89" t="s">
        <v>180</v>
      </c>
      <c r="M25" s="148" t="s">
        <v>293</v>
      </c>
    </row>
    <row r="26" spans="1:13" x14ac:dyDescent="0.2">
      <c r="A26" s="39" t="str">
        <f t="shared" si="3"/>
        <v>ValueSet/address-use</v>
      </c>
      <c r="B26" s="138" t="s">
        <v>266</v>
      </c>
      <c r="C26" s="27" t="s">
        <v>4</v>
      </c>
      <c r="D26" s="27" t="s">
        <v>268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96" t="s">
        <v>49</v>
      </c>
      <c r="K26" s="89" t="s">
        <v>180</v>
      </c>
      <c r="M26" s="148" t="s">
        <v>292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10" max="10" width="8.6640625" style="80"/>
    <col min="11" max="11" width="11.5" style="80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76" t="s">
        <v>49</v>
      </c>
      <c r="K2" s="76" t="s">
        <v>180</v>
      </c>
    </row>
    <row r="3" spans="1:13" s="18" customFormat="1" x14ac:dyDescent="0.2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2" t="s">
        <v>49</v>
      </c>
      <c r="K3" s="77" t="s">
        <v>180</v>
      </c>
    </row>
    <row r="4" spans="1:13" s="2" customFormat="1" x14ac:dyDescent="0.2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76" t="s">
        <v>49</v>
      </c>
      <c r="K4" s="76" t="s">
        <v>180</v>
      </c>
    </row>
    <row r="5" spans="1:13" s="18" customFormat="1" x14ac:dyDescent="0.2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2" t="s">
        <v>49</v>
      </c>
      <c r="K5" s="77" t="s">
        <v>180</v>
      </c>
    </row>
    <row r="6" spans="1:13" s="2" customFormat="1" x14ac:dyDescent="0.2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76" t="s">
        <v>49</v>
      </c>
      <c r="K6" s="76" t="s">
        <v>180</v>
      </c>
    </row>
    <row r="7" spans="1:13" s="18" customFormat="1" x14ac:dyDescent="0.2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2" t="s">
        <v>49</v>
      </c>
      <c r="K7" s="77" t="s">
        <v>180</v>
      </c>
    </row>
    <row r="8" spans="1:13" s="2" customFormat="1" x14ac:dyDescent="0.2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76" t="s">
        <v>49</v>
      </c>
      <c r="K8" s="76" t="s">
        <v>180</v>
      </c>
    </row>
    <row r="9" spans="1:13" s="18" customFormat="1" x14ac:dyDescent="0.2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2" t="s">
        <v>49</v>
      </c>
      <c r="K9" s="77" t="s">
        <v>180</v>
      </c>
    </row>
    <row r="10" spans="1:13" s="2" customFormat="1" x14ac:dyDescent="0.2">
      <c r="A10" s="5"/>
      <c r="H10" s="6"/>
      <c r="J10" s="76"/>
      <c r="K10" s="76"/>
    </row>
    <row r="11" spans="1:13" s="3" customFormat="1" x14ac:dyDescent="0.2">
      <c r="H11" s="7"/>
      <c r="J11" s="81"/>
      <c r="K11" s="81"/>
    </row>
    <row r="16" spans="1:13" s="2" customFormat="1" x14ac:dyDescent="0.2">
      <c r="H16" s="6"/>
      <c r="J16" s="76"/>
      <c r="K16" s="76"/>
    </row>
    <row r="17" spans="8:11" s="3" customFormat="1" x14ac:dyDescent="0.2">
      <c r="H17" s="7"/>
      <c r="J17" s="81"/>
      <c r="K17" s="81"/>
    </row>
    <row r="18" spans="8:11" s="2" customFormat="1" x14ac:dyDescent="0.2">
      <c r="H18" s="6"/>
      <c r="J18" s="76"/>
      <c r="K18" s="76"/>
    </row>
    <row r="19" spans="8:11" s="3" customFormat="1" x14ac:dyDescent="0.2">
      <c r="H19" s="7"/>
      <c r="J19" s="81"/>
      <c r="K19" s="81"/>
    </row>
    <row r="20" spans="8:11" s="2" customFormat="1" x14ac:dyDescent="0.2">
      <c r="H20" s="6"/>
      <c r="J20" s="76"/>
      <c r="K20" s="76"/>
    </row>
    <row r="21" spans="8:11" s="3" customFormat="1" x14ac:dyDescent="0.2">
      <c r="H21" s="7"/>
      <c r="J21" s="81"/>
      <c r="K21" s="81"/>
    </row>
    <row r="22" spans="8:11" s="2" customFormat="1" x14ac:dyDescent="0.2">
      <c r="H22" s="6"/>
      <c r="J22" s="76"/>
      <c r="K22" s="76"/>
    </row>
    <row r="23" spans="8:11" s="3" customFormat="1" x14ac:dyDescent="0.2">
      <c r="H23" s="7"/>
      <c r="J23" s="81"/>
      <c r="K23" s="81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style="80" customWidth="1"/>
    <col min="9" max="10" width="8.6640625" style="80"/>
    <col min="11" max="11" width="11.6640625" style="80" bestFit="1" customWidth="1"/>
    <col min="12" max="12" width="13.6640625" bestFit="1" customWidth="1"/>
    <col min="13" max="13" width="29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5" t="s">
        <v>43</v>
      </c>
      <c r="H1" s="1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76" t="s">
        <v>62</v>
      </c>
      <c r="J2" s="76" t="s">
        <v>49</v>
      </c>
      <c r="K2" s="76" t="b">
        <v>0</v>
      </c>
    </row>
    <row r="3" spans="1:13" s="18" customFormat="1" x14ac:dyDescent="0.2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4" t="b">
        <v>0</v>
      </c>
      <c r="H3" s="14">
        <f t="shared" si="0"/>
        <v>1</v>
      </c>
      <c r="I3" s="82" t="s">
        <v>65</v>
      </c>
      <c r="J3" s="82" t="s">
        <v>49</v>
      </c>
      <c r="K3" s="82" t="b">
        <v>0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76" t="s">
        <v>58</v>
      </c>
      <c r="J4" s="76" t="s">
        <v>49</v>
      </c>
      <c r="K4" s="76" t="b">
        <v>0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1" t="s">
        <v>59</v>
      </c>
      <c r="J5" s="81" t="s">
        <v>49</v>
      </c>
      <c r="K5" s="82" t="b">
        <v>0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76" t="b">
        <v>0</v>
      </c>
      <c r="H6" s="6">
        <f>COUNTIF(E6:F6,TRUE)/COLUMNS(E6:F6)</f>
        <v>1</v>
      </c>
      <c r="I6" s="76" t="s">
        <v>65</v>
      </c>
      <c r="J6" s="76" t="s">
        <v>49</v>
      </c>
      <c r="K6" s="76" t="s">
        <v>180</v>
      </c>
    </row>
    <row r="7" spans="1:13" s="3" customFormat="1" x14ac:dyDescent="0.2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1" t="b">
        <v>0</v>
      </c>
      <c r="H7" s="7">
        <f t="shared" ref="H7:H11" si="2">COUNTIF(E7:F7,TRUE)/COLUMNS(E7:F7)</f>
        <v>1</v>
      </c>
      <c r="I7" s="81" t="s">
        <v>150</v>
      </c>
      <c r="J7" s="81" t="s">
        <v>49</v>
      </c>
      <c r="K7" s="81" t="s">
        <v>180</v>
      </c>
    </row>
    <row r="8" spans="1:13" s="33" customFormat="1" x14ac:dyDescent="0.2">
      <c r="A8" s="112" t="str">
        <f t="shared" si="1"/>
        <v>CodeSystem/administrative-gender</v>
      </c>
      <c r="B8" s="101" t="s">
        <v>12</v>
      </c>
      <c r="C8" s="102" t="s">
        <v>3</v>
      </c>
      <c r="D8" s="101" t="s">
        <v>12</v>
      </c>
      <c r="E8" s="102" t="b">
        <v>1</v>
      </c>
      <c r="F8" s="102" t="b">
        <v>1</v>
      </c>
      <c r="G8" s="115" t="b">
        <v>0</v>
      </c>
      <c r="H8" s="103">
        <f t="shared" si="2"/>
        <v>1</v>
      </c>
      <c r="I8" s="104" t="s">
        <v>50</v>
      </c>
      <c r="J8" s="104" t="s">
        <v>49</v>
      </c>
      <c r="K8" s="104" t="s">
        <v>180</v>
      </c>
      <c r="L8" s="102"/>
      <c r="M8" s="102"/>
    </row>
    <row r="9" spans="1:13" s="28" customFormat="1" ht="18.5" customHeight="1" x14ac:dyDescent="0.2">
      <c r="A9" s="106" t="str">
        <f>CONCATENATE(C9,"/",B9)</f>
        <v>ValueSet/administrative-gender</v>
      </c>
      <c r="B9" s="105" t="s">
        <v>12</v>
      </c>
      <c r="C9" s="106" t="s">
        <v>4</v>
      </c>
      <c r="D9" s="105" t="s">
        <v>12</v>
      </c>
      <c r="E9" s="106" t="b">
        <v>1</v>
      </c>
      <c r="F9" s="106" t="b">
        <v>1</v>
      </c>
      <c r="G9" s="116" t="s">
        <v>45</v>
      </c>
      <c r="H9" s="107">
        <f t="shared" si="2"/>
        <v>1</v>
      </c>
      <c r="I9" s="111" t="s">
        <v>50</v>
      </c>
      <c r="J9" s="111" t="s">
        <v>49</v>
      </c>
      <c r="K9" s="109" t="s">
        <v>180</v>
      </c>
      <c r="L9" s="106"/>
      <c r="M9" s="110"/>
    </row>
    <row r="10" spans="1:13" s="33" customFormat="1" x14ac:dyDescent="0.2">
      <c r="A10" s="112" t="s">
        <v>232</v>
      </c>
      <c r="B10" s="101" t="s">
        <v>10</v>
      </c>
      <c r="C10" s="102" t="s">
        <v>3</v>
      </c>
      <c r="D10" s="101" t="s">
        <v>136</v>
      </c>
      <c r="E10" s="102" t="b">
        <v>1</v>
      </c>
      <c r="F10" s="102" t="b">
        <v>1</v>
      </c>
      <c r="G10" s="115" t="s">
        <v>44</v>
      </c>
      <c r="H10" s="103">
        <f t="shared" si="2"/>
        <v>1</v>
      </c>
      <c r="I10" s="104" t="s">
        <v>50</v>
      </c>
      <c r="J10" s="104" t="s">
        <v>49</v>
      </c>
      <c r="K10" s="104" t="s">
        <v>180</v>
      </c>
      <c r="L10" s="102"/>
      <c r="M10" s="102"/>
    </row>
    <row r="11" spans="1:13" s="28" customFormat="1" x14ac:dyDescent="0.2">
      <c r="A11" s="106" t="s">
        <v>233</v>
      </c>
      <c r="B11" s="105" t="s">
        <v>10</v>
      </c>
      <c r="C11" s="106" t="s">
        <v>4</v>
      </c>
      <c r="D11" s="105" t="s">
        <v>136</v>
      </c>
      <c r="E11" s="106" t="b">
        <v>1</v>
      </c>
      <c r="F11" s="106" t="b">
        <v>1</v>
      </c>
      <c r="G11" s="116" t="s">
        <v>44</v>
      </c>
      <c r="H11" s="107">
        <f t="shared" si="2"/>
        <v>1</v>
      </c>
      <c r="I11" s="109" t="s">
        <v>50</v>
      </c>
      <c r="J11" s="109" t="s">
        <v>49</v>
      </c>
      <c r="K11" s="111" t="s">
        <v>180</v>
      </c>
      <c r="L11" s="106"/>
      <c r="M11" s="10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18.5" customWidth="1"/>
    <col min="5" max="6" width="11.6640625" style="80" bestFit="1" customWidth="1"/>
    <col min="7" max="7" width="11.6640625" style="80" customWidth="1"/>
    <col min="8" max="10" width="8.6640625" style="80"/>
    <col min="11" max="11" width="11.5" style="80" bestFit="1" customWidth="1"/>
    <col min="12" max="12" width="30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8" customFormat="1" x14ac:dyDescent="0.2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2" t="b">
        <v>1</v>
      </c>
      <c r="F2" s="82" t="b">
        <v>0</v>
      </c>
      <c r="G2" s="82" t="b">
        <v>1</v>
      </c>
      <c r="H2" s="120">
        <f>COUNTIF(E2:F2,TRUE)/COLUMNS(E2:F2)</f>
        <v>0.5</v>
      </c>
      <c r="I2" s="82" t="s">
        <v>67</v>
      </c>
      <c r="J2" s="82" t="s">
        <v>49</v>
      </c>
      <c r="K2" s="77" t="b">
        <v>0</v>
      </c>
    </row>
    <row r="3" spans="1:13" s="13" customFormat="1" x14ac:dyDescent="0.2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78" t="b">
        <v>1</v>
      </c>
      <c r="F3" s="78" t="b">
        <v>1</v>
      </c>
      <c r="G3" s="78" t="b">
        <v>1</v>
      </c>
      <c r="H3" s="119">
        <f>COUNTIF(E3:F3,TRUE)/COLUMNS(E3:F3)</f>
        <v>1</v>
      </c>
      <c r="I3" s="78" t="s">
        <v>68</v>
      </c>
      <c r="J3" s="78" t="s">
        <v>49</v>
      </c>
      <c r="K3" s="83" t="b">
        <v>0</v>
      </c>
    </row>
    <row r="4" spans="1:13" s="18" customFormat="1" x14ac:dyDescent="0.2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77" t="b">
        <v>1</v>
      </c>
      <c r="F4" s="77" t="s">
        <v>180</v>
      </c>
      <c r="G4" s="77" t="b">
        <v>0</v>
      </c>
      <c r="H4" s="125">
        <f t="shared" ref="H4" si="2">(COUNTIF(E4:F4,TRUE)+COUNTIF(E4:F4,"NSA"))/COLUMNS(E4:F4)</f>
        <v>1</v>
      </c>
      <c r="I4" s="82" t="s">
        <v>50</v>
      </c>
      <c r="J4" s="82" t="b">
        <v>0</v>
      </c>
      <c r="K4" s="81" t="s">
        <v>180</v>
      </c>
      <c r="M4" s="18" t="s">
        <v>213</v>
      </c>
    </row>
    <row r="5" spans="1:13" s="2" customFormat="1" x14ac:dyDescent="0.2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76" t="b">
        <v>1</v>
      </c>
      <c r="F5" s="76" t="b">
        <v>1</v>
      </c>
      <c r="G5" s="76" t="b">
        <v>0</v>
      </c>
      <c r="H5" s="122">
        <f>COUNTIF(E5:F5,TRUE)/COLUMNS(E5:F5)</f>
        <v>1</v>
      </c>
      <c r="I5" s="76" t="s">
        <v>65</v>
      </c>
      <c r="J5" s="76" t="s">
        <v>49</v>
      </c>
      <c r="K5" s="76" t="s">
        <v>180</v>
      </c>
    </row>
    <row r="6" spans="1:13" s="3" customFormat="1" x14ac:dyDescent="0.2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1" t="b">
        <v>1</v>
      </c>
      <c r="F6" s="81" t="b">
        <v>1</v>
      </c>
      <c r="G6" s="81" t="b">
        <v>0</v>
      </c>
      <c r="H6" s="135">
        <f t="shared" ref="H6:H10" si="3">COUNTIF(E6:F6,TRUE)/COLUMNS(E6:F6)</f>
        <v>1</v>
      </c>
      <c r="I6" s="81" t="s">
        <v>150</v>
      </c>
      <c r="J6" s="81" t="s">
        <v>49</v>
      </c>
      <c r="K6" s="81" t="s">
        <v>180</v>
      </c>
    </row>
    <row r="7" spans="1:13" s="2" customFormat="1" x14ac:dyDescent="0.2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76" t="b">
        <v>1</v>
      </c>
      <c r="F7" s="76" t="b">
        <v>1</v>
      </c>
      <c r="G7" s="59" t="s">
        <v>43</v>
      </c>
      <c r="H7" s="122">
        <f t="shared" si="3"/>
        <v>1</v>
      </c>
      <c r="I7" s="76" t="s">
        <v>58</v>
      </c>
      <c r="J7" s="76" t="s">
        <v>49</v>
      </c>
      <c r="K7" s="76" t="b">
        <v>0</v>
      </c>
      <c r="L7" s="19" t="s">
        <v>126</v>
      </c>
    </row>
    <row r="8" spans="1:13" s="3" customFormat="1" x14ac:dyDescent="0.2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1" t="b">
        <v>1</v>
      </c>
      <c r="F8" s="81" t="b">
        <v>1</v>
      </c>
      <c r="G8" s="58" t="s">
        <v>43</v>
      </c>
      <c r="H8" s="135">
        <f t="shared" si="3"/>
        <v>1</v>
      </c>
      <c r="I8" s="81" t="s">
        <v>59</v>
      </c>
      <c r="J8" s="81" t="s">
        <v>49</v>
      </c>
      <c r="K8" s="82" t="b">
        <v>0</v>
      </c>
    </row>
    <row r="9" spans="1:13" s="2" customFormat="1" x14ac:dyDescent="0.2">
      <c r="A9" s="2" t="str">
        <f t="shared" ref="A9:A10" si="5">CONCATENATE(C9,"/",B9)</f>
        <v>CodeSystem/days-of-week</v>
      </c>
      <c r="B9" s="16" t="s">
        <v>234</v>
      </c>
      <c r="C9" s="5" t="s">
        <v>3</v>
      </c>
      <c r="D9" s="5"/>
      <c r="E9" s="76" t="b">
        <v>1</v>
      </c>
      <c r="F9" s="76" t="b">
        <v>1</v>
      </c>
      <c r="G9" s="59" t="b">
        <v>0</v>
      </c>
      <c r="H9" s="122">
        <f t="shared" si="3"/>
        <v>1</v>
      </c>
      <c r="I9" s="76" t="s">
        <v>50</v>
      </c>
      <c r="J9" s="76" t="s">
        <v>49</v>
      </c>
      <c r="K9" s="76" t="s">
        <v>180</v>
      </c>
    </row>
    <row r="10" spans="1:13" s="3" customFormat="1" x14ac:dyDescent="0.2">
      <c r="A10" s="3" t="str">
        <f t="shared" si="5"/>
        <v>ValueSet/days-of-week</v>
      </c>
      <c r="B10" s="15" t="s">
        <v>234</v>
      </c>
      <c r="C10" s="4" t="s">
        <v>4</v>
      </c>
      <c r="D10" s="4"/>
      <c r="E10" s="81" t="b">
        <v>1</v>
      </c>
      <c r="F10" s="81" t="b">
        <v>1</v>
      </c>
      <c r="G10" s="58" t="b">
        <v>0</v>
      </c>
      <c r="H10" s="135">
        <f t="shared" si="3"/>
        <v>1</v>
      </c>
      <c r="I10" s="81" t="s">
        <v>50</v>
      </c>
      <c r="J10" s="81" t="s">
        <v>49</v>
      </c>
      <c r="K10" s="82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6"/>
  <sheetViews>
    <sheetView topLeftCell="H1" zoomScale="80" zoomScaleNormal="80" workbookViewId="0">
      <selection activeCell="M1" sqref="M1:N26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7" width="11.6640625" style="80" bestFit="1" customWidth="1"/>
    <col min="8" max="10" width="8.6640625" style="80"/>
    <col min="11" max="11" width="11.6640625" style="80" bestFit="1" customWidth="1"/>
    <col min="12" max="12" width="13.6640625" bestFit="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3</v>
      </c>
      <c r="F1" s="75" t="s">
        <v>9</v>
      </c>
      <c r="G1" s="75" t="s">
        <v>70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2" customFormat="1" x14ac:dyDescent="0.2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76" t="b">
        <v>1</v>
      </c>
      <c r="H2" s="119">
        <f t="shared" ref="H2:H15" si="1">COUNTIF(E2:F2,TRUE)/COLUMNS(E2:F2)</f>
        <v>1</v>
      </c>
      <c r="I2" s="76" t="s">
        <v>50</v>
      </c>
      <c r="J2" s="76" t="s">
        <v>49</v>
      </c>
      <c r="K2" s="76" t="s">
        <v>180</v>
      </c>
      <c r="M2" s="2" t="s">
        <v>279</v>
      </c>
    </row>
    <row r="3" spans="1:14" s="18" customFormat="1" x14ac:dyDescent="0.2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4" t="b">
        <v>1</v>
      </c>
      <c r="F3" s="114" t="b">
        <v>1</v>
      </c>
      <c r="G3" s="82" t="b">
        <v>1</v>
      </c>
      <c r="H3" s="120">
        <f t="shared" si="1"/>
        <v>1</v>
      </c>
      <c r="I3" s="77" t="s">
        <v>50</v>
      </c>
      <c r="J3" s="77" t="s">
        <v>49</v>
      </c>
      <c r="K3" s="82" t="s">
        <v>180</v>
      </c>
      <c r="M3" s="18" t="s">
        <v>220</v>
      </c>
    </row>
    <row r="4" spans="1:14" s="13" customFormat="1" x14ac:dyDescent="0.2">
      <c r="A4" s="13" t="str">
        <f t="shared" si="0"/>
        <v>CodeSystem/allergyintolerance-verification</v>
      </c>
      <c r="B4" s="19" t="s">
        <v>119</v>
      </c>
      <c r="C4" s="13" t="s">
        <v>3</v>
      </c>
      <c r="E4" s="123" t="b">
        <v>1</v>
      </c>
      <c r="F4" s="123" t="b">
        <v>1</v>
      </c>
      <c r="G4" s="83" t="b">
        <v>1</v>
      </c>
      <c r="H4" s="121">
        <f t="shared" si="1"/>
        <v>1</v>
      </c>
      <c r="I4" s="78" t="s">
        <v>50</v>
      </c>
      <c r="J4" s="78" t="s">
        <v>49</v>
      </c>
      <c r="K4" s="83" t="s">
        <v>180</v>
      </c>
      <c r="M4" s="13" t="s">
        <v>220</v>
      </c>
    </row>
    <row r="5" spans="1:14" s="18" customFormat="1" x14ac:dyDescent="0.2">
      <c r="A5" s="12" t="str">
        <f t="shared" si="0"/>
        <v>ValueSet/allergyintolerance-verification</v>
      </c>
      <c r="B5" s="21" t="s">
        <v>119</v>
      </c>
      <c r="C5" s="18" t="s">
        <v>4</v>
      </c>
      <c r="E5" s="114" t="b">
        <v>1</v>
      </c>
      <c r="F5" s="114" t="b">
        <v>1</v>
      </c>
      <c r="G5" s="82" t="b">
        <v>1</v>
      </c>
      <c r="H5" s="120">
        <f t="shared" si="1"/>
        <v>1</v>
      </c>
      <c r="I5" s="77" t="s">
        <v>50</v>
      </c>
      <c r="J5" s="77" t="s">
        <v>49</v>
      </c>
      <c r="K5" s="82" t="s">
        <v>180</v>
      </c>
      <c r="M5" s="18" t="s">
        <v>220</v>
      </c>
    </row>
    <row r="6" spans="1:14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123" t="b">
        <v>1</v>
      </c>
      <c r="F6" s="123" t="b">
        <v>1</v>
      </c>
      <c r="G6" s="83" t="b">
        <v>1</v>
      </c>
      <c r="H6" s="119">
        <f t="shared" si="1"/>
        <v>1</v>
      </c>
      <c r="I6" s="78" t="s">
        <v>50</v>
      </c>
      <c r="J6" s="78" t="s">
        <v>49</v>
      </c>
      <c r="K6" s="83" t="s">
        <v>180</v>
      </c>
      <c r="M6" s="13" t="s">
        <v>220</v>
      </c>
    </row>
    <row r="7" spans="1:14" s="18" customFormat="1" x14ac:dyDescent="0.2">
      <c r="A7" s="12" t="str">
        <f t="shared" si="0"/>
        <v>ValueSet/AllergyIntoleranceType</v>
      </c>
      <c r="B7" s="21" t="s">
        <v>28</v>
      </c>
      <c r="C7" s="18" t="s">
        <v>4</v>
      </c>
      <c r="E7" s="114" t="b">
        <v>1</v>
      </c>
      <c r="F7" s="114" t="b">
        <v>1</v>
      </c>
      <c r="G7" s="82" t="b">
        <v>1</v>
      </c>
      <c r="H7" s="120">
        <f t="shared" si="1"/>
        <v>1</v>
      </c>
      <c r="I7" s="77" t="s">
        <v>50</v>
      </c>
      <c r="J7" s="77" t="s">
        <v>49</v>
      </c>
      <c r="K7" s="82" t="s">
        <v>180</v>
      </c>
      <c r="M7" s="18" t="s">
        <v>220</v>
      </c>
    </row>
    <row r="8" spans="1:14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123" t="b">
        <v>1</v>
      </c>
      <c r="F8" s="123" t="b">
        <v>1</v>
      </c>
      <c r="G8" s="83" t="b">
        <v>1</v>
      </c>
      <c r="H8" s="119">
        <f t="shared" si="1"/>
        <v>1</v>
      </c>
      <c r="I8" s="78" t="s">
        <v>50</v>
      </c>
      <c r="J8" s="78" t="s">
        <v>49</v>
      </c>
      <c r="K8" s="83" t="s">
        <v>180</v>
      </c>
      <c r="M8" s="13" t="s">
        <v>220</v>
      </c>
    </row>
    <row r="9" spans="1:14" s="18" customFormat="1" x14ac:dyDescent="0.2">
      <c r="A9" s="12" t="str">
        <f t="shared" si="0"/>
        <v>ValueSet/AllergyIntoleranceCategory</v>
      </c>
      <c r="B9" s="21" t="s">
        <v>29</v>
      </c>
      <c r="C9" s="18" t="s">
        <v>4</v>
      </c>
      <c r="E9" s="114" t="b">
        <v>1</v>
      </c>
      <c r="F9" s="114" t="b">
        <v>1</v>
      </c>
      <c r="G9" s="82" t="b">
        <v>1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M9" s="18" t="s">
        <v>220</v>
      </c>
    </row>
    <row r="10" spans="1:14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123" t="b">
        <v>1</v>
      </c>
      <c r="F10" s="123" t="b">
        <v>1</v>
      </c>
      <c r="G10" s="83" t="b">
        <v>1</v>
      </c>
      <c r="H10" s="119">
        <f t="shared" si="1"/>
        <v>1</v>
      </c>
      <c r="I10" s="78" t="s">
        <v>50</v>
      </c>
      <c r="J10" s="78" t="s">
        <v>49</v>
      </c>
      <c r="K10" s="83" t="s">
        <v>180</v>
      </c>
      <c r="M10" s="13" t="s">
        <v>220</v>
      </c>
    </row>
    <row r="11" spans="1:14" s="18" customFormat="1" x14ac:dyDescent="0.2">
      <c r="A11" s="12" t="str">
        <f t="shared" si="0"/>
        <v>ValueSet/AllergyIntoleranceCriticality</v>
      </c>
      <c r="B11" s="21" t="s">
        <v>30</v>
      </c>
      <c r="C11" s="18" t="s">
        <v>4</v>
      </c>
      <c r="E11" s="114" t="b">
        <v>1</v>
      </c>
      <c r="F11" s="114" t="b">
        <v>1</v>
      </c>
      <c r="G11" s="82" t="b">
        <v>1</v>
      </c>
      <c r="H11" s="120">
        <f t="shared" si="1"/>
        <v>1</v>
      </c>
      <c r="I11" s="77" t="s">
        <v>50</v>
      </c>
      <c r="J11" s="77" t="s">
        <v>49</v>
      </c>
      <c r="K11" s="82" t="s">
        <v>180</v>
      </c>
      <c r="M11" s="18" t="s">
        <v>220</v>
      </c>
    </row>
    <row r="12" spans="1:14" s="18" customFormat="1" x14ac:dyDescent="0.2">
      <c r="A12" s="12" t="str">
        <f t="shared" si="0"/>
        <v>ValueSet/allergy-intolerance-uv-ips</v>
      </c>
      <c r="B12" s="21" t="s">
        <v>242</v>
      </c>
      <c r="C12" s="18" t="s">
        <v>4</v>
      </c>
      <c r="E12" s="114" t="b">
        <v>1</v>
      </c>
      <c r="F12" s="114" t="s">
        <v>180</v>
      </c>
      <c r="G12" s="82" t="s">
        <v>180</v>
      </c>
      <c r="H12" s="47">
        <f t="shared" ref="H12:H13" si="2">(COUNTIF(E12:F12,TRUE)+COUNTIF(E12:F12,"NSA"))/COLUMNS(E12:F12)</f>
        <v>1</v>
      </c>
      <c r="I12" s="77"/>
      <c r="J12" s="77"/>
      <c r="K12" s="82" t="s">
        <v>180</v>
      </c>
      <c r="M12" s="23" t="s">
        <v>280</v>
      </c>
      <c r="N12" s="145"/>
    </row>
    <row r="13" spans="1:14" s="3" customFormat="1" x14ac:dyDescent="0.2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4" t="b">
        <v>1</v>
      </c>
      <c r="F13" s="114" t="b">
        <v>1</v>
      </c>
      <c r="G13" s="81" t="s">
        <v>180</v>
      </c>
      <c r="H13" s="47">
        <f t="shared" si="2"/>
        <v>1</v>
      </c>
      <c r="I13" s="81" t="s">
        <v>67</v>
      </c>
      <c r="J13" s="81" t="s">
        <v>49</v>
      </c>
      <c r="K13" s="81" t="s">
        <v>121</v>
      </c>
      <c r="N13" s="146" t="s">
        <v>281</v>
      </c>
    </row>
    <row r="14" spans="1:14" s="13" customFormat="1" x14ac:dyDescent="0.2">
      <c r="A14" s="13" t="str">
        <f t="shared" si="0"/>
        <v>CodeSystem/absent-unknown-uv-ips</v>
      </c>
      <c r="B14" s="19" t="s">
        <v>84</v>
      </c>
      <c r="C14" s="13" t="s">
        <v>3</v>
      </c>
      <c r="E14" s="123" t="b">
        <v>1</v>
      </c>
      <c r="F14" s="123" t="b">
        <v>1</v>
      </c>
      <c r="G14" s="78" t="s">
        <v>180</v>
      </c>
      <c r="H14" s="119">
        <f t="shared" si="1"/>
        <v>1</v>
      </c>
      <c r="I14" s="78" t="s">
        <v>67</v>
      </c>
      <c r="J14" s="78" t="s">
        <v>49</v>
      </c>
      <c r="K14" s="78" t="b">
        <v>0</v>
      </c>
      <c r="L14" s="19" t="s">
        <v>270</v>
      </c>
      <c r="M14" s="13" t="s">
        <v>220</v>
      </c>
    </row>
    <row r="15" spans="1:14" s="12" customFormat="1" ht="16" x14ac:dyDescent="0.2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4" t="b">
        <v>1</v>
      </c>
      <c r="F15" s="114" t="b">
        <v>1</v>
      </c>
      <c r="G15" s="77" t="s">
        <v>180</v>
      </c>
      <c r="H15" s="120">
        <f t="shared" si="1"/>
        <v>1</v>
      </c>
      <c r="I15" s="82" t="s">
        <v>67</v>
      </c>
      <c r="J15" s="82" t="s">
        <v>49</v>
      </c>
      <c r="K15" s="77" t="b">
        <v>0</v>
      </c>
      <c r="M15" s="147" t="s">
        <v>220</v>
      </c>
    </row>
    <row r="16" spans="1:14" s="3" customFormat="1" x14ac:dyDescent="0.2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4" t="b">
        <v>1</v>
      </c>
      <c r="F16" s="114" t="s">
        <v>180</v>
      </c>
      <c r="G16" s="81" t="s">
        <v>180</v>
      </c>
      <c r="H16" s="47">
        <f t="shared" ref="H16" si="4">(COUNTIF(E16:F16,TRUE)+COUNTIF(E16:F16,"NSA"))/COLUMNS(E16:F16)</f>
        <v>1</v>
      </c>
      <c r="I16" s="82" t="s">
        <v>67</v>
      </c>
      <c r="J16" s="82" t="s">
        <v>49</v>
      </c>
      <c r="K16" s="81" t="b">
        <v>1</v>
      </c>
      <c r="M16" s="3" t="s">
        <v>220</v>
      </c>
    </row>
    <row r="17" spans="1:13" s="2" customFormat="1" x14ac:dyDescent="0.2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76" t="b">
        <v>0</v>
      </c>
      <c r="H17" s="119">
        <f t="shared" ref="H17:H18" si="5">COUNTIF(E17:F17,TRUE)/COLUMNS(E17:F17)</f>
        <v>1</v>
      </c>
      <c r="I17" s="76" t="s">
        <v>50</v>
      </c>
      <c r="J17" s="76" t="s">
        <v>49</v>
      </c>
      <c r="K17" s="76" t="b">
        <v>0</v>
      </c>
      <c r="M17" s="2" t="s">
        <v>220</v>
      </c>
    </row>
    <row r="18" spans="1:13" s="18" customFormat="1" x14ac:dyDescent="0.2">
      <c r="A18" s="12" t="str">
        <f t="shared" si="3"/>
        <v>ValueSet/reaction-event-severity</v>
      </c>
      <c r="B18" s="21" t="s">
        <v>122</v>
      </c>
      <c r="C18" s="18" t="s">
        <v>4</v>
      </c>
      <c r="E18" s="114" t="b">
        <v>1</v>
      </c>
      <c r="F18" s="114" t="b">
        <v>1</v>
      </c>
      <c r="G18" s="82" t="b">
        <v>0</v>
      </c>
      <c r="H18" s="120">
        <f t="shared" si="5"/>
        <v>1</v>
      </c>
      <c r="I18" s="82" t="s">
        <v>50</v>
      </c>
      <c r="J18" s="82" t="s">
        <v>49</v>
      </c>
      <c r="K18" s="77" t="b">
        <v>0</v>
      </c>
      <c r="M18" s="18" t="s">
        <v>220</v>
      </c>
    </row>
    <row r="19" spans="1:13" s="2" customFormat="1" x14ac:dyDescent="0.2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76" t="b">
        <v>1</v>
      </c>
      <c r="F19" s="76" t="b">
        <v>1</v>
      </c>
      <c r="G19" s="76" t="b">
        <v>0</v>
      </c>
      <c r="H19" s="122">
        <f>COUNTIF(E19:F19,TRUE)/COLUMNS(E19:F19)</f>
        <v>1</v>
      </c>
      <c r="I19" s="76" t="s">
        <v>65</v>
      </c>
      <c r="J19" s="76" t="s">
        <v>49</v>
      </c>
      <c r="K19" s="76" t="s">
        <v>180</v>
      </c>
      <c r="M19" s="2" t="s">
        <v>220</v>
      </c>
    </row>
    <row r="20" spans="1:13" s="18" customFormat="1" x14ac:dyDescent="0.2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2" t="b">
        <v>1</v>
      </c>
      <c r="F20" s="82" t="b">
        <v>1</v>
      </c>
      <c r="G20" s="82" t="b">
        <v>0</v>
      </c>
      <c r="H20" s="120">
        <f t="shared" ref="H20" si="6">COUNTIF(E20:F20,TRUE)/COLUMNS(E20:F20)</f>
        <v>1</v>
      </c>
      <c r="I20" s="82" t="s">
        <v>150</v>
      </c>
      <c r="J20" s="82" t="s">
        <v>49</v>
      </c>
      <c r="K20" s="77" t="s">
        <v>180</v>
      </c>
    </row>
    <row r="21" spans="1:13" s="18" customFormat="1" x14ac:dyDescent="0.2">
      <c r="A21" s="18" t="str">
        <f t="shared" ref="A21" si="7">CONCATENATE(C21,"/",B21)</f>
        <v>ValueSet/BRGrauCertezaAlergiasReacoesAdversas-1.0</v>
      </c>
      <c r="B21" s="21" t="s">
        <v>235</v>
      </c>
      <c r="C21" s="18" t="s">
        <v>4</v>
      </c>
      <c r="E21" s="82" t="b">
        <v>1</v>
      </c>
      <c r="F21" s="82" t="b">
        <v>1</v>
      </c>
      <c r="G21" s="82" t="s">
        <v>43</v>
      </c>
      <c r="H21" s="120">
        <f t="shared" ref="H21" si="8">COUNTIF(E21:F21,TRUE)/COLUMNS(E21:F21)</f>
        <v>1</v>
      </c>
      <c r="I21" s="82" t="s">
        <v>199</v>
      </c>
      <c r="J21" s="82" t="s">
        <v>49</v>
      </c>
      <c r="K21" s="77" t="s">
        <v>180</v>
      </c>
    </row>
    <row r="22" spans="1:13" s="18" customFormat="1" ht="14" customHeight="1" x14ac:dyDescent="0.2">
      <c r="A22" s="18" t="str">
        <f t="shared" ref="A22" si="9">CONCATENATE(C22,"/",B22)</f>
        <v>ValueSet/BRCriticidadeAlergiasReacoesAdversas-1.0</v>
      </c>
      <c r="B22" s="21" t="s">
        <v>236</v>
      </c>
      <c r="C22" s="18" t="s">
        <v>4</v>
      </c>
      <c r="E22" s="82" t="b">
        <v>1</v>
      </c>
      <c r="F22" s="82" t="b">
        <v>1</v>
      </c>
      <c r="G22" s="82" t="s">
        <v>43</v>
      </c>
      <c r="H22" s="120">
        <f t="shared" ref="H22" si="10">COUNTIF(E22:F22,TRUE)/COLUMNS(E22:F22)</f>
        <v>1</v>
      </c>
      <c r="I22" s="82" t="s">
        <v>59</v>
      </c>
      <c r="J22" s="82" t="s">
        <v>49</v>
      </c>
      <c r="K22" s="77" t="s">
        <v>180</v>
      </c>
      <c r="M22" s="18" t="s">
        <v>220</v>
      </c>
    </row>
    <row r="23" spans="1:13" s="2" customFormat="1" x14ac:dyDescent="0.2">
      <c r="A23" s="2" t="str">
        <f t="shared" ref="A23" si="11">CONCATENATE(C23,"/",B23)</f>
        <v>CodeSystem/BRAlergenosCBARA</v>
      </c>
      <c r="B23" s="16" t="s">
        <v>237</v>
      </c>
      <c r="C23" s="2" t="s">
        <v>3</v>
      </c>
      <c r="E23" s="76" t="b">
        <v>1</v>
      </c>
      <c r="F23" s="76" t="b">
        <v>1</v>
      </c>
      <c r="G23" s="76" t="s">
        <v>43</v>
      </c>
      <c r="H23" s="122">
        <f>COUNTIF(E23:F23,TRUE)/COLUMNS(E23:F23)</f>
        <v>1</v>
      </c>
      <c r="I23" s="76" t="s">
        <v>67</v>
      </c>
      <c r="J23" s="76" t="s">
        <v>49</v>
      </c>
      <c r="K23" s="76" t="b">
        <v>1</v>
      </c>
      <c r="L23" s="2" t="s">
        <v>240</v>
      </c>
      <c r="M23" s="2" t="s">
        <v>282</v>
      </c>
    </row>
    <row r="24" spans="1:13" s="2" customFormat="1" x14ac:dyDescent="0.2">
      <c r="A24" s="2" t="str">
        <f t="shared" ref="A24:A25" si="12">CONCATENATE(C24,"/",B24)</f>
        <v>CodeSystem/BRImunobiologico</v>
      </c>
      <c r="B24" s="16" t="s">
        <v>201</v>
      </c>
      <c r="C24" s="2" t="s">
        <v>3</v>
      </c>
      <c r="E24" s="76" t="b">
        <v>1</v>
      </c>
      <c r="F24" s="76" t="b">
        <v>1</v>
      </c>
      <c r="G24" s="76" t="s">
        <v>43</v>
      </c>
      <c r="H24" s="122">
        <f t="shared" ref="H24:H25" si="13">COUNTIF(E24:F24,TRUE)/COLUMNS(E24:F24)</f>
        <v>1</v>
      </c>
      <c r="I24" s="76" t="s">
        <v>202</v>
      </c>
      <c r="J24" s="76" t="s">
        <v>49</v>
      </c>
      <c r="K24" s="76" t="b">
        <v>1</v>
      </c>
      <c r="L24" s="2" t="s">
        <v>241</v>
      </c>
      <c r="M24" s="2" t="s">
        <v>283</v>
      </c>
    </row>
    <row r="25" spans="1:13" s="2" customFormat="1" x14ac:dyDescent="0.2">
      <c r="A25" s="2" t="str">
        <f t="shared" si="12"/>
        <v>CodeSystem/BRMedicamento</v>
      </c>
      <c r="B25" s="16" t="s">
        <v>238</v>
      </c>
      <c r="C25" s="2" t="s">
        <v>3</v>
      </c>
      <c r="E25" s="76" t="b">
        <v>1</v>
      </c>
      <c r="F25" s="76" t="b">
        <v>1</v>
      </c>
      <c r="G25" s="76" t="s">
        <v>43</v>
      </c>
      <c r="H25" s="122">
        <f t="shared" si="13"/>
        <v>1</v>
      </c>
      <c r="I25" s="76" t="s">
        <v>58</v>
      </c>
      <c r="J25" s="76" t="s">
        <v>49</v>
      </c>
      <c r="K25" s="76" t="b">
        <v>0</v>
      </c>
      <c r="M25" s="2" t="s">
        <v>284</v>
      </c>
    </row>
    <row r="26" spans="1:13" s="18" customFormat="1" ht="14" customHeight="1" x14ac:dyDescent="0.2">
      <c r="A26" s="18" t="str">
        <f>CONCATENATE(C26,"/",B26)</f>
        <v>ValueSet/BRAlergenos-1.0</v>
      </c>
      <c r="B26" s="21" t="s">
        <v>239</v>
      </c>
      <c r="C26" s="18" t="s">
        <v>4</v>
      </c>
      <c r="E26" s="82" t="b">
        <v>1</v>
      </c>
      <c r="F26" s="82" t="b">
        <v>1</v>
      </c>
      <c r="G26" s="82" t="s">
        <v>43</v>
      </c>
      <c r="H26" s="120">
        <f t="shared" ref="H26" si="14">COUNTIF(E26:F26,TRUE)/COLUMNS(E26:F26)</f>
        <v>1</v>
      </c>
      <c r="I26" s="82" t="s">
        <v>59</v>
      </c>
      <c r="J26" s="82" t="s">
        <v>49</v>
      </c>
      <c r="K26" s="77" t="s">
        <v>180</v>
      </c>
      <c r="M26" s="18" t="s">
        <v>285</v>
      </c>
    </row>
  </sheetData>
  <phoneticPr fontId="9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4" width="14.1640625" customWidth="1"/>
    <col min="5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style="80" customWidth="1"/>
    <col min="14" max="14" width="10.6640625" bestFit="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75" t="s">
        <v>216</v>
      </c>
      <c r="M1" s="1" t="s">
        <v>155</v>
      </c>
      <c r="N1" s="1" t="s">
        <v>223</v>
      </c>
    </row>
    <row r="2" spans="1:14" s="112" customFormat="1" x14ac:dyDescent="0.2">
      <c r="A2" s="112" t="str">
        <f>CONCATENATE(C2,"/",B2)</f>
        <v>CodeSystem/urn:ietf:bcp:47</v>
      </c>
      <c r="B2" s="101" t="s">
        <v>134</v>
      </c>
      <c r="C2" s="112" t="s">
        <v>3</v>
      </c>
      <c r="E2" s="113" t="b">
        <v>1</v>
      </c>
      <c r="F2" s="113" t="b">
        <v>1</v>
      </c>
      <c r="G2" s="117" t="b">
        <v>0</v>
      </c>
      <c r="H2" s="124">
        <f>(COUNTIF(E2:F2,TRUE)+COUNTIF(E2:F2,"NSA"))/COLUMNS(E2:F2)</f>
        <v>1</v>
      </c>
      <c r="I2" s="104" t="s">
        <v>65</v>
      </c>
      <c r="J2" s="113" t="s">
        <v>49</v>
      </c>
      <c r="K2" s="113" t="s">
        <v>180</v>
      </c>
      <c r="L2" s="126"/>
    </row>
    <row r="3" spans="1:14" s="108" customFormat="1" x14ac:dyDescent="0.2">
      <c r="A3" s="106" t="str">
        <f t="shared" ref="A3" si="0">CONCATENATE(C3,"/",B3)</f>
        <v>ValueSet/languages</v>
      </c>
      <c r="B3" s="105" t="s">
        <v>145</v>
      </c>
      <c r="C3" s="108" t="s">
        <v>4</v>
      </c>
      <c r="E3" s="111" t="b">
        <v>1</v>
      </c>
      <c r="F3" s="111" t="b">
        <v>1</v>
      </c>
      <c r="G3" s="118" t="b">
        <v>0</v>
      </c>
      <c r="H3" s="125">
        <f t="shared" ref="H3:H25" si="1">(COUNTIF(E3:F3,TRUE)+COUNTIF(E3:F3,"NSA"))/COLUMNS(E3:F3)</f>
        <v>1</v>
      </c>
      <c r="I3" s="111" t="s">
        <v>50</v>
      </c>
      <c r="J3" s="111" t="s">
        <v>49</v>
      </c>
      <c r="K3" s="109" t="s">
        <v>180</v>
      </c>
      <c r="L3" s="127"/>
    </row>
    <row r="4" spans="1:14" s="128" customFormat="1" ht="18" customHeight="1" x14ac:dyDescent="0.2">
      <c r="A4" s="128" t="str">
        <f>CONCATENATE(C4,"/",B4)</f>
        <v>CodeSystem/HL7 event-status</v>
      </c>
      <c r="B4" s="129" t="s">
        <v>75</v>
      </c>
      <c r="C4" s="130" t="s">
        <v>3</v>
      </c>
      <c r="D4" s="130"/>
      <c r="E4" s="131" t="b">
        <v>1</v>
      </c>
      <c r="F4" s="131" t="b">
        <v>1</v>
      </c>
      <c r="G4" s="131" t="b">
        <v>1</v>
      </c>
      <c r="H4" s="124">
        <f t="shared" si="1"/>
        <v>1</v>
      </c>
      <c r="I4" s="131" t="s">
        <v>50</v>
      </c>
      <c r="J4" s="131" t="s">
        <v>49</v>
      </c>
      <c r="K4" s="131" t="s">
        <v>180</v>
      </c>
      <c r="L4" s="132"/>
    </row>
    <row r="5" spans="1:14" s="18" customFormat="1" ht="17" customHeight="1" x14ac:dyDescent="0.2">
      <c r="A5" s="12" t="str">
        <f t="shared" ref="A5:A25" si="2">CONCATENATE(C5,"/",B5)</f>
        <v>ValueSet/immunization-status</v>
      </c>
      <c r="B5" s="21" t="s">
        <v>221</v>
      </c>
      <c r="C5" s="23" t="s">
        <v>4</v>
      </c>
      <c r="D5" s="23"/>
      <c r="E5" s="77" t="b">
        <v>1</v>
      </c>
      <c r="F5" s="77" t="b">
        <v>1</v>
      </c>
      <c r="G5" s="77"/>
      <c r="H5" s="125">
        <f t="shared" si="1"/>
        <v>1</v>
      </c>
      <c r="I5" s="82" t="s">
        <v>50</v>
      </c>
      <c r="J5" s="82" t="s">
        <v>49</v>
      </c>
      <c r="K5" s="82" t="s">
        <v>180</v>
      </c>
      <c r="L5" s="86"/>
    </row>
    <row r="6" spans="1:14" s="18" customFormat="1" ht="17" customHeight="1" x14ac:dyDescent="0.2">
      <c r="A6" s="12" t="str">
        <f t="shared" si="2"/>
        <v>ValueSet/vaccines-uv-ips</v>
      </c>
      <c r="B6" s="21" t="s">
        <v>222</v>
      </c>
      <c r="C6" s="23" t="s">
        <v>4</v>
      </c>
      <c r="D6" s="23"/>
      <c r="E6" s="77" t="b">
        <v>1</v>
      </c>
      <c r="F6" s="77" t="s">
        <v>180</v>
      </c>
      <c r="G6" s="77"/>
      <c r="H6" s="125">
        <f t="shared" si="1"/>
        <v>1</v>
      </c>
      <c r="I6" s="82" t="s">
        <v>67</v>
      </c>
      <c r="J6" s="82" t="s">
        <v>49</v>
      </c>
      <c r="K6" s="82" t="s">
        <v>180</v>
      </c>
      <c r="L6" s="86"/>
    </row>
    <row r="7" spans="1:14" s="90" customFormat="1" x14ac:dyDescent="0.2">
      <c r="A7" s="90" t="str">
        <f>CONCATENATE(C7,"/",B7)</f>
        <v>ValueSet/HL7 Vaccines - SNOMED CT IPS Free Set</v>
      </c>
      <c r="B7" s="91" t="s">
        <v>76</v>
      </c>
      <c r="C7" s="90" t="s">
        <v>4</v>
      </c>
      <c r="E7" s="92" t="b">
        <v>1</v>
      </c>
      <c r="F7" s="92" t="s">
        <v>180</v>
      </c>
      <c r="G7" s="92" t="s">
        <v>180</v>
      </c>
      <c r="H7" s="125">
        <f t="shared" si="1"/>
        <v>1</v>
      </c>
      <c r="I7" s="97" t="s">
        <v>67</v>
      </c>
      <c r="J7" s="92" t="s">
        <v>49</v>
      </c>
      <c r="K7" s="93" t="s">
        <v>180</v>
      </c>
      <c r="L7" s="92"/>
      <c r="N7" s="90" t="s">
        <v>225</v>
      </c>
    </row>
    <row r="8" spans="1:14" s="90" customFormat="1" x14ac:dyDescent="0.2">
      <c r="A8" s="90" t="str">
        <f t="shared" si="2"/>
        <v>ValueSet/vaccines-whoatc-uv-ips</v>
      </c>
      <c r="B8" s="91" t="s">
        <v>133</v>
      </c>
      <c r="C8" s="90" t="s">
        <v>4</v>
      </c>
      <c r="E8" s="92" t="b">
        <v>1</v>
      </c>
      <c r="F8" s="92" t="b">
        <v>1</v>
      </c>
      <c r="G8" s="92" t="b">
        <v>0</v>
      </c>
      <c r="H8" s="125">
        <f t="shared" si="1"/>
        <v>1</v>
      </c>
      <c r="I8" s="97" t="s">
        <v>67</v>
      </c>
      <c r="J8" s="92" t="s">
        <v>49</v>
      </c>
      <c r="K8" s="93" t="s">
        <v>180</v>
      </c>
      <c r="L8" s="92"/>
      <c r="N8" s="90" t="s">
        <v>225</v>
      </c>
    </row>
    <row r="9" spans="1:14" s="13" customFormat="1" x14ac:dyDescent="0.2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78" t="b">
        <v>1</v>
      </c>
      <c r="F9" s="78" t="b">
        <v>1</v>
      </c>
      <c r="G9" s="78" t="b">
        <v>0</v>
      </c>
      <c r="H9" s="124">
        <f t="shared" si="1"/>
        <v>1</v>
      </c>
      <c r="I9" s="78" t="s">
        <v>67</v>
      </c>
      <c r="J9" s="78" t="s">
        <v>49</v>
      </c>
      <c r="K9" s="83" t="s">
        <v>180</v>
      </c>
      <c r="L9" s="78"/>
    </row>
    <row r="10" spans="1:14" s="90" customFormat="1" x14ac:dyDescent="0.2">
      <c r="A10" s="90" t="str">
        <f t="shared" si="2"/>
        <v>ValueSet/absent-or-unknown-immunizations-uv-ips</v>
      </c>
      <c r="B10" s="91" t="s">
        <v>186</v>
      </c>
      <c r="C10" s="94" t="s">
        <v>4</v>
      </c>
      <c r="D10" s="94"/>
      <c r="E10" s="92" t="b">
        <v>1</v>
      </c>
      <c r="F10" s="92" t="b">
        <v>1</v>
      </c>
      <c r="G10" s="92" t="s">
        <v>180</v>
      </c>
      <c r="H10" s="125">
        <f t="shared" si="1"/>
        <v>1</v>
      </c>
      <c r="I10" s="92" t="s">
        <v>67</v>
      </c>
      <c r="J10" s="92" t="s">
        <v>184</v>
      </c>
      <c r="K10" s="93" t="s">
        <v>180</v>
      </c>
      <c r="L10" s="92"/>
      <c r="N10" s="90" t="s">
        <v>226</v>
      </c>
    </row>
    <row r="11" spans="1:14" s="18" customFormat="1" x14ac:dyDescent="0.2">
      <c r="A11" s="12" t="str">
        <f t="shared" si="2"/>
        <v>ValueSet/body-site</v>
      </c>
      <c r="B11" s="21" t="s">
        <v>157</v>
      </c>
      <c r="C11" s="18" t="s">
        <v>4</v>
      </c>
      <c r="E11" s="77" t="b">
        <v>1</v>
      </c>
      <c r="F11" s="77" t="s">
        <v>180</v>
      </c>
      <c r="G11" s="77" t="b">
        <v>1</v>
      </c>
      <c r="H11" s="125">
        <f t="shared" si="1"/>
        <v>1</v>
      </c>
      <c r="I11" s="82"/>
      <c r="J11" s="82"/>
      <c r="K11" s="77" t="s">
        <v>180</v>
      </c>
      <c r="L11" s="82"/>
      <c r="M11" s="71" t="s">
        <v>214</v>
      </c>
    </row>
    <row r="12" spans="1:14" s="13" customFormat="1" x14ac:dyDescent="0.2">
      <c r="A12" s="13" t="str">
        <f t="shared" si="2"/>
        <v>CodeSystem/EdqmStandardTerms</v>
      </c>
      <c r="B12" s="19" t="s">
        <v>217</v>
      </c>
      <c r="C12" s="13" t="s">
        <v>3</v>
      </c>
      <c r="E12" s="78" t="b">
        <v>1</v>
      </c>
      <c r="F12" s="78" t="b">
        <v>0</v>
      </c>
      <c r="G12" s="78" t="b">
        <v>1</v>
      </c>
      <c r="H12" s="124">
        <f t="shared" si="1"/>
        <v>0.5</v>
      </c>
      <c r="I12" s="78"/>
      <c r="J12" s="78"/>
      <c r="K12" s="83" t="b">
        <v>0</v>
      </c>
      <c r="L12" s="78"/>
      <c r="M12" s="73" t="s">
        <v>218</v>
      </c>
    </row>
    <row r="13" spans="1:14" s="18" customFormat="1" ht="15.5" customHeight="1" x14ac:dyDescent="0.2">
      <c r="A13" s="12" t="str">
        <f t="shared" si="2"/>
        <v>ValueSet/MedicineRouteOfAdministrationUvIps</v>
      </c>
      <c r="B13" s="21" t="s">
        <v>41</v>
      </c>
      <c r="C13" s="18" t="s">
        <v>4</v>
      </c>
      <c r="E13" s="77" t="b">
        <v>1</v>
      </c>
      <c r="F13" s="77" t="s">
        <v>180</v>
      </c>
      <c r="G13" s="77" t="b">
        <v>1</v>
      </c>
      <c r="H13" s="125">
        <f t="shared" si="1"/>
        <v>1</v>
      </c>
      <c r="I13" s="82" t="s">
        <v>67</v>
      </c>
      <c r="J13" s="82" t="s">
        <v>49</v>
      </c>
      <c r="K13" s="77"/>
      <c r="L13" s="82"/>
      <c r="M13" s="71" t="s">
        <v>176</v>
      </c>
    </row>
    <row r="14" spans="1:14" s="18" customFormat="1" x14ac:dyDescent="0.2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77" t="b">
        <v>1</v>
      </c>
      <c r="F14" s="77" t="s">
        <v>180</v>
      </c>
      <c r="G14" s="77" t="b">
        <v>0</v>
      </c>
      <c r="H14" s="125">
        <f t="shared" si="1"/>
        <v>1</v>
      </c>
      <c r="I14" s="82"/>
      <c r="J14" s="82"/>
      <c r="K14" s="82" t="s">
        <v>180</v>
      </c>
      <c r="L14" s="82"/>
      <c r="M14" s="71"/>
    </row>
    <row r="15" spans="1:14" s="57" customFormat="1" x14ac:dyDescent="0.2">
      <c r="A15" s="12" t="str">
        <f t="shared" si="2"/>
        <v>ValueSet/BREstadoEvento-1.0</v>
      </c>
      <c r="B15" s="21" t="s">
        <v>198</v>
      </c>
      <c r="C15" s="23" t="s">
        <v>4</v>
      </c>
      <c r="D15" s="23"/>
      <c r="E15" s="77" t="b">
        <v>1</v>
      </c>
      <c r="F15" s="77" t="s">
        <v>180</v>
      </c>
      <c r="G15" s="77" t="b">
        <v>1</v>
      </c>
      <c r="H15" s="125">
        <f t="shared" si="1"/>
        <v>1</v>
      </c>
      <c r="I15" s="82" t="s">
        <v>199</v>
      </c>
      <c r="J15" s="82" t="s">
        <v>49</v>
      </c>
      <c r="K15" s="82" t="s">
        <v>180</v>
      </c>
      <c r="L15" s="79"/>
    </row>
    <row r="16" spans="1:14" s="61" customFormat="1" x14ac:dyDescent="0.2">
      <c r="A16" s="13" t="str">
        <f t="shared" si="2"/>
        <v>CodeSystem/BRImunobiologico</v>
      </c>
      <c r="B16" s="19" t="s">
        <v>201</v>
      </c>
      <c r="C16" s="13" t="s">
        <v>3</v>
      </c>
      <c r="D16" s="13"/>
      <c r="E16" s="78" t="b">
        <v>1</v>
      </c>
      <c r="F16" s="78" t="s">
        <v>180</v>
      </c>
      <c r="G16" s="78" t="b">
        <v>1</v>
      </c>
      <c r="H16" s="124">
        <f t="shared" si="1"/>
        <v>1</v>
      </c>
      <c r="I16" s="83" t="s">
        <v>202</v>
      </c>
      <c r="J16" s="83" t="s">
        <v>49</v>
      </c>
      <c r="K16" s="83" t="b">
        <v>1</v>
      </c>
      <c r="L16" s="88" t="s">
        <v>224</v>
      </c>
    </row>
    <row r="17" spans="1:14" s="57" customFormat="1" x14ac:dyDescent="0.2">
      <c r="A17" s="12" t="str">
        <f t="shared" si="2"/>
        <v>ValueSet/BRImunobiologico-1.0</v>
      </c>
      <c r="B17" s="21" t="s">
        <v>200</v>
      </c>
      <c r="C17" s="23" t="s">
        <v>4</v>
      </c>
      <c r="D17" s="23"/>
      <c r="E17" s="79" t="b">
        <v>1</v>
      </c>
      <c r="F17" s="79" t="s">
        <v>180</v>
      </c>
      <c r="G17" s="79" t="b">
        <v>1</v>
      </c>
      <c r="H17" s="125">
        <f t="shared" si="1"/>
        <v>1</v>
      </c>
      <c r="I17" s="79" t="s">
        <v>59</v>
      </c>
      <c r="J17" s="79" t="s">
        <v>49</v>
      </c>
      <c r="K17" s="79" t="b">
        <v>1</v>
      </c>
      <c r="L17" s="79"/>
    </row>
    <row r="18" spans="1:14" s="61" customFormat="1" x14ac:dyDescent="0.2">
      <c r="A18" s="13" t="str">
        <f t="shared" si="2"/>
        <v>CodeSystem/BRRegistroOrigem</v>
      </c>
      <c r="B18" s="19" t="s">
        <v>203</v>
      </c>
      <c r="C18" s="13" t="s">
        <v>3</v>
      </c>
      <c r="D18" s="13"/>
      <c r="E18" s="78" t="b">
        <v>1</v>
      </c>
      <c r="F18" s="78" t="s">
        <v>180</v>
      </c>
      <c r="G18" s="78" t="b">
        <v>1</v>
      </c>
      <c r="H18" s="124">
        <f t="shared" si="1"/>
        <v>1</v>
      </c>
      <c r="I18" s="83" t="s">
        <v>199</v>
      </c>
      <c r="J18" s="83" t="s">
        <v>49</v>
      </c>
      <c r="K18" s="83" t="s">
        <v>180</v>
      </c>
      <c r="L18" s="19"/>
      <c r="N18" s="87"/>
    </row>
    <row r="19" spans="1:14" s="57" customFormat="1" x14ac:dyDescent="0.2">
      <c r="A19" s="12" t="str">
        <f t="shared" si="2"/>
        <v>ValueSet/BRRegistroOrigem</v>
      </c>
      <c r="B19" s="21" t="s">
        <v>203</v>
      </c>
      <c r="C19" s="23" t="s">
        <v>4</v>
      </c>
      <c r="D19" s="23"/>
      <c r="E19" s="79" t="b">
        <v>1</v>
      </c>
      <c r="F19" s="79" t="s">
        <v>180</v>
      </c>
      <c r="G19" s="79" t="b">
        <v>1</v>
      </c>
      <c r="H19" s="125">
        <f t="shared" si="1"/>
        <v>1</v>
      </c>
      <c r="I19" s="79" t="s">
        <v>59</v>
      </c>
      <c r="J19" s="79" t="s">
        <v>49</v>
      </c>
      <c r="K19" s="79" t="s">
        <v>180</v>
      </c>
      <c r="L19" s="21"/>
      <c r="N19" s="79"/>
    </row>
    <row r="20" spans="1:14" s="61" customFormat="1" x14ac:dyDescent="0.2">
      <c r="A20" s="13" t="str">
        <f t="shared" si="2"/>
        <v>CodeSystem/BRFabricantePNI</v>
      </c>
      <c r="B20" s="19" t="s">
        <v>205</v>
      </c>
      <c r="C20" s="13" t="s">
        <v>3</v>
      </c>
      <c r="D20" s="13"/>
      <c r="E20" s="78" t="b">
        <v>1</v>
      </c>
      <c r="F20" s="78" t="s">
        <v>180</v>
      </c>
      <c r="G20" s="78" t="b">
        <v>1</v>
      </c>
      <c r="H20" s="124">
        <f t="shared" si="1"/>
        <v>1</v>
      </c>
      <c r="I20" s="83" t="s">
        <v>59</v>
      </c>
      <c r="J20" s="83"/>
      <c r="K20" s="83" t="s">
        <v>180</v>
      </c>
      <c r="L20" s="87"/>
    </row>
    <row r="21" spans="1:14" s="57" customFormat="1" x14ac:dyDescent="0.2">
      <c r="A21" s="12" t="str">
        <f t="shared" si="2"/>
        <v>ValueSet/BRFabricanteImunobiologico-1.0</v>
      </c>
      <c r="B21" s="21" t="s">
        <v>204</v>
      </c>
      <c r="C21" s="23" t="s">
        <v>4</v>
      </c>
      <c r="D21" s="23"/>
      <c r="E21" s="79" t="b">
        <v>1</v>
      </c>
      <c r="F21" s="79" t="s">
        <v>180</v>
      </c>
      <c r="G21" s="79" t="b">
        <v>1</v>
      </c>
      <c r="H21" s="125">
        <f t="shared" si="1"/>
        <v>1</v>
      </c>
      <c r="I21" s="79" t="s">
        <v>59</v>
      </c>
      <c r="J21" s="79"/>
      <c r="K21" s="79" t="s">
        <v>180</v>
      </c>
      <c r="L21" s="79"/>
    </row>
    <row r="22" spans="1:14" s="61" customFormat="1" x14ac:dyDescent="0.2">
      <c r="A22" s="13" t="str">
        <f t="shared" si="2"/>
        <v>CodeSystem/BRViaAdministracao</v>
      </c>
      <c r="B22" s="19" t="s">
        <v>207</v>
      </c>
      <c r="C22" s="13" t="s">
        <v>3</v>
      </c>
      <c r="D22" s="13"/>
      <c r="E22" s="78" t="b">
        <v>1</v>
      </c>
      <c r="F22" s="78" t="s">
        <v>180</v>
      </c>
      <c r="G22" s="78" t="b">
        <v>1</v>
      </c>
      <c r="H22" s="124">
        <f t="shared" si="1"/>
        <v>1</v>
      </c>
      <c r="I22" s="83" t="s">
        <v>59</v>
      </c>
      <c r="J22" s="83" t="s">
        <v>49</v>
      </c>
      <c r="K22" s="83" t="b">
        <v>0</v>
      </c>
      <c r="L22" s="88" t="s">
        <v>224</v>
      </c>
    </row>
    <row r="23" spans="1:14" s="57" customFormat="1" x14ac:dyDescent="0.2">
      <c r="A23" s="12" t="str">
        <f t="shared" si="2"/>
        <v>ValueSet/BRViaAdministracao-1.0</v>
      </c>
      <c r="B23" s="21" t="s">
        <v>206</v>
      </c>
      <c r="C23" s="23" t="s">
        <v>4</v>
      </c>
      <c r="D23" s="23"/>
      <c r="E23" s="79" t="b">
        <v>1</v>
      </c>
      <c r="F23" s="79" t="s">
        <v>180</v>
      </c>
      <c r="G23" s="79" t="b">
        <v>1</v>
      </c>
      <c r="H23" s="125">
        <f t="shared" si="1"/>
        <v>1</v>
      </c>
      <c r="I23" s="79" t="s">
        <v>59</v>
      </c>
      <c r="J23" s="79" t="s">
        <v>49</v>
      </c>
      <c r="K23" s="79" t="b">
        <v>0</v>
      </c>
      <c r="L23" s="79"/>
    </row>
    <row r="24" spans="1:14" s="61" customFormat="1" x14ac:dyDescent="0.2">
      <c r="A24" s="13" t="str">
        <f t="shared" si="2"/>
        <v>CodeSystem/BRDose</v>
      </c>
      <c r="B24" s="19" t="s">
        <v>209</v>
      </c>
      <c r="C24" s="13" t="s">
        <v>3</v>
      </c>
      <c r="D24" s="13"/>
      <c r="E24" s="78" t="b">
        <v>1</v>
      </c>
      <c r="F24" s="78" t="s">
        <v>180</v>
      </c>
      <c r="G24" s="78" t="b">
        <v>1</v>
      </c>
      <c r="H24" s="124">
        <f t="shared" si="1"/>
        <v>1</v>
      </c>
      <c r="I24" s="83" t="s">
        <v>210</v>
      </c>
      <c r="J24" s="83" t="s">
        <v>49</v>
      </c>
      <c r="K24" s="83" t="s">
        <v>180</v>
      </c>
      <c r="L24" s="87"/>
    </row>
    <row r="25" spans="1:14" s="57" customFormat="1" x14ac:dyDescent="0.2">
      <c r="A25" s="12" t="str">
        <f t="shared" si="2"/>
        <v>ValueSet/BRDose-1.0</v>
      </c>
      <c r="B25" s="21" t="s">
        <v>208</v>
      </c>
      <c r="C25" s="23" t="s">
        <v>4</v>
      </c>
      <c r="D25" s="23"/>
      <c r="E25" s="79" t="b">
        <v>1</v>
      </c>
      <c r="F25" s="77" t="s">
        <v>180</v>
      </c>
      <c r="G25" s="79" t="b">
        <v>1</v>
      </c>
      <c r="H25" s="125">
        <f t="shared" si="1"/>
        <v>1</v>
      </c>
      <c r="I25" s="79" t="s">
        <v>59</v>
      </c>
      <c r="J25" s="79" t="s">
        <v>49</v>
      </c>
      <c r="K25" s="79" t="s">
        <v>180</v>
      </c>
      <c r="L25" s="79"/>
    </row>
    <row r="28" spans="1:14" x14ac:dyDescent="0.2">
      <c r="B28" s="84"/>
    </row>
  </sheetData>
  <phoneticPr fontId="9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B14" sqref="B14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21.332031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13" customFormat="1" x14ac:dyDescent="0.2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78" t="b">
        <v>1</v>
      </c>
      <c r="G2" s="78" t="s">
        <v>182</v>
      </c>
      <c r="H2" s="119">
        <f t="shared" ref="H2:H12" si="1">COUNTIF(E2:F2,TRUE)/COLUMNS(E2:F2)</f>
        <v>1</v>
      </c>
      <c r="I2" s="78" t="s">
        <v>50</v>
      </c>
      <c r="J2" s="78" t="s">
        <v>49</v>
      </c>
      <c r="K2" s="78" t="s">
        <v>180</v>
      </c>
    </row>
    <row r="3" spans="1:14" s="18" customFormat="1" x14ac:dyDescent="0.2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77" t="b">
        <v>1</v>
      </c>
      <c r="G3" s="77" t="b">
        <v>1</v>
      </c>
      <c r="H3" s="120">
        <f t="shared" si="1"/>
        <v>1</v>
      </c>
      <c r="I3" s="82" t="s">
        <v>50</v>
      </c>
      <c r="J3" s="82" t="s">
        <v>49</v>
      </c>
      <c r="K3" s="82" t="s">
        <v>180</v>
      </c>
      <c r="L3" s="12"/>
      <c r="M3" s="12"/>
      <c r="N3" s="12"/>
    </row>
    <row r="4" spans="1:14" s="2" customFormat="1" x14ac:dyDescent="0.2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76" t="b">
        <v>1</v>
      </c>
      <c r="G4" s="76" t="b">
        <v>0</v>
      </c>
      <c r="H4" s="122">
        <f t="shared" si="1"/>
        <v>1</v>
      </c>
      <c r="I4" s="133" t="s">
        <v>50</v>
      </c>
      <c r="J4" s="76" t="s">
        <v>49</v>
      </c>
      <c r="K4" s="76" t="s">
        <v>180</v>
      </c>
    </row>
    <row r="5" spans="1:14" s="18" customFormat="1" x14ac:dyDescent="0.2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77" t="b">
        <v>1</v>
      </c>
      <c r="G5" s="77" t="b">
        <v>0</v>
      </c>
      <c r="H5" s="120">
        <f t="shared" si="1"/>
        <v>1</v>
      </c>
      <c r="I5" s="134" t="s">
        <v>50</v>
      </c>
      <c r="J5" s="77" t="s">
        <v>49</v>
      </c>
      <c r="K5" s="82" t="s">
        <v>180</v>
      </c>
    </row>
    <row r="6" spans="1:14" s="13" customFormat="1" x14ac:dyDescent="0.2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78" t="b">
        <v>1</v>
      </c>
      <c r="G6" s="78" t="b">
        <v>1</v>
      </c>
      <c r="H6" s="119">
        <f t="shared" si="1"/>
        <v>1</v>
      </c>
      <c r="I6" s="78" t="s">
        <v>173</v>
      </c>
      <c r="J6" s="78" t="s">
        <v>49</v>
      </c>
      <c r="K6" s="78" t="b">
        <v>0</v>
      </c>
      <c r="L6" s="19" t="s">
        <v>245</v>
      </c>
      <c r="M6" s="73"/>
    </row>
    <row r="7" spans="1:14" s="18" customFormat="1" x14ac:dyDescent="0.2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77" t="b">
        <v>1</v>
      </c>
      <c r="G7" s="77" t="b">
        <v>1</v>
      </c>
      <c r="H7" s="120">
        <f t="shared" si="1"/>
        <v>1</v>
      </c>
      <c r="I7" s="77" t="s">
        <v>67</v>
      </c>
      <c r="J7" s="77" t="s">
        <v>49</v>
      </c>
      <c r="K7" s="82" t="b">
        <v>0</v>
      </c>
      <c r="L7" s="12"/>
      <c r="M7" s="72"/>
    </row>
    <row r="8" spans="1:14" s="18" customFormat="1" x14ac:dyDescent="0.2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77" t="b">
        <v>1</v>
      </c>
      <c r="G8" s="77" t="b">
        <v>0</v>
      </c>
      <c r="H8" s="120">
        <f t="shared" si="1"/>
        <v>1</v>
      </c>
      <c r="I8" s="77" t="s">
        <v>67</v>
      </c>
      <c r="J8" s="82" t="s">
        <v>49</v>
      </c>
      <c r="K8" s="82" t="s">
        <v>180</v>
      </c>
      <c r="L8" s="12"/>
      <c r="M8" s="12"/>
    </row>
    <row r="9" spans="1:14" s="18" customFormat="1" x14ac:dyDescent="0.2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77" t="b">
        <v>1</v>
      </c>
      <c r="G9" s="77" t="b">
        <v>0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L9" s="12"/>
      <c r="M9" s="12"/>
    </row>
    <row r="10" spans="1:14" s="12" customFormat="1" x14ac:dyDescent="0.2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77" t="s">
        <v>180</v>
      </c>
      <c r="G10" s="77" t="b">
        <v>0</v>
      </c>
      <c r="H10" s="47">
        <f t="shared" ref="H10" si="2">(COUNTIF(E10:F10,TRUE)+COUNTIF(E10:F10,"NSA"))/COLUMNS(E10:F10)</f>
        <v>1</v>
      </c>
      <c r="I10" s="77" t="s">
        <v>67</v>
      </c>
      <c r="J10" s="77"/>
      <c r="K10" s="82" t="s">
        <v>180</v>
      </c>
      <c r="L10" s="18"/>
      <c r="M10" s="71"/>
    </row>
    <row r="11" spans="1:14" s="10" customFormat="1" x14ac:dyDescent="0.2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78" t="b">
        <v>1</v>
      </c>
      <c r="G11" s="78" t="b">
        <v>0</v>
      </c>
      <c r="H11" s="119">
        <f t="shared" si="1"/>
        <v>1</v>
      </c>
      <c r="I11" s="83" t="s">
        <v>67</v>
      </c>
      <c r="J11" s="83" t="s">
        <v>49</v>
      </c>
      <c r="K11" s="83" t="s">
        <v>180</v>
      </c>
      <c r="L11" s="13"/>
      <c r="M11" s="73"/>
    </row>
    <row r="12" spans="1:14" s="18" customFormat="1" x14ac:dyDescent="0.2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77" t="b">
        <v>1</v>
      </c>
      <c r="G12" s="77" t="b">
        <v>0</v>
      </c>
      <c r="H12" s="120">
        <f t="shared" si="1"/>
        <v>1</v>
      </c>
      <c r="I12" s="82" t="s">
        <v>67</v>
      </c>
      <c r="J12" s="82" t="s">
        <v>184</v>
      </c>
      <c r="K12" s="82" t="s">
        <v>180</v>
      </c>
      <c r="M12" s="71" t="s">
        <v>176</v>
      </c>
    </row>
    <row r="13" spans="1:14" s="18" customFormat="1" x14ac:dyDescent="0.2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77" t="s">
        <v>180</v>
      </c>
      <c r="G13" s="77" t="b">
        <v>0</v>
      </c>
      <c r="H13" s="47">
        <f t="shared" ref="H13" si="3">(COUNTIF(E13:F13,TRUE)+COUNTIF(E13:F13,"NSA"))/COLUMNS(E13:F13)</f>
        <v>1</v>
      </c>
      <c r="I13" s="82" t="s">
        <v>67</v>
      </c>
      <c r="J13" s="82" t="s">
        <v>49</v>
      </c>
      <c r="K13" s="82" t="s">
        <v>180</v>
      </c>
      <c r="M13" s="71"/>
    </row>
    <row r="14" spans="1:14" s="13" customFormat="1" x14ac:dyDescent="0.2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78" t="b">
        <v>1</v>
      </c>
      <c r="G14" s="78" t="b">
        <v>0</v>
      </c>
      <c r="H14" s="119">
        <f t="shared" ref="H14:H15" si="4">COUNTIF(E14:F14,TRUE)/COLUMNS(E14:F14)</f>
        <v>1</v>
      </c>
      <c r="I14" s="78" t="s">
        <v>50</v>
      </c>
      <c r="J14" s="78" t="s">
        <v>49</v>
      </c>
      <c r="K14" s="78" t="s">
        <v>180</v>
      </c>
      <c r="L14" s="61"/>
      <c r="M14" s="61"/>
    </row>
    <row r="15" spans="1:14" s="18" customFormat="1" x14ac:dyDescent="0.2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77" t="b">
        <v>1</v>
      </c>
      <c r="G15" s="77" t="b">
        <v>0</v>
      </c>
      <c r="H15" s="120">
        <f t="shared" si="4"/>
        <v>1</v>
      </c>
      <c r="I15" s="82" t="s">
        <v>50</v>
      </c>
      <c r="J15" s="82" t="s">
        <v>49</v>
      </c>
      <c r="K15" s="82" t="s">
        <v>180</v>
      </c>
      <c r="L15" s="57"/>
      <c r="M15" s="57"/>
    </row>
    <row r="16" spans="1:14" s="13" customFormat="1" x14ac:dyDescent="0.2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78" t="b">
        <v>0</v>
      </c>
      <c r="H16" s="121">
        <f>COUNTIF(E16:F16,TRUE)/COLUMNS(E16:F16)</f>
        <v>1</v>
      </c>
      <c r="I16" s="78" t="s">
        <v>65</v>
      </c>
      <c r="J16" s="78" t="s">
        <v>49</v>
      </c>
      <c r="K16" s="78" t="s">
        <v>180</v>
      </c>
      <c r="L16" s="61"/>
      <c r="M16" s="61"/>
    </row>
    <row r="17" spans="1:14" s="18" customFormat="1" x14ac:dyDescent="0.2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2" t="b">
        <v>1</v>
      </c>
      <c r="G17" s="82" t="s">
        <v>182</v>
      </c>
      <c r="H17" s="120">
        <f t="shared" ref="H17:H23" si="5">COUNTIF(E17:F17,TRUE)/COLUMNS(E17:F17)</f>
        <v>1</v>
      </c>
      <c r="I17" s="82" t="s">
        <v>150</v>
      </c>
      <c r="J17" s="82" t="s">
        <v>49</v>
      </c>
      <c r="K17" s="82" t="s">
        <v>180</v>
      </c>
      <c r="L17" s="57"/>
      <c r="M17" s="57"/>
    </row>
    <row r="18" spans="1:14" s="57" customFormat="1" x14ac:dyDescent="0.2">
      <c r="A18" s="12" t="str">
        <f t="shared" si="0"/>
        <v>ValueSet/BREstadoResolucaoDiagnosticoProblema-1.0</v>
      </c>
      <c r="B18" s="21" t="s">
        <v>196</v>
      </c>
      <c r="C18" s="18" t="s">
        <v>4</v>
      </c>
      <c r="E18" s="18" t="b">
        <v>1</v>
      </c>
      <c r="F18" s="82" t="b">
        <v>1</v>
      </c>
      <c r="G18" s="79" t="s">
        <v>43</v>
      </c>
      <c r="H18" s="120">
        <f t="shared" si="5"/>
        <v>1</v>
      </c>
      <c r="I18" s="79" t="s">
        <v>197</v>
      </c>
      <c r="J18" s="79" t="s">
        <v>49</v>
      </c>
      <c r="K18" s="79" t="s">
        <v>180</v>
      </c>
    </row>
    <row r="19" spans="1:14" s="13" customFormat="1" x14ac:dyDescent="0.2">
      <c r="A19" s="13" t="str">
        <f t="shared" si="0"/>
        <v>CodeSystem/BRCIAP2</v>
      </c>
      <c r="B19" s="19" t="s">
        <v>243</v>
      </c>
      <c r="C19" s="24" t="s">
        <v>3</v>
      </c>
      <c r="D19" s="24"/>
      <c r="E19" s="13" t="b">
        <v>1</v>
      </c>
      <c r="F19" s="78" t="b">
        <v>1</v>
      </c>
      <c r="G19" s="78" t="s">
        <v>43</v>
      </c>
      <c r="H19" s="121">
        <f>COUNTIF(E19:F19,TRUE)/COLUMNS(E19:F19)</f>
        <v>1</v>
      </c>
      <c r="I19" s="78" t="s">
        <v>58</v>
      </c>
      <c r="J19" s="78" t="s">
        <v>49</v>
      </c>
      <c r="K19" s="78"/>
    </row>
    <row r="20" spans="1:14" s="18" customFormat="1" x14ac:dyDescent="0.2">
      <c r="A20" s="12" t="str">
        <f t="shared" si="0"/>
        <v>ValueSet/BRCIAP2-1.0</v>
      </c>
      <c r="B20" s="21" t="s">
        <v>244</v>
      </c>
      <c r="C20" s="23" t="s">
        <v>4</v>
      </c>
      <c r="D20" s="23"/>
      <c r="E20" s="12" t="b">
        <v>1</v>
      </c>
      <c r="F20" s="77" t="b">
        <v>1</v>
      </c>
      <c r="G20" s="77" t="s">
        <v>43</v>
      </c>
      <c r="H20" s="120">
        <f t="shared" si="5"/>
        <v>1</v>
      </c>
      <c r="I20" s="82" t="s">
        <v>59</v>
      </c>
      <c r="J20" s="82" t="s">
        <v>49</v>
      </c>
      <c r="K20" s="82"/>
      <c r="L20" s="12"/>
      <c r="M20" s="12"/>
      <c r="N20" s="12"/>
    </row>
    <row r="21" spans="1:14" s="13" customFormat="1" x14ac:dyDescent="0.2">
      <c r="A21" s="13" t="str">
        <f t="shared" si="0"/>
        <v>CodeSystem/BRCategoriaDiagnostico</v>
      </c>
      <c r="B21" s="19" t="s">
        <v>245</v>
      </c>
      <c r="C21" s="24" t="s">
        <v>3</v>
      </c>
      <c r="D21" s="24"/>
      <c r="E21" s="13" t="b">
        <v>1</v>
      </c>
      <c r="F21" s="78" t="b">
        <v>1</v>
      </c>
      <c r="G21" s="78" t="s">
        <v>43</v>
      </c>
      <c r="H21" s="121">
        <f>COUNTIF(E21:F21,TRUE)/COLUMNS(E21:F21)</f>
        <v>1</v>
      </c>
      <c r="I21" s="78" t="s">
        <v>199</v>
      </c>
      <c r="J21" s="78" t="s">
        <v>49</v>
      </c>
      <c r="K21" s="78" t="b">
        <v>0</v>
      </c>
      <c r="L21" s="19" t="s">
        <v>80</v>
      </c>
    </row>
    <row r="22" spans="1:14" s="18" customFormat="1" x14ac:dyDescent="0.2">
      <c r="A22" s="12" t="str">
        <f t="shared" si="0"/>
        <v>ValueSet/BRCategoriaDiagnostico</v>
      </c>
      <c r="B22" s="21" t="s">
        <v>245</v>
      </c>
      <c r="C22" s="23" t="s">
        <v>4</v>
      </c>
      <c r="D22" s="23"/>
      <c r="E22" s="12" t="b">
        <v>1</v>
      </c>
      <c r="F22" s="77" t="b">
        <v>1</v>
      </c>
      <c r="G22" s="77" t="s">
        <v>43</v>
      </c>
      <c r="H22" s="120">
        <f t="shared" si="5"/>
        <v>1</v>
      </c>
      <c r="I22" s="82" t="s">
        <v>59</v>
      </c>
      <c r="J22" s="82" t="s">
        <v>49</v>
      </c>
      <c r="K22" s="82" t="b">
        <v>0</v>
      </c>
      <c r="L22" s="12"/>
      <c r="M22" s="12"/>
      <c r="N22" s="12"/>
    </row>
    <row r="23" spans="1:14" s="18" customFormat="1" x14ac:dyDescent="0.2">
      <c r="A23" s="12" t="str">
        <f t="shared" si="0"/>
        <v>ValueSet/BRTerminologiaSuspeitaDiagnostica</v>
      </c>
      <c r="B23" s="21" t="s">
        <v>246</v>
      </c>
      <c r="C23" s="23" t="s">
        <v>4</v>
      </c>
      <c r="D23" s="23"/>
      <c r="E23" s="12" t="b">
        <v>1</v>
      </c>
      <c r="F23" s="12" t="b">
        <v>1</v>
      </c>
      <c r="G23" s="77"/>
      <c r="H23" s="120">
        <f t="shared" si="5"/>
        <v>1</v>
      </c>
      <c r="I23" s="82" t="s">
        <v>178</v>
      </c>
      <c r="J23" s="82" t="s">
        <v>49</v>
      </c>
      <c r="K23" s="82" t="s">
        <v>180</v>
      </c>
      <c r="L23" s="12"/>
      <c r="M23" s="12"/>
      <c r="N23" s="12"/>
    </row>
    <row r="24" spans="1:14" x14ac:dyDescent="0.2">
      <c r="F24"/>
      <c r="G24"/>
      <c r="H24"/>
      <c r="I24"/>
      <c r="J24"/>
      <c r="K24"/>
    </row>
    <row r="25" spans="1:14" x14ac:dyDescent="0.2">
      <c r="F25"/>
      <c r="G25"/>
      <c r="H25"/>
      <c r="I25"/>
      <c r="J25"/>
      <c r="K25"/>
    </row>
    <row r="26" spans="1:14" x14ac:dyDescent="0.2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de Faria Leao</cp:lastModifiedBy>
  <dcterms:created xsi:type="dcterms:W3CDTF">2023-05-22T13:10:37Z</dcterms:created>
  <dcterms:modified xsi:type="dcterms:W3CDTF">2023-10-19T17:42:35Z</dcterms:modified>
</cp:coreProperties>
</file>