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65A4E011-2290-4065-999D-19F0113A06F6}" xr6:coauthVersionLast="47" xr6:coauthVersionMax="47" xr10:uidLastSave="{00000000-0000-0000-0000-000000000000}"/>
  <bookViews>
    <workbookView xWindow="-108" yWindow="-108" windowWidth="23256" windowHeight="12456" firstSheet="6" activeTab="11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8" l="1"/>
  <c r="H34" i="8"/>
  <c r="H32" i="8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A21" i="16"/>
  <c r="A22" i="16"/>
  <c r="H21" i="16"/>
  <c r="H22" i="16"/>
  <c r="H20" i="16"/>
  <c r="H19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H18" i="16"/>
  <c r="H17" i="16"/>
  <c r="H16" i="16"/>
  <c r="H15" i="16"/>
  <c r="H13" i="16"/>
  <c r="H14" i="16"/>
  <c r="H12" i="16"/>
  <c r="H18" i="17"/>
  <c r="A18" i="17"/>
  <c r="A5" i="4"/>
  <c r="A4" i="4"/>
  <c r="A2" i="4"/>
  <c r="H11" i="7"/>
  <c r="A11" i="7"/>
  <c r="H10" i="7"/>
  <c r="A10" i="7"/>
  <c r="H9" i="7"/>
  <c r="A9" i="7"/>
  <c r="H8" i="7"/>
  <c r="A8" i="7"/>
  <c r="H7" i="16"/>
  <c r="A7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12" i="1"/>
  <c r="E9" i="1"/>
  <c r="C13" i="1"/>
  <c r="E10" i="1"/>
  <c r="E14" i="1"/>
  <c r="E3" i="1"/>
  <c r="D13" i="1"/>
  <c r="E13" i="1"/>
  <c r="E7" i="1"/>
  <c r="E8" i="1"/>
  <c r="E2" i="1"/>
  <c r="E6" i="1"/>
  <c r="F13" i="1" l="1"/>
  <c r="A7" i="7"/>
  <c r="H11" i="17"/>
  <c r="A11" i="17"/>
  <c r="A4" i="16"/>
  <c r="H15" i="17"/>
  <c r="A15" i="17"/>
  <c r="H14" i="17"/>
  <c r="A14" i="17"/>
  <c r="H17" i="15"/>
  <c r="A17" i="15"/>
  <c r="H16" i="15"/>
  <c r="A16" i="15"/>
  <c r="H15" i="15"/>
  <c r="A15" i="15"/>
  <c r="H14" i="15"/>
  <c r="A14" i="15"/>
  <c r="E11" i="1"/>
  <c r="E5" i="1"/>
  <c r="A5" i="12" l="1"/>
  <c r="A4" i="12"/>
  <c r="A3" i="12"/>
  <c r="A2" i="12"/>
  <c r="H5" i="12"/>
  <c r="H4" i="12"/>
  <c r="H3" i="12"/>
  <c r="H2" i="12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2" i="16"/>
  <c r="H13" i="18"/>
  <c r="H12" i="18"/>
  <c r="H11" i="18"/>
  <c r="H10" i="18"/>
  <c r="H9" i="18"/>
  <c r="H8" i="18"/>
  <c r="H7" i="18"/>
  <c r="H6" i="18"/>
  <c r="H5" i="18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6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D14" i="1"/>
  <c r="C9" i="1"/>
  <c r="C14" i="1"/>
  <c r="C8" i="1"/>
  <c r="D6" i="1"/>
  <c r="C11" i="1"/>
  <c r="C6" i="1"/>
  <c r="C10" i="1"/>
  <c r="D11" i="1"/>
  <c r="C7" i="1"/>
  <c r="D12" i="1"/>
  <c r="D8" i="1"/>
  <c r="D7" i="1"/>
  <c r="C12" i="1"/>
  <c r="D10" i="1"/>
  <c r="D9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D4" i="1"/>
  <c r="D2" i="1"/>
  <c r="C5" i="1"/>
  <c r="C3" i="1"/>
  <c r="E4" i="1"/>
  <c r="C4" i="1"/>
  <c r="D5" i="1"/>
  <c r="D3" i="1"/>
  <c r="C2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<sst xmlns="http://schemas.openxmlformats.org/spreadsheetml/2006/main" count="1070" uniqueCount="250">
  <si>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</si>
  <si>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</si>
  <si>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</si>
  <si>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</si>
  <si>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</si>
  <si>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</si>
  <si>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</si>
  <si>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</si>
  <si>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</si>
  <si>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</si>
  <si>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</si>
  <si>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</si>
  <si>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</si>
  <si>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</si>
  <si>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</si>
  <si>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</si>
  <si>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</si>
  <si>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</si>
  <si>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</si>
  <si>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</si>
  <si>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</si>
  <si>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</si>
  <si>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</si>
  <si>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</si>
  <si>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</si>
  <si>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</si>
  <si>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</si>
  <si>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</si>
  <si>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</si>
  <si>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</si>
  <si>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</si>
  <si>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</si>
  <si>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</si>
  <si>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</si>
  <si>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</si>
  <si>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</si>
  <si>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</si>
  <si>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</si>
  <si>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</si>
  <si>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</si>
  <si>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</si>
  <si>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</si>
  <si>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</si>
  <si>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</si>
  <si>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</si>
  <si>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</si>
  <si>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</si>
  <si>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</si>
  <si>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</si>
  <si>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</si>
  <si>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</si>
  <si>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</si>
  <si>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</si>
  <si>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</si>
  <si>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</si>
  <si>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</si>
  <si>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</si>
  <si>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</si>
  <si>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</si>
  <si>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</si>
  <si>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</si>
  <si>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</si>
  <si>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</si>
  <si>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</si>
  <si>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</si>
  <si>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</si>
  <si>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</si>
  <si>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</si>
  <si>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</si>
  <si>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</si>
  <si>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</si>
  <si>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</si>
  <si>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</si>
  <si>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</si>
  <si>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</si>
  <si>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</si>
  <si>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</si>
  <si>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</si>
  <si>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</si>
  <si>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</si>
  <si>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</si>
  <si>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</si>
  <si>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</si>
  <si>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</si>
  <si>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</si>
  <si>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</si>
  <si>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</si>
  <si>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</si>
  <si>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</si>
  <si>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</si>
  <si>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</si>
  <si>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</si>
  <si>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</si>
  <si>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</si>
  <si>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</si>
  <si>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</si>
  <si>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</si>
  <si>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</si>
  <si>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</si>
  <si>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</si>
  <si>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</si>
  <si>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</si>
  <si>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</si>
  <si>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</si>
  <si>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</si>
  <si>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</si>
  <si>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</si>
  <si>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</si>
  <si>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</si>
  <si>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</si>
  <si>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</si>
  <si>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</si>
  <si>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</si>
  <si>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</si>
  <si>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</si>
  <si>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</si>
  <si>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</si>
  <si>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</si>
  <si>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</si>
  <si>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</si>
  <si>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</si>
  <si>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</si>
  <si>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</si>
  <si>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</si>
  <si>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</si>
  <si>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</si>
  <si>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</si>
  <si>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</si>
  <si>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</si>
  <si>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</si>
  <si>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</si>
  <si>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</si>
  <si>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</si>
  <si>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</si>
  <si>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</si>
  <si>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</si>
  <si>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</si>
  <si>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</si>
  <si>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</si>
  <si>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</si>
  <si>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</si>
  <si>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</si>
  <si>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</si>
  <si>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</si>
  <si>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</si>
  <si>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</si>
  <si>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</si>
  <si>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</si>
  <si>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</si>
  <si>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</si>
  <si>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</si>
  <si>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</si>
  <si>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</si>
  <si>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</si>
  <si>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</si>
  <si>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</si>
  <si>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</si>
  <si>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</si>
  <si>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</si>
  <si>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</si>
  <si>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</si>
  <si>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</si>
  <si>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</si>
  <si>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</si>
  <si>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</si>
  <si>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</si>
  <si>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</si>
  <si>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</si>
  <si>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</si>
  <si>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</si>
  <si>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</si>
  <si>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</si>
  <si>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</si>
  <si>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</si>
  <si>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</si>
  <si>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</si>
  <si>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</si>
  <si>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</si>
  <si>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</si>
  <si>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</si>
  <si>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</si>
  <si>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</si>
  <si>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</si>
  <si>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CodeSystem/BRTipoAmostraGal</t>
  </si>
  <si>
    <t>BRTipoAmostraGal</t>
  </si>
  <si>
    <t>ValueSet/BRTipoAmostra-1.0</t>
  </si>
  <si>
    <t>BRTipoAmostra-1.0</t>
  </si>
  <si>
    <t xml:space="preserve"> </t>
  </si>
  <si>
    <t>Falta carregar todos os specimens do BRCodeSystemTipoAmostraGal - aguardando mapeamento para SNOMED</t>
  </si>
  <si>
    <t>CodeSystem/BRTipoDocumento</t>
  </si>
  <si>
    <t>BRTipoDocumento</t>
  </si>
  <si>
    <t>1.1</t>
  </si>
  <si>
    <t>Mapeamento para LOINC realizado dos possíveis</t>
  </si>
  <si>
    <t>ValueSet/BrTipoDocumento</t>
  </si>
  <si>
    <t>BRTipoDocumento-1.0</t>
  </si>
  <si>
    <t>VAlueSet com os mapeamentos carregados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</si>
  <si>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</si>
  <si>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</si>
  <si>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</si>
  <si>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</si>
  <si>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</si>
  <si>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</si>
  <si>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Sem conceito, mapea para atc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</si>
  <si>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</si>
  <si>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</si>
  <si>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</si>
  <si>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</si>
  <si>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</si>
  <si>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</si>
  <si>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Mapea para Edqm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</si>
  <si>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</si>
  <si>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</si>
  <si>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</si>
  <si>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</si>
  <si>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</si>
  <si>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</si>
  <si>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</si>
  <si>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</si>
  <si>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</si>
  <si>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</si>
  <si>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</si>
  <si>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</si>
  <si>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</si>
  <si>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</si>
  <si>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</si>
  <si>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</si>
  <si>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</si>
  <si>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</si>
  <si>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</si>
  <si>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</si>
  <si>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</si>
  <si>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</si>
  <si>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</si>
  <si>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</si>
  <si>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</si>
  <si>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</si>
  <si>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</si>
  <si>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</si>
  <si>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</si>
  <si>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</si>
  <si>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</si>
  <si>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</si>
  <si>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</si>
  <si>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</si>
  <si>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 xml:space="preserve">Sem conceito, mapea para SNOMED CT, traduzidos, aguardo </t>
  </si>
  <si>
    <t xml:space="preserve">Sendo revisado/ Lucas faria a carga </t>
  </si>
  <si>
    <t>1.01</t>
  </si>
  <si>
    <t>v2-0487</t>
  </si>
  <si>
    <t>specimenType</t>
  </si>
  <si>
    <t>2.3.0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</si>
</sst>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8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0" borderId="0" xfId="0" applyFont="1"/>
    <xf numFmtId="0" fontId="6" fillId="9" borderId="0" xfId="0" applyFont="1" applyFill="1"/>
    <xf numFmtId="0" fontId="3" fillId="9" borderId="0" xfId="4" applyFill="1"/>
    <xf numFmtId="0" fontId="0" fillId="5" borderId="0" xfId="0" applyFill="1"/>
    <xf numFmtId="0" fontId="0" fillId="6" borderId="0" xfId="0" applyFill="1" applyAlignment="1">
      <alignment wrapText="1"/>
    </xf>
    <xf numFmtId="0" fontId="6" fillId="10" borderId="0" xfId="0" applyFont="1" applyFill="1"/>
    <xf numFmtId="0" fontId="3" fillId="10" borderId="0" xfId="4" applyFill="1"/>
    <xf numFmtId="10" fontId="1" fillId="3" borderId="0" xfId="3" applyNumberFormat="1" applyFill="1"/>
    <xf numFmtId="0" fontId="1" fillId="3" borderId="0" xfId="2" applyFill="1"/>
    <xf numFmtId="14" fontId="6" fillId="10" borderId="0" xfId="0" applyNumberFormat="1" applyFont="1" applyFill="1"/>
    <xf numFmtId="0" fontId="7" fillId="10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11" borderId="0" xfId="0" applyFont="1" applyFill="1"/>
    <xf numFmtId="10" fontId="1" fillId="4" borderId="0" xfId="3" applyNumberFormat="1" applyFill="1"/>
    <xf numFmtId="0" fontId="3" fillId="11" borderId="0" xfId="4" applyFill="1"/>
    <xf numFmtId="14" fontId="6" fillId="11" borderId="0" xfId="0" applyNumberFormat="1" applyFont="1" applyFill="1"/>
    <xf numFmtId="9" fontId="0" fillId="6" borderId="0" xfId="0" applyNumberFormat="1" applyFill="1"/>
    <xf numFmtId="9" fontId="0" fillId="5" borderId="0" xfId="0" applyNumberForma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D18" sqref="D18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162</v>
      </c>
      <c r="H1" s="1" t="s">
        <v>163</v>
      </c>
      <c r="I1" s="1" t="s">
        <v>164</v>
      </c>
    </row>
    <row r="2" spans="1:9" s="72" customFormat="1" x14ac:dyDescent="0.3">
      <c r="A2" s="69" t="s">
        <v>33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3">
      <c r="A3" s="69" t="s">
        <v>34</v>
      </c>
      <c r="B3" s="70">
        <v>1</v>
      </c>
      <c r="C3" s="71">
        <f t="shared" ca="1" si="0"/>
        <v>1</v>
      </c>
      <c r="D3" s="71">
        <f t="shared" ca="1" si="0"/>
        <v>1</v>
      </c>
      <c r="E3" s="71" t="str">
        <f t="shared" ca="1" si="0"/>
        <v/>
      </c>
      <c r="F3" s="70">
        <f ca="1">AVERAGE(B3:E3)</f>
        <v>1</v>
      </c>
    </row>
    <row r="4" spans="1:9" s="72" customFormat="1" x14ac:dyDescent="0.3">
      <c r="A4" s="69" t="s">
        <v>35</v>
      </c>
      <c r="B4" s="70">
        <v>1</v>
      </c>
      <c r="C4" s="71">
        <f t="shared" ca="1" si="0"/>
        <v>1</v>
      </c>
      <c r="D4" s="71">
        <f t="shared" ca="1" si="0"/>
        <v>1</v>
      </c>
      <c r="E4" s="71" t="str">
        <f t="shared" ca="1" si="0"/>
        <v/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3">
      <c r="A5" s="69" t="s">
        <v>36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 t="str">
        <f t="shared" ca="1" si="0"/>
        <v/>
      </c>
      <c r="F5" s="70">
        <f t="shared" ref="F5:F14" ca="1" si="1">AVERAGE(B5:E5)</f>
        <v>0.90277777777777779</v>
      </c>
    </row>
    <row r="6" spans="1:9" s="72" customFormat="1" x14ac:dyDescent="0.3">
      <c r="A6" s="69" t="s">
        <v>75</v>
      </c>
      <c r="B6" s="70">
        <v>1</v>
      </c>
      <c r="C6" s="71">
        <f t="shared" ca="1" si="0"/>
        <v>1</v>
      </c>
      <c r="D6" s="71">
        <f t="shared" ca="1" si="0"/>
        <v>0.95</v>
      </c>
      <c r="E6" s="71" t="str">
        <f t="shared" ca="1" si="0"/>
        <v/>
      </c>
      <c r="F6" s="70">
        <f t="shared" ca="1" si="1"/>
        <v>0.98333333333333339</v>
      </c>
      <c r="G6" s="72" t="b">
        <v>1</v>
      </c>
      <c r="H6" s="72" t="b">
        <v>1</v>
      </c>
      <c r="I6" s="72" t="b">
        <v>1</v>
      </c>
    </row>
    <row r="7" spans="1:9" s="72" customFormat="1" x14ac:dyDescent="0.3">
      <c r="A7" s="69" t="s">
        <v>37</v>
      </c>
      <c r="B7" s="70">
        <v>1</v>
      </c>
      <c r="C7" s="71">
        <f t="shared" ca="1" si="0"/>
        <v>0.9375</v>
      </c>
      <c r="D7" s="71">
        <f t="shared" ca="1" si="0"/>
        <v>0.80769230769230771</v>
      </c>
      <c r="E7" s="71" t="str">
        <f t="shared" ca="1" si="0"/>
        <v/>
      </c>
      <c r="F7" s="70">
        <f t="shared" ca="1" si="1"/>
        <v>0.91506410256410253</v>
      </c>
    </row>
    <row r="8" spans="1:9" s="72" customFormat="1" x14ac:dyDescent="0.3">
      <c r="A8" s="69" t="s">
        <v>38</v>
      </c>
      <c r="B8" s="70">
        <v>1</v>
      </c>
      <c r="C8" s="71">
        <f t="shared" ca="1" si="0"/>
        <v>1</v>
      </c>
      <c r="D8" s="71">
        <f t="shared" ca="1" si="0"/>
        <v>0.86363636363636365</v>
      </c>
      <c r="E8" s="71" t="str">
        <f t="shared" ca="1" si="0"/>
        <v/>
      </c>
      <c r="F8" s="70">
        <f t="shared" ca="1" si="1"/>
        <v>0.95454545454545459</v>
      </c>
    </row>
    <row r="9" spans="1:9" s="72" customFormat="1" x14ac:dyDescent="0.3">
      <c r="A9" s="69" t="s">
        <v>72</v>
      </c>
      <c r="B9" s="70">
        <v>1</v>
      </c>
      <c r="C9" s="71">
        <f t="shared" ca="1" si="0"/>
        <v>1</v>
      </c>
      <c r="D9" s="71">
        <f t="shared" ca="1" si="0"/>
        <v>0.83333333333333337</v>
      </c>
      <c r="E9" s="71" t="str">
        <f t="shared" ca="1" si="0"/>
        <v/>
      </c>
      <c r="F9" s="70">
        <f t="shared" ca="1" si="1"/>
        <v>0.94444444444444453</v>
      </c>
    </row>
    <row r="10" spans="1:9" s="72" customFormat="1" x14ac:dyDescent="0.3">
      <c r="A10" s="69" t="s">
        <v>39</v>
      </c>
      <c r="B10" s="70">
        <v>1</v>
      </c>
      <c r="C10" s="71">
        <f t="shared" ca="1" si="0"/>
        <v>0.25</v>
      </c>
      <c r="D10" s="71">
        <f t="shared" ca="1" si="0"/>
        <v>0.375</v>
      </c>
      <c r="E10" s="71" t="str">
        <f t="shared" ca="1" si="0"/>
        <v/>
      </c>
      <c r="F10" s="70">
        <f t="shared" ca="1" si="1"/>
        <v>0.54166666666666663</v>
      </c>
    </row>
    <row r="11" spans="1:9" s="72" customFormat="1" x14ac:dyDescent="0.3">
      <c r="A11" s="69" t="s">
        <v>73</v>
      </c>
      <c r="B11" s="70">
        <v>1</v>
      </c>
      <c r="C11" s="71">
        <f t="shared" ca="1" si="0"/>
        <v>1</v>
      </c>
      <c r="D11" s="71">
        <f t="shared" ca="1" si="0"/>
        <v>0.96875</v>
      </c>
      <c r="E11" s="71">
        <f t="shared" ca="1" si="0"/>
        <v>1</v>
      </c>
      <c r="F11" s="70">
        <f t="shared" ca="1" si="1"/>
        <v>0.9921875</v>
      </c>
    </row>
    <row r="12" spans="1:9" s="72" customFormat="1" x14ac:dyDescent="0.3">
      <c r="A12" s="69" t="s">
        <v>40</v>
      </c>
      <c r="B12" s="70">
        <v>1</v>
      </c>
      <c r="C12" s="71">
        <f t="shared" ca="1" si="0"/>
        <v>1</v>
      </c>
      <c r="D12" s="71">
        <f t="shared" ca="1" si="0"/>
        <v>0.88888888888888884</v>
      </c>
      <c r="E12" s="71" t="str">
        <f t="shared" ca="1" si="0"/>
        <v/>
      </c>
      <c r="F12" s="70">
        <f t="shared" ca="1" si="1"/>
        <v>0.96296296296296291</v>
      </c>
    </row>
    <row r="13" spans="1:9" s="72" customFormat="1" x14ac:dyDescent="0.3">
      <c r="A13" s="69" t="s">
        <v>114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3">
      <c r="A14" s="69" t="s">
        <v>74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0.79647435897435903</v>
      </c>
      <c r="D15" s="17">
        <f ca="1">AVERAGE(D2:D14)</f>
        <v>0.77402314565776109</v>
      </c>
      <c r="F15" s="17">
        <f ca="1">AVERAGE(F2:F14)</f>
        <v>0.83139179641583483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workbookViewId="0">
      <selection activeCell="B11" sqref="B11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8" si="0">CONCATENATE(C2,"/",B2)</f>
        <v>CodeSystem/medication-statement-status</v>
      </c>
      <c r="B2" s="16" t="s">
        <v>92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3">
      <c r="A3" s="12" t="str">
        <f t="shared" si="0"/>
        <v>ValueSet/medication-statement-status</v>
      </c>
      <c r="B3" s="15" t="s">
        <v>92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3">
      <c r="A4" s="13" t="str">
        <f t="shared" si="0"/>
        <v>CodeSystem/medication-statement-category</v>
      </c>
      <c r="B4" s="16" t="s">
        <v>93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207</v>
      </c>
    </row>
    <row r="5" spans="1:13" s="3" customFormat="1" x14ac:dyDescent="0.3">
      <c r="A5" s="12" t="str">
        <f t="shared" si="0"/>
        <v>ValueSet/medication-statement-category</v>
      </c>
      <c r="B5" s="15" t="s">
        <v>93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9" t="s">
        <v>51</v>
      </c>
      <c r="J5" s="12" t="s">
        <v>50</v>
      </c>
      <c r="K5" s="1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94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197</v>
      </c>
    </row>
    <row r="7" spans="1:13" s="10" customFormat="1" x14ac:dyDescent="0.3">
      <c r="A7" s="13" t="str">
        <f t="shared" si="0"/>
        <v>CodeSystem/absent-unknown-uv-ips</v>
      </c>
      <c r="B7" s="19" t="s">
        <v>89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74" customFormat="1" x14ac:dyDescent="0.3">
      <c r="A8" s="12" t="str">
        <f t="shared" si="0"/>
        <v>ValueSet/absent-or-unknown-allergies-uv-ips</v>
      </c>
      <c r="B8" s="22" t="s">
        <v>126</v>
      </c>
      <c r="C8" s="18" t="s">
        <v>4</v>
      </c>
      <c r="E8" s="74" t="b">
        <v>1</v>
      </c>
      <c r="F8" s="74" t="b">
        <v>1</v>
      </c>
      <c r="G8" s="74" t="b">
        <v>0</v>
      </c>
      <c r="H8" s="9">
        <f t="shared" si="1"/>
        <v>1</v>
      </c>
      <c r="I8" s="74" t="s">
        <v>68</v>
      </c>
      <c r="J8" s="74" t="s">
        <v>50</v>
      </c>
      <c r="K8" s="74" t="b">
        <v>0</v>
      </c>
    </row>
    <row r="9" spans="1:13" s="10" customFormat="1" x14ac:dyDescent="0.3">
      <c r="A9" s="13" t="str">
        <f t="shared" ref="A9:A10" si="2">CONCATENATE(C9,"/",B9)</f>
        <v>CodeSystem/resource-types</v>
      </c>
      <c r="B9" s="19" t="s">
        <v>91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74" customFormat="1" x14ac:dyDescent="0.3">
      <c r="A10" s="12" t="str">
        <f t="shared" si="2"/>
        <v>ValueSet/resource-types</v>
      </c>
      <c r="B10" s="22" t="s">
        <v>91</v>
      </c>
      <c r="C10" s="18" t="s">
        <v>4</v>
      </c>
      <c r="E10" s="74" t="b">
        <v>1</v>
      </c>
      <c r="F10" s="74" t="b">
        <v>1</v>
      </c>
      <c r="G10" s="74" t="b">
        <v>0</v>
      </c>
      <c r="H10" s="9">
        <f t="shared" si="3"/>
        <v>1</v>
      </c>
      <c r="I10" s="74" t="s">
        <v>51</v>
      </c>
      <c r="J10" s="74" t="s">
        <v>50</v>
      </c>
      <c r="K10" s="74" t="b">
        <v>0</v>
      </c>
    </row>
    <row r="11" spans="1:13" s="74" customFormat="1" x14ac:dyDescent="0.3">
      <c r="A11" s="12" t="str">
        <f t="shared" ref="A11" si="4">CONCATENATE(C11,"/",B11)</f>
        <v>ValueSet/medicine-route-of-administration</v>
      </c>
      <c r="B11" s="22" t="s">
        <v>208</v>
      </c>
      <c r="C11" s="18" t="s">
        <v>4</v>
      </c>
      <c r="E11" s="74" t="b">
        <v>1</v>
      </c>
      <c r="F11" s="74" t="b">
        <v>0</v>
      </c>
      <c r="G11" s="74" t="b">
        <v>0</v>
      </c>
      <c r="H11" s="9">
        <f t="shared" ref="H11" si="5">COUNTIF(E11:F11,TRUE)/COLUMNS(E11:F11)</f>
        <v>0.5</v>
      </c>
      <c r="K11" s="74" t="b">
        <v>0</v>
      </c>
      <c r="M11" s="74" t="s">
        <v>209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"/>
  <sheetViews>
    <sheetView workbookViewId="0">
      <selection activeCell="B29" sqref="B29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  <col min="11" max="11" width="11.77734375" bestFit="1" customWidth="1"/>
  </cols>
  <sheetData>
    <row r="1" spans="1:12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2" s="2" customFormat="1" x14ac:dyDescent="0.3">
      <c r="A2" s="2" t="s">
        <v>210</v>
      </c>
      <c r="B2" s="16" t="s">
        <v>154</v>
      </c>
      <c r="C2" s="2" t="s">
        <v>3</v>
      </c>
      <c r="D2" s="2" t="s">
        <v>155</v>
      </c>
      <c r="E2" s="2" t="b">
        <v>1</v>
      </c>
      <c r="F2" s="2" t="b">
        <v>1</v>
      </c>
      <c r="G2" s="2" t="b">
        <v>0</v>
      </c>
      <c r="H2" s="6">
        <v>1</v>
      </c>
      <c r="I2" s="2" t="s">
        <v>66</v>
      </c>
      <c r="J2" s="2" t="s">
        <v>50</v>
      </c>
      <c r="K2" s="2" t="s">
        <v>140</v>
      </c>
    </row>
    <row r="3" spans="1:12" s="3" customFormat="1" x14ac:dyDescent="0.3">
      <c r="A3" s="3" t="s">
        <v>211</v>
      </c>
      <c r="B3" s="15" t="s">
        <v>153</v>
      </c>
      <c r="C3" s="3" t="s">
        <v>4</v>
      </c>
      <c r="D3" s="3" t="s">
        <v>156</v>
      </c>
      <c r="E3" s="3" t="b">
        <v>1</v>
      </c>
      <c r="F3" s="3" t="b">
        <v>1</v>
      </c>
      <c r="G3" s="3" t="b">
        <v>0</v>
      </c>
      <c r="H3" s="7">
        <v>1</v>
      </c>
      <c r="I3" s="3" t="s">
        <v>158</v>
      </c>
      <c r="J3" s="3" t="s">
        <v>50</v>
      </c>
      <c r="K3" s="3" t="s">
        <v>140</v>
      </c>
    </row>
    <row r="4" spans="1:12" s="12" customFormat="1" x14ac:dyDescent="0.3">
      <c r="A4" s="12" t="str">
        <f t="shared" ref="A4:A13" si="0">CONCATENATE(C4,"/",B4)</f>
        <v>ValueSet/medication-snomed-absent-unknown-uv-ips</v>
      </c>
      <c r="B4" s="22" t="s">
        <v>94</v>
      </c>
      <c r="C4" s="18" t="s">
        <v>4</v>
      </c>
      <c r="E4" s="12" t="b">
        <v>1</v>
      </c>
      <c r="F4" s="12" t="b">
        <v>0</v>
      </c>
      <c r="H4" s="14">
        <f t="shared" ref="H4:H13" si="1">COUNTIF(E4:F4,TRUE)/COLUMNS(E4:F4)</f>
        <v>0.5</v>
      </c>
      <c r="K4" s="3" t="s">
        <v>140</v>
      </c>
      <c r="L4" s="12" t="s">
        <v>212</v>
      </c>
    </row>
    <row r="5" spans="1:12" s="18" customFormat="1" x14ac:dyDescent="0.3">
      <c r="A5" s="12" t="str">
        <f t="shared" si="0"/>
        <v>ValueSet/medications-snomed-ct-ips-free-set</v>
      </c>
      <c r="B5" s="22" t="s">
        <v>95</v>
      </c>
      <c r="C5" s="18" t="s">
        <v>4</v>
      </c>
      <c r="E5" s="12" t="b">
        <v>1</v>
      </c>
      <c r="F5" s="12" t="b">
        <v>1</v>
      </c>
      <c r="G5" s="12"/>
      <c r="H5" s="9">
        <f t="shared" si="1"/>
        <v>1</v>
      </c>
      <c r="K5" s="3" t="s">
        <v>140</v>
      </c>
    </row>
    <row r="6" spans="1:12" s="18" customFormat="1" x14ac:dyDescent="0.3">
      <c r="A6" s="12" t="str">
        <f t="shared" si="0"/>
        <v>ValueSet/whoatc-uv-ips</v>
      </c>
      <c r="B6" s="22" t="s">
        <v>96</v>
      </c>
      <c r="C6" s="30" t="s">
        <v>4</v>
      </c>
      <c r="E6" s="12" t="b">
        <v>1</v>
      </c>
      <c r="F6" s="12" t="b">
        <v>0</v>
      </c>
      <c r="G6" s="12"/>
      <c r="H6" s="9">
        <f t="shared" si="1"/>
        <v>0.5</v>
      </c>
      <c r="I6" s="29"/>
      <c r="J6" s="12"/>
      <c r="K6" s="3" t="s">
        <v>140</v>
      </c>
      <c r="L6" s="18" t="s">
        <v>213</v>
      </c>
    </row>
    <row r="7" spans="1:12" s="2" customFormat="1" x14ac:dyDescent="0.3">
      <c r="A7" s="13" t="str">
        <f t="shared" si="0"/>
        <v>CodeSystem/medication-status</v>
      </c>
      <c r="B7" s="16" t="s">
        <v>97</v>
      </c>
      <c r="C7" s="5" t="s">
        <v>3</v>
      </c>
      <c r="E7" s="2" t="b">
        <v>0</v>
      </c>
      <c r="F7" s="2" t="b">
        <v>0</v>
      </c>
      <c r="H7" s="8">
        <f t="shared" si="1"/>
        <v>0</v>
      </c>
    </row>
    <row r="8" spans="1:12" s="18" customFormat="1" x14ac:dyDescent="0.3">
      <c r="A8" s="12" t="str">
        <f t="shared" si="0"/>
        <v>ValueSet/medication-status</v>
      </c>
      <c r="B8" s="22" t="s">
        <v>97</v>
      </c>
      <c r="C8" s="30" t="s">
        <v>4</v>
      </c>
      <c r="E8" s="12" t="b">
        <v>0</v>
      </c>
      <c r="F8" s="12" t="b">
        <v>0</v>
      </c>
      <c r="G8" s="12"/>
      <c r="H8" s="9">
        <f t="shared" si="1"/>
        <v>0</v>
      </c>
      <c r="I8" s="12"/>
      <c r="J8" s="12"/>
    </row>
    <row r="9" spans="1:12" s="18" customFormat="1" x14ac:dyDescent="0.3">
      <c r="A9" s="12" t="str">
        <f t="shared" si="0"/>
        <v>ValueSet/medicine-doseform</v>
      </c>
      <c r="B9" s="22" t="s">
        <v>98</v>
      </c>
      <c r="C9" s="18" t="s">
        <v>4</v>
      </c>
      <c r="E9" s="12" t="b">
        <v>0</v>
      </c>
      <c r="F9" s="12" t="b">
        <v>0</v>
      </c>
      <c r="G9" s="12"/>
      <c r="H9" s="9">
        <f t="shared" si="1"/>
        <v>0</v>
      </c>
      <c r="I9" s="12"/>
      <c r="J9" s="12"/>
    </row>
    <row r="10" spans="1:12" s="2" customFormat="1" x14ac:dyDescent="0.3">
      <c r="A10" s="13" t="str">
        <f t="shared" si="0"/>
        <v>CodeSystem/http://snomed.info/sct</v>
      </c>
      <c r="B10" s="16" t="s">
        <v>32</v>
      </c>
      <c r="C10" s="2" t="s">
        <v>3</v>
      </c>
      <c r="E10" s="2" t="b">
        <v>0</v>
      </c>
      <c r="F10" s="2" t="b">
        <v>0</v>
      </c>
      <c r="H10" s="8">
        <f t="shared" si="1"/>
        <v>0</v>
      </c>
      <c r="I10" s="10"/>
      <c r="J10" s="10"/>
      <c r="K10" s="10"/>
    </row>
    <row r="11" spans="1:12" s="18" customFormat="1" x14ac:dyDescent="0.3">
      <c r="A11" s="12" t="str">
        <f t="shared" si="0"/>
        <v>ValueSet/medicine-active-substances-uv-ips</v>
      </c>
      <c r="B11" s="22" t="s">
        <v>99</v>
      </c>
      <c r="C11" s="18" t="s">
        <v>4</v>
      </c>
      <c r="E11" s="12" t="b">
        <v>0</v>
      </c>
      <c r="F11" s="12" t="b">
        <v>0</v>
      </c>
      <c r="G11" s="12"/>
      <c r="H11" s="9">
        <f t="shared" si="1"/>
        <v>0</v>
      </c>
      <c r="I11" s="12"/>
      <c r="J11" s="12"/>
      <c r="K11" s="12"/>
    </row>
    <row r="12" spans="1:12" s="2" customFormat="1" x14ac:dyDescent="0.3">
      <c r="A12" s="13" t="str">
        <f t="shared" si="0"/>
        <v>CodeSystem/</v>
      </c>
      <c r="C12" s="2" t="s">
        <v>3</v>
      </c>
      <c r="E12" s="2" t="b">
        <v>0</v>
      </c>
      <c r="F12" s="2" t="b">
        <v>0</v>
      </c>
      <c r="H12" s="8">
        <f t="shared" si="1"/>
        <v>0</v>
      </c>
    </row>
    <row r="13" spans="1:12" s="3" customFormat="1" x14ac:dyDescent="0.3">
      <c r="A13" s="12" t="str">
        <f t="shared" si="0"/>
        <v>ValueSet/</v>
      </c>
      <c r="C13" s="3" t="s">
        <v>4</v>
      </c>
      <c r="E13" s="12" t="b">
        <v>0</v>
      </c>
      <c r="F13" s="12" t="b">
        <v>0</v>
      </c>
      <c r="G13" s="12"/>
      <c r="H13" s="7">
        <f t="shared" si="1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6"/>
  <sheetViews>
    <sheetView tabSelected="1" topLeftCell="A13" zoomScale="94" zoomScaleNormal="94" workbookViewId="0">
      <selection activeCell="K31" sqref="K3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9" max="9" width="10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177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181</v>
      </c>
      <c r="J2" s="2" t="s">
        <v>50</v>
      </c>
    </row>
    <row r="3" spans="1:13" s="2" customFormat="1" x14ac:dyDescent="0.3">
      <c r="A3" s="13" t="str">
        <f t="shared" si="0"/>
        <v>ValueSet/observation-status</v>
      </c>
      <c r="B3" s="16" t="s">
        <v>177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181</v>
      </c>
      <c r="J3" s="2" t="s">
        <v>50</v>
      </c>
    </row>
    <row r="4" spans="1:13" s="2" customFormat="1" x14ac:dyDescent="0.3">
      <c r="A4" s="13" t="str">
        <f t="shared" si="0"/>
        <v>CodeSystem/observation-category</v>
      </c>
      <c r="B4" s="16" t="s">
        <v>100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</row>
    <row r="5" spans="1:13" s="3" customFormat="1" x14ac:dyDescent="0.3">
      <c r="A5" s="12" t="str">
        <f t="shared" si="0"/>
        <v>ValueSet/observation-category</v>
      </c>
      <c r="B5" s="15" t="s">
        <v>100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51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115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116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117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178</v>
      </c>
    </row>
    <row r="9" spans="1:13" s="3" customFormat="1" x14ac:dyDescent="0.3">
      <c r="A9" s="12" t="str">
        <f t="shared" si="0"/>
        <v>ValueSet/results-presence-absence-uv-ips</v>
      </c>
      <c r="B9" s="15" t="s">
        <v>118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178</v>
      </c>
    </row>
    <row r="10" spans="1:13" s="2" customFormat="1" x14ac:dyDescent="0.3">
      <c r="A10" s="13" t="str">
        <f t="shared" si="0"/>
        <v>ValueSet/results-microorganism-uv-ips</v>
      </c>
      <c r="B10" s="16" t="s">
        <v>119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120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179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121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179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122</v>
      </c>
      <c r="C13" s="4" t="s">
        <v>4</v>
      </c>
      <c r="D13" s="4"/>
      <c r="E13" s="12" t="b">
        <v>1</v>
      </c>
      <c r="F13" s="12" t="s">
        <v>123</v>
      </c>
      <c r="G13" s="12"/>
      <c r="H13" s="7">
        <f t="shared" si="1"/>
        <v>0.5</v>
      </c>
      <c r="I13" s="3" t="s">
        <v>68</v>
      </c>
    </row>
    <row r="14" spans="1:13" s="2" customFormat="1" x14ac:dyDescent="0.3">
      <c r="A14" s="13" t="str">
        <f t="shared" si="0"/>
        <v>CodeSystem/data-absent-reason</v>
      </c>
      <c r="B14" s="16" t="s">
        <v>101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</row>
    <row r="15" spans="1:13" s="3" customFormat="1" x14ac:dyDescent="0.3">
      <c r="A15" s="12" t="str">
        <f t="shared" si="0"/>
        <v>ValueSet/data-absent-reason</v>
      </c>
      <c r="B15" s="15" t="s">
        <v>101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51</v>
      </c>
      <c r="J15" s="3" t="s">
        <v>50</v>
      </c>
    </row>
    <row r="16" spans="1:13" s="2" customFormat="1" x14ac:dyDescent="0.3">
      <c r="A16" s="13" t="str">
        <f t="shared" si="0"/>
        <v>CodeSystem/v3-ObservationInterpretation</v>
      </c>
      <c r="B16" s="16" t="s">
        <v>103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73">
        <v>43324</v>
      </c>
      <c r="J16" s="2" t="s">
        <v>50</v>
      </c>
    </row>
    <row r="17" spans="1:11" s="3" customFormat="1" x14ac:dyDescent="0.3">
      <c r="A17" s="12" t="str">
        <f t="shared" si="0"/>
        <v>ValueSet/observation-interpretation</v>
      </c>
      <c r="B17" s="15" t="s">
        <v>102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51</v>
      </c>
      <c r="J17" s="3" t="s">
        <v>50</v>
      </c>
    </row>
    <row r="18" spans="1:11" s="2" customFormat="1" x14ac:dyDescent="0.3">
      <c r="A18" s="13" t="str">
        <f t="shared" si="0"/>
        <v>CodeSystem/referencerange-meaning</v>
      </c>
      <c r="B18" s="16" t="s">
        <v>104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</row>
    <row r="19" spans="1:11" s="3" customFormat="1" x14ac:dyDescent="0.3">
      <c r="A19" s="12" t="str">
        <f t="shared" si="0"/>
        <v>ValueSet/referencerange-meaning</v>
      </c>
      <c r="B19" s="15" t="s">
        <v>104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51</v>
      </c>
      <c r="J19" s="3" t="s">
        <v>50</v>
      </c>
    </row>
    <row r="20" spans="1:11" s="2" customFormat="1" x14ac:dyDescent="0.3">
      <c r="A20" s="13" t="str">
        <f t="shared" si="0"/>
        <v>ConceptMap/BRResultadoQualitativoExame-2.0</v>
      </c>
      <c r="B20" s="16" t="s">
        <v>167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180</v>
      </c>
      <c r="J20" s="2" t="s">
        <v>50</v>
      </c>
    </row>
    <row r="21" spans="1:11" s="3" customFormat="1" x14ac:dyDescent="0.3">
      <c r="A21" s="12" t="str">
        <f t="shared" si="0"/>
        <v>CodeSystem/Resultado qualitativo do Exame</v>
      </c>
      <c r="B21" s="15" t="s">
        <v>168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59</v>
      </c>
      <c r="J21" s="3" t="s">
        <v>50</v>
      </c>
    </row>
    <row r="22" spans="1:11" s="2" customFormat="1" x14ac:dyDescent="0.3">
      <c r="A22" s="13" t="str">
        <f t="shared" si="0"/>
        <v>CodeSystem/Tipo de Resultado AVIDEZ</v>
      </c>
      <c r="B22" s="16" t="s">
        <v>169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</row>
    <row r="23" spans="1:11" s="3" customFormat="1" x14ac:dyDescent="0.3">
      <c r="A23" s="12" t="str">
        <f t="shared" si="0"/>
        <v>CodeSystem/Tipo de Resultado DTNT</v>
      </c>
      <c r="B23" s="15" t="s">
        <v>170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60</v>
      </c>
      <c r="J23" s="3" t="s">
        <v>50</v>
      </c>
    </row>
    <row r="24" spans="1:11" s="2" customFormat="1" x14ac:dyDescent="0.3">
      <c r="A24" s="13" t="str">
        <f t="shared" si="0"/>
        <v>CodeSystem/Tipo de Resultado HISPT</v>
      </c>
      <c r="B24" s="16" t="s">
        <v>171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</row>
    <row r="25" spans="1:11" s="3" customFormat="1" x14ac:dyDescent="0.3">
      <c r="A25" s="12" t="str">
        <f t="shared" si="0"/>
        <v>CodeSystem/Tipo de Resultado PRAU</v>
      </c>
      <c r="B25" s="15" t="s">
        <v>172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60</v>
      </c>
      <c r="J25" s="3" t="s">
        <v>50</v>
      </c>
    </row>
    <row r="26" spans="1:11" s="2" customFormat="1" x14ac:dyDescent="0.3">
      <c r="A26" s="13" t="str">
        <f t="shared" si="0"/>
        <v>CodeSystem/Tipo de Resultado PSNG</v>
      </c>
      <c r="B26" s="16" t="s">
        <v>173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</row>
    <row r="27" spans="1:11" s="3" customFormat="1" x14ac:dyDescent="0.3">
      <c r="A27" s="12" t="str">
        <f t="shared" si="0"/>
        <v>CodeSystem/Tipo de Resultado RGNR</v>
      </c>
      <c r="B27" s="15" t="s">
        <v>174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60</v>
      </c>
      <c r="J27" s="3" t="s">
        <v>50</v>
      </c>
    </row>
    <row r="28" spans="1:11" s="2" customFormat="1" x14ac:dyDescent="0.3">
      <c r="A28" s="13" t="str">
        <f t="shared" si="0"/>
        <v>CodeSystem/Tipo de Resultado RSBAC</v>
      </c>
      <c r="B28" s="16" t="s">
        <v>175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</row>
    <row r="29" spans="1:11" s="3" customFormat="1" x14ac:dyDescent="0.3">
      <c r="A29" s="12" t="str">
        <f t="shared" si="0"/>
        <v>CodeSystem/Tipo de Resultado RSCUL</v>
      </c>
      <c r="B29" s="15" t="s">
        <v>176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60</v>
      </c>
      <c r="J29" s="3" t="s">
        <v>50</v>
      </c>
    </row>
    <row r="30" spans="1:11" s="2" customFormat="1" x14ac:dyDescent="0.3">
      <c r="A30" s="2" t="str">
        <f t="shared" si="0"/>
        <v>CodeSystem/ urn:ietf:bcp:47</v>
      </c>
      <c r="B30" s="16" t="s">
        <v>154</v>
      </c>
      <c r="C30" s="2" t="s">
        <v>3</v>
      </c>
      <c r="D30" s="2" t="s">
        <v>155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66</v>
      </c>
      <c r="J30" s="2" t="s">
        <v>50</v>
      </c>
    </row>
    <row r="31" spans="1:11" s="3" customFormat="1" x14ac:dyDescent="0.3">
      <c r="A31" s="3" t="str">
        <f t="shared" si="0"/>
        <v>ValueSet/languages</v>
      </c>
      <c r="B31" s="15" t="s">
        <v>153</v>
      </c>
      <c r="C31" s="3" t="s">
        <v>4</v>
      </c>
      <c r="D31" s="3" t="s">
        <v>156</v>
      </c>
      <c r="E31" s="3" t="b">
        <v>1</v>
      </c>
      <c r="F31" s="3" t="b">
        <v>1</v>
      </c>
      <c r="H31" s="7">
        <f t="shared" ref="H31:H34" si="2">COUNTIF(E31:F31,TRUE)/COLUMNS(E31:F31)</f>
        <v>1</v>
      </c>
      <c r="I31" s="3" t="s">
        <v>158</v>
      </c>
      <c r="J31" s="3" t="s">
        <v>50</v>
      </c>
    </row>
    <row r="32" spans="1:11" s="82" customFormat="1" x14ac:dyDescent="0.3">
      <c r="A32" s="10" t="s">
        <v>183</v>
      </c>
      <c r="B32" s="19" t="s">
        <v>184</v>
      </c>
      <c r="C32" s="13" t="s">
        <v>3</v>
      </c>
      <c r="D32" s="13" t="s">
        <v>184</v>
      </c>
      <c r="E32" s="13" t="b">
        <v>1</v>
      </c>
      <c r="F32" s="13" t="b">
        <v>1</v>
      </c>
      <c r="G32" s="13" t="b">
        <v>1</v>
      </c>
      <c r="H32" s="6">
        <f>COUNTIF(E32:F32,TRUE)/COLUMNS(E32:F32)</f>
        <v>1</v>
      </c>
      <c r="I32" s="82" t="s">
        <v>191</v>
      </c>
      <c r="J32" s="82" t="s">
        <v>50</v>
      </c>
      <c r="K32" s="82" t="s">
        <v>187</v>
      </c>
    </row>
    <row r="33" spans="1:11" s="82" customFormat="1" x14ac:dyDescent="0.3">
      <c r="A33" s="10" t="s">
        <v>183</v>
      </c>
      <c r="B33" s="19" t="s">
        <v>247</v>
      </c>
      <c r="C33" s="13" t="s">
        <v>3</v>
      </c>
      <c r="D33" s="13" t="s">
        <v>248</v>
      </c>
      <c r="E33" s="13" t="b">
        <v>1</v>
      </c>
      <c r="F33" s="13" t="b">
        <v>1</v>
      </c>
      <c r="G33" s="13" t="b">
        <v>1</v>
      </c>
      <c r="H33" s="6">
        <f>COUNTIF(E33:F33,TRUE)/COLUMNS(E33:F33)</f>
        <v>1</v>
      </c>
      <c r="I33" s="82" t="s">
        <v>249</v>
      </c>
      <c r="J33" s="82" t="s">
        <v>50</v>
      </c>
      <c r="K33" s="82" t="s">
        <v>140</v>
      </c>
    </row>
    <row r="34" spans="1:11" s="74" customFormat="1" x14ac:dyDescent="0.3">
      <c r="A34" s="18" t="s">
        <v>185</v>
      </c>
      <c r="B34" s="22" t="s">
        <v>186</v>
      </c>
      <c r="C34" s="18" t="s">
        <v>4</v>
      </c>
      <c r="D34" s="18" t="s">
        <v>186</v>
      </c>
      <c r="E34" s="12" t="b">
        <v>1</v>
      </c>
      <c r="F34" s="18" t="b">
        <v>1</v>
      </c>
      <c r="G34" s="18" t="b">
        <v>1</v>
      </c>
      <c r="H34" s="7">
        <f t="shared" si="2"/>
        <v>1</v>
      </c>
      <c r="I34" s="18" t="s">
        <v>60</v>
      </c>
      <c r="J34" s="18" t="s">
        <v>50</v>
      </c>
      <c r="K34" s="74" t="s">
        <v>188</v>
      </c>
    </row>
    <row r="35" spans="1:11" s="82" customFormat="1" x14ac:dyDescent="0.3">
      <c r="A35" s="82" t="s">
        <v>189</v>
      </c>
      <c r="B35" s="19" t="s">
        <v>190</v>
      </c>
      <c r="C35" s="13" t="s">
        <v>3</v>
      </c>
      <c r="D35" s="13" t="s">
        <v>190</v>
      </c>
      <c r="E35" s="13" t="b">
        <v>1</v>
      </c>
      <c r="F35" s="82" t="b">
        <v>1</v>
      </c>
      <c r="G35" s="82" t="b">
        <v>1</v>
      </c>
      <c r="H35" s="97">
        <v>1</v>
      </c>
      <c r="I35" s="10" t="s">
        <v>191</v>
      </c>
      <c r="J35" s="10" t="s">
        <v>50</v>
      </c>
      <c r="K35" s="82" t="s">
        <v>192</v>
      </c>
    </row>
    <row r="36" spans="1:11" s="74" customFormat="1" x14ac:dyDescent="0.3">
      <c r="A36" s="74" t="s">
        <v>193</v>
      </c>
      <c r="B36" s="22" t="s">
        <v>194</v>
      </c>
      <c r="C36" s="18" t="s">
        <v>4</v>
      </c>
      <c r="D36" s="18" t="s">
        <v>194</v>
      </c>
      <c r="E36" s="12" t="b">
        <v>1</v>
      </c>
      <c r="F36" s="74" t="b">
        <v>1</v>
      </c>
      <c r="G36" s="74" t="b">
        <v>1</v>
      </c>
      <c r="H36" s="96">
        <v>1</v>
      </c>
      <c r="I36" s="18" t="s">
        <v>60</v>
      </c>
      <c r="J36" s="18" t="s">
        <v>50</v>
      </c>
      <c r="K36" s="18" t="s">
        <v>195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</hyperlinks>
  <pageMargins left="0.511811024" right="0.511811024" top="0.78740157499999996" bottom="0.78740157499999996" header="0.31496062000000002" footer="0.31496062000000002"/>
  <pageSetup paperSize="9" orientation="portrait" r:id="rId2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workbookViewId="0">
      <selection activeCell="M17" sqref="M1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78" t="s">
        <v>18</v>
      </c>
      <c r="B1" s="78" t="s">
        <v>0</v>
      </c>
      <c r="C1" s="78" t="s">
        <v>6</v>
      </c>
      <c r="D1" s="78" t="s">
        <v>7</v>
      </c>
      <c r="E1" s="78" t="s">
        <v>8</v>
      </c>
      <c r="F1" s="78" t="s">
        <v>9</v>
      </c>
      <c r="G1" s="78" t="s">
        <v>44</v>
      </c>
      <c r="H1" s="78" t="s">
        <v>1</v>
      </c>
      <c r="I1" s="78" t="s">
        <v>47</v>
      </c>
      <c r="J1" s="78" t="s">
        <v>48</v>
      </c>
      <c r="K1" s="78" t="s">
        <v>5</v>
      </c>
      <c r="L1" s="78"/>
      <c r="M1" s="78"/>
    </row>
    <row r="2" spans="1:13" s="87" customFormat="1" x14ac:dyDescent="0.3">
      <c r="A2" s="84" t="s">
        <v>214</v>
      </c>
      <c r="B2" s="85" t="s">
        <v>105</v>
      </c>
      <c r="C2" s="84" t="s">
        <v>3</v>
      </c>
      <c r="D2" s="84"/>
      <c r="E2" s="84" t="b">
        <v>1</v>
      </c>
      <c r="F2" s="84" t="b">
        <v>1</v>
      </c>
      <c r="G2" s="84" t="s">
        <v>46</v>
      </c>
      <c r="H2" s="86">
        <f t="shared" ref="H2:H17" si="0">COUNTIF(E2:F2,TRUE)/COLUMNS(E2:F2)</f>
        <v>1</v>
      </c>
      <c r="I2" s="84" t="s">
        <v>58</v>
      </c>
      <c r="J2" s="84" t="s">
        <v>50</v>
      </c>
      <c r="K2" s="84" t="s">
        <v>196</v>
      </c>
      <c r="L2" s="84"/>
      <c r="M2" s="84"/>
    </row>
    <row r="3" spans="1:13" s="3" customFormat="1" x14ac:dyDescent="0.3">
      <c r="A3" s="80" t="s">
        <v>215</v>
      </c>
      <c r="B3" s="81" t="s">
        <v>105</v>
      </c>
      <c r="C3" s="80" t="s">
        <v>4</v>
      </c>
      <c r="D3" s="80"/>
      <c r="E3" s="80" t="b">
        <v>1</v>
      </c>
      <c r="F3" s="80" t="b">
        <v>1</v>
      </c>
      <c r="G3" s="80" t="s">
        <v>46</v>
      </c>
      <c r="H3" s="7">
        <f t="shared" si="0"/>
        <v>1</v>
      </c>
      <c r="I3" s="80" t="s">
        <v>58</v>
      </c>
      <c r="J3" s="80" t="s">
        <v>50</v>
      </c>
      <c r="K3" s="80" t="s">
        <v>196</v>
      </c>
      <c r="L3" s="80"/>
      <c r="M3" s="80"/>
    </row>
    <row r="4" spans="1:13" s="87" customFormat="1" x14ac:dyDescent="0.3">
      <c r="A4" s="84" t="s">
        <v>216</v>
      </c>
      <c r="B4" s="85" t="s">
        <v>106</v>
      </c>
      <c r="C4" s="84" t="s">
        <v>3</v>
      </c>
      <c r="D4" s="84"/>
      <c r="E4" s="84" t="b">
        <v>1</v>
      </c>
      <c r="F4" s="84" t="b">
        <v>1</v>
      </c>
      <c r="G4" s="84" t="s">
        <v>54</v>
      </c>
      <c r="H4" s="86">
        <f t="shared" si="0"/>
        <v>1</v>
      </c>
      <c r="I4" s="88">
        <v>43324</v>
      </c>
      <c r="J4" s="84" t="s">
        <v>50</v>
      </c>
      <c r="K4" s="84"/>
      <c r="L4" s="84"/>
      <c r="M4" s="84"/>
    </row>
    <row r="5" spans="1:13" s="18" customFormat="1" x14ac:dyDescent="0.3">
      <c r="A5" s="92" t="s">
        <v>217</v>
      </c>
      <c r="B5" s="94" t="s">
        <v>41</v>
      </c>
      <c r="C5" s="92" t="s">
        <v>4</v>
      </c>
      <c r="D5" s="92"/>
      <c r="E5" s="92" t="b">
        <v>1</v>
      </c>
      <c r="F5" s="92" t="b">
        <v>1</v>
      </c>
      <c r="G5" s="92" t="s">
        <v>54</v>
      </c>
      <c r="H5" s="93">
        <f t="shared" si="0"/>
        <v>1</v>
      </c>
      <c r="I5" s="95">
        <v>43324</v>
      </c>
      <c r="J5" s="92" t="s">
        <v>50</v>
      </c>
      <c r="K5" s="92"/>
      <c r="L5" s="92"/>
      <c r="M5" s="92"/>
    </row>
    <row r="6" spans="1:13" s="87" customFormat="1" x14ac:dyDescent="0.3">
      <c r="A6" s="84" t="s">
        <v>218</v>
      </c>
      <c r="B6" s="85" t="s">
        <v>107</v>
      </c>
      <c r="C6" s="84" t="s">
        <v>3</v>
      </c>
      <c r="D6" s="84"/>
      <c r="E6" s="84" t="b">
        <v>1</v>
      </c>
      <c r="F6" s="84" t="b">
        <v>1</v>
      </c>
      <c r="G6" s="84" t="s">
        <v>54</v>
      </c>
      <c r="H6" s="86">
        <f t="shared" si="0"/>
        <v>1</v>
      </c>
      <c r="I6" s="84" t="s">
        <v>58</v>
      </c>
      <c r="J6" s="84" t="s">
        <v>50</v>
      </c>
      <c r="K6" s="84"/>
      <c r="L6" s="84"/>
      <c r="M6" s="84"/>
    </row>
    <row r="7" spans="1:13" s="18" customFormat="1" x14ac:dyDescent="0.3">
      <c r="A7" s="80" t="s">
        <v>219</v>
      </c>
      <c r="B7" s="81" t="s">
        <v>107</v>
      </c>
      <c r="C7" s="80" t="s">
        <v>4</v>
      </c>
      <c r="D7" s="80"/>
      <c r="E7" s="80" t="b">
        <v>1</v>
      </c>
      <c r="F7" s="80" t="b">
        <v>1</v>
      </c>
      <c r="G7" s="80" t="s">
        <v>54</v>
      </c>
      <c r="H7" s="7">
        <f t="shared" si="0"/>
        <v>1</v>
      </c>
      <c r="I7" s="80" t="s">
        <v>58</v>
      </c>
      <c r="J7" s="80" t="s">
        <v>50</v>
      </c>
      <c r="K7" s="80"/>
      <c r="L7" s="80"/>
      <c r="M7" s="80"/>
    </row>
    <row r="8" spans="1:13" s="13" customFormat="1" x14ac:dyDescent="0.3">
      <c r="A8" s="84" t="s">
        <v>220</v>
      </c>
      <c r="B8" s="85" t="s">
        <v>108</v>
      </c>
      <c r="C8" s="84" t="s">
        <v>3</v>
      </c>
      <c r="D8" s="84"/>
      <c r="E8" s="84" t="b">
        <v>1</v>
      </c>
      <c r="F8" s="84" t="b">
        <v>1</v>
      </c>
      <c r="G8" s="84" t="s">
        <v>54</v>
      </c>
      <c r="H8" s="86">
        <f t="shared" si="0"/>
        <v>1</v>
      </c>
      <c r="I8" s="84" t="s">
        <v>58</v>
      </c>
      <c r="J8" s="84" t="s">
        <v>50</v>
      </c>
      <c r="K8" s="84" t="s">
        <v>196</v>
      </c>
      <c r="L8" s="84"/>
      <c r="M8" s="84"/>
    </row>
    <row r="9" spans="1:13" s="18" customFormat="1" x14ac:dyDescent="0.3">
      <c r="A9" s="80" t="s">
        <v>221</v>
      </c>
      <c r="B9" s="81" t="s">
        <v>108</v>
      </c>
      <c r="C9" s="80" t="s">
        <v>4</v>
      </c>
      <c r="D9" s="80"/>
      <c r="E9" s="80" t="b">
        <v>1</v>
      </c>
      <c r="F9" s="80" t="b">
        <v>1</v>
      </c>
      <c r="G9" s="80" t="s">
        <v>54</v>
      </c>
      <c r="H9" s="7">
        <f t="shared" si="0"/>
        <v>1</v>
      </c>
      <c r="I9" s="80" t="s">
        <v>58</v>
      </c>
      <c r="J9" s="80" t="s">
        <v>50</v>
      </c>
      <c r="K9" s="80" t="s">
        <v>196</v>
      </c>
      <c r="L9" s="80"/>
      <c r="M9" s="80"/>
    </row>
    <row r="10" spans="1:13" s="13" customFormat="1" x14ac:dyDescent="0.3">
      <c r="A10" s="84" t="s">
        <v>222</v>
      </c>
      <c r="B10" s="85" t="s">
        <v>109</v>
      </c>
      <c r="C10" s="84" t="s">
        <v>3</v>
      </c>
      <c r="D10" s="84"/>
      <c r="E10" s="84" t="b">
        <v>1</v>
      </c>
      <c r="F10" s="84" t="b">
        <v>1</v>
      </c>
      <c r="G10" s="84"/>
      <c r="H10" s="86">
        <f t="shared" si="0"/>
        <v>1</v>
      </c>
      <c r="I10" s="84" t="s">
        <v>51</v>
      </c>
      <c r="J10" s="84"/>
      <c r="K10" s="84"/>
      <c r="L10" s="84"/>
      <c r="M10" s="84"/>
    </row>
    <row r="11" spans="1:13" s="3" customFormat="1" x14ac:dyDescent="0.3">
      <c r="A11" s="80" t="s">
        <v>223</v>
      </c>
      <c r="B11" s="81" t="s">
        <v>109</v>
      </c>
      <c r="C11" s="80" t="s">
        <v>4</v>
      </c>
      <c r="D11" s="80"/>
      <c r="E11" s="80" t="b">
        <v>1</v>
      </c>
      <c r="F11" s="80" t="b">
        <v>1</v>
      </c>
      <c r="G11" s="80"/>
      <c r="H11" s="7">
        <f t="shared" si="0"/>
        <v>1</v>
      </c>
      <c r="I11" s="80" t="s">
        <v>51</v>
      </c>
      <c r="J11" s="80" t="s">
        <v>50</v>
      </c>
      <c r="K11" s="80"/>
      <c r="L11" s="80"/>
      <c r="M11" s="80"/>
    </row>
    <row r="12" spans="1:13" s="87" customFormat="1" x14ac:dyDescent="0.3">
      <c r="A12" s="84" t="s">
        <v>224</v>
      </c>
      <c r="B12" s="85" t="s">
        <v>110</v>
      </c>
      <c r="C12" s="84" t="s">
        <v>3</v>
      </c>
      <c r="D12" s="84"/>
      <c r="E12" s="84" t="b">
        <v>1</v>
      </c>
      <c r="F12" s="84" t="b">
        <v>1</v>
      </c>
      <c r="G12" s="84"/>
      <c r="H12" s="86">
        <f t="shared" si="0"/>
        <v>1</v>
      </c>
      <c r="I12" s="84" t="s">
        <v>51</v>
      </c>
      <c r="J12" s="84" t="s">
        <v>50</v>
      </c>
      <c r="K12" s="84"/>
      <c r="L12" s="84"/>
      <c r="M12" s="84"/>
    </row>
    <row r="13" spans="1:13" s="3" customFormat="1" x14ac:dyDescent="0.3">
      <c r="A13" s="80" t="s">
        <v>225</v>
      </c>
      <c r="B13" s="81" t="s">
        <v>110</v>
      </c>
      <c r="C13" s="80" t="s">
        <v>4</v>
      </c>
      <c r="D13" s="80"/>
      <c r="E13" s="80" t="b">
        <v>1</v>
      </c>
      <c r="F13" s="80" t="b">
        <v>1</v>
      </c>
      <c r="G13" s="80"/>
      <c r="H13" s="7">
        <f t="shared" si="0"/>
        <v>1</v>
      </c>
      <c r="I13" s="80" t="s">
        <v>51</v>
      </c>
      <c r="J13" s="80" t="s">
        <v>50</v>
      </c>
      <c r="K13" s="80"/>
      <c r="L13" s="80"/>
      <c r="M13" s="80"/>
    </row>
    <row r="14" spans="1:13" s="87" customFormat="1" x14ac:dyDescent="0.3">
      <c r="A14" s="84" t="s">
        <v>226</v>
      </c>
      <c r="B14" s="85" t="s">
        <v>111</v>
      </c>
      <c r="C14" s="84" t="s">
        <v>3</v>
      </c>
      <c r="D14" s="84"/>
      <c r="E14" s="84" t="b">
        <v>1</v>
      </c>
      <c r="F14" s="84" t="b">
        <v>1</v>
      </c>
      <c r="G14" s="84"/>
      <c r="H14" s="86">
        <f t="shared" si="0"/>
        <v>1</v>
      </c>
      <c r="I14" s="84" t="s">
        <v>51</v>
      </c>
      <c r="J14" s="84" t="s">
        <v>50</v>
      </c>
      <c r="K14" s="84"/>
      <c r="L14" s="84"/>
      <c r="M14" s="84"/>
    </row>
    <row r="15" spans="1:13" s="3" customFormat="1" x14ac:dyDescent="0.3">
      <c r="A15" s="80" t="s">
        <v>227</v>
      </c>
      <c r="B15" s="81" t="s">
        <v>111</v>
      </c>
      <c r="C15" s="80" t="s">
        <v>4</v>
      </c>
      <c r="D15" s="80"/>
      <c r="E15" s="80" t="b">
        <v>1</v>
      </c>
      <c r="F15" s="80" t="b">
        <v>1</v>
      </c>
      <c r="G15" s="80"/>
      <c r="H15" s="7">
        <f t="shared" si="0"/>
        <v>1</v>
      </c>
      <c r="I15" s="80" t="s">
        <v>51</v>
      </c>
      <c r="J15" s="80" t="s">
        <v>50</v>
      </c>
      <c r="K15" s="80"/>
      <c r="L15" s="80"/>
      <c r="M15" s="80"/>
    </row>
    <row r="16" spans="1:13" s="82" customFormat="1" x14ac:dyDescent="0.3">
      <c r="A16" s="89" t="s">
        <v>204</v>
      </c>
      <c r="B16" s="85" t="s">
        <v>205</v>
      </c>
      <c r="C16" s="84" t="s">
        <v>4</v>
      </c>
      <c r="D16" s="84"/>
      <c r="E16" s="84" t="b">
        <v>1</v>
      </c>
      <c r="F16" s="84" t="b">
        <v>0</v>
      </c>
      <c r="G16" s="84" t="s">
        <v>54</v>
      </c>
      <c r="H16" s="86">
        <f t="shared" si="0"/>
        <v>0.5</v>
      </c>
      <c r="I16" s="84" t="s">
        <v>58</v>
      </c>
      <c r="J16" s="90" t="s">
        <v>45</v>
      </c>
      <c r="K16" s="90" t="s">
        <v>196</v>
      </c>
      <c r="L16" s="90" t="s">
        <v>206</v>
      </c>
      <c r="M16" s="90"/>
    </row>
    <row r="17" spans="1:13" s="74" customFormat="1" x14ac:dyDescent="0.3">
      <c r="A17" s="91" t="s">
        <v>228</v>
      </c>
      <c r="B17" s="22" t="s">
        <v>229</v>
      </c>
      <c r="C17" s="92" t="s">
        <v>4</v>
      </c>
      <c r="D17" s="91"/>
      <c r="E17" s="92" t="b">
        <v>1</v>
      </c>
      <c r="F17" s="92" t="b">
        <v>0</v>
      </c>
      <c r="G17" s="91" t="s">
        <v>54</v>
      </c>
      <c r="H17" s="93">
        <f t="shared" si="0"/>
        <v>0.5</v>
      </c>
      <c r="I17" s="91"/>
      <c r="J17" s="91"/>
      <c r="K17" s="91"/>
      <c r="L17" s="91" t="s">
        <v>206</v>
      </c>
      <c r="M17" s="91"/>
    </row>
    <row r="18" spans="1:13" x14ac:dyDescent="0.3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113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113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133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133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134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135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136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137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137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138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138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opLeftCell="C1" workbookViewId="0">
      <selection activeCell="M4" sqref="M4"/>
    </sheetView>
  </sheetViews>
  <sheetFormatPr defaultColWidth="8.6640625" defaultRowHeight="14.4" x14ac:dyDescent="0.3"/>
  <cols>
    <col min="1" max="1" width="38.109375" style="56" bestFit="1" customWidth="1"/>
    <col min="2" max="2" width="40.6640625" style="56" customWidth="1"/>
    <col min="3" max="3" width="14.4414062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09375" style="56" customWidth="1"/>
    <col min="14" max="16384" width="8.6640625" style="56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44</v>
      </c>
      <c r="H1" s="33" t="s">
        <v>1</v>
      </c>
      <c r="I1" s="33" t="s">
        <v>47</v>
      </c>
      <c r="J1" s="33" t="s">
        <v>48</v>
      </c>
      <c r="K1" s="33" t="s">
        <v>5</v>
      </c>
      <c r="L1" s="33"/>
      <c r="M1" s="33"/>
    </row>
    <row r="2" spans="1:13" s="47" customFormat="1" x14ac:dyDescent="0.3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143</v>
      </c>
      <c r="E2" s="48" t="b">
        <v>1</v>
      </c>
      <c r="F2" s="48" t="b">
        <v>1</v>
      </c>
      <c r="G2" s="55" t="s">
        <v>45</v>
      </c>
      <c r="H2" s="50">
        <f>COUNTIF(E2:F2,TRUE)/COLUMNS(E2:F2)</f>
        <v>1</v>
      </c>
      <c r="I2" s="48" t="s">
        <v>51</v>
      </c>
      <c r="J2" s="48" t="s">
        <v>50</v>
      </c>
      <c r="K2" s="48" t="s">
        <v>140</v>
      </c>
      <c r="L2" s="48"/>
      <c r="M2" s="48"/>
    </row>
    <row r="3" spans="1:13" s="41" customFormat="1" x14ac:dyDescent="0.3">
      <c r="A3" s="42" t="str">
        <f t="shared" si="0"/>
        <v>ValueSet/name-use</v>
      </c>
      <c r="B3" s="61" t="s">
        <v>10</v>
      </c>
      <c r="C3" s="42" t="s">
        <v>4</v>
      </c>
      <c r="D3" s="61" t="s">
        <v>143</v>
      </c>
      <c r="E3" s="42" t="b">
        <v>1</v>
      </c>
      <c r="F3" s="42" t="b">
        <v>1</v>
      </c>
      <c r="G3" s="43" t="s">
        <v>45</v>
      </c>
      <c r="H3" s="44">
        <f t="shared" ref="H3:H20" si="1">COUNTIF(E3:F3,TRUE)/COLUMNS(E3:F3)</f>
        <v>1</v>
      </c>
      <c r="I3" s="42" t="s">
        <v>51</v>
      </c>
      <c r="J3" s="42" t="s">
        <v>50</v>
      </c>
      <c r="K3" s="42" t="s">
        <v>140</v>
      </c>
      <c r="L3" s="42"/>
      <c r="M3" s="42"/>
    </row>
    <row r="4" spans="1:13" s="47" customFormat="1" x14ac:dyDescent="0.3">
      <c r="A4" s="54" t="str">
        <f t="shared" si="0"/>
        <v>CodeSystem/v3-MaritalStatus</v>
      </c>
      <c r="B4" s="49" t="s">
        <v>144</v>
      </c>
      <c r="C4" s="48" t="s">
        <v>3</v>
      </c>
      <c r="D4" s="49" t="s">
        <v>144</v>
      </c>
      <c r="E4" s="48" t="b">
        <v>1</v>
      </c>
      <c r="F4" s="48" t="b">
        <v>1</v>
      </c>
      <c r="G4" s="55" t="s">
        <v>45</v>
      </c>
      <c r="H4" s="50">
        <f t="shared" si="1"/>
        <v>1</v>
      </c>
      <c r="I4" s="51" t="s">
        <v>55</v>
      </c>
      <c r="J4" s="48" t="s">
        <v>52</v>
      </c>
      <c r="K4" s="48" t="s">
        <v>140</v>
      </c>
      <c r="L4" s="48"/>
      <c r="M4" s="48"/>
    </row>
    <row r="5" spans="1:13" s="47" customFormat="1" x14ac:dyDescent="0.3">
      <c r="A5" s="54" t="str">
        <f t="shared" si="0"/>
        <v>CodeSystem/v3-NullFlavor</v>
      </c>
      <c r="B5" s="49" t="s">
        <v>53</v>
      </c>
      <c r="C5" s="48" t="s">
        <v>3</v>
      </c>
      <c r="D5" s="49" t="s">
        <v>53</v>
      </c>
      <c r="E5" s="48" t="b">
        <v>1</v>
      </c>
      <c r="F5" s="48" t="b">
        <v>1</v>
      </c>
      <c r="G5" s="48" t="s">
        <v>54</v>
      </c>
      <c r="H5" s="50">
        <v>1</v>
      </c>
      <c r="I5" s="51" t="s">
        <v>55</v>
      </c>
      <c r="J5" s="48" t="s">
        <v>50</v>
      </c>
      <c r="K5" s="48" t="s">
        <v>140</v>
      </c>
      <c r="L5" s="48"/>
      <c r="M5" s="48"/>
    </row>
    <row r="6" spans="1:13" s="41" customFormat="1" x14ac:dyDescent="0.3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45</v>
      </c>
      <c r="H6" s="44">
        <f t="shared" si="1"/>
        <v>1</v>
      </c>
      <c r="I6" s="45" t="s">
        <v>51</v>
      </c>
      <c r="J6" s="46" t="s">
        <v>52</v>
      </c>
      <c r="K6" s="42" t="s">
        <v>140</v>
      </c>
      <c r="L6" s="42"/>
      <c r="M6" s="42"/>
    </row>
    <row r="7" spans="1:13" s="47" customFormat="1" x14ac:dyDescent="0.3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46</v>
      </c>
      <c r="H7" s="50">
        <f t="shared" si="1"/>
        <v>1</v>
      </c>
      <c r="I7" s="48" t="s">
        <v>51</v>
      </c>
      <c r="J7" s="48" t="s">
        <v>50</v>
      </c>
      <c r="K7" s="48" t="s">
        <v>140</v>
      </c>
      <c r="L7" s="48"/>
      <c r="M7" s="48"/>
    </row>
    <row r="8" spans="1:13" s="41" customFormat="1" ht="28.8" x14ac:dyDescent="0.3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46</v>
      </c>
      <c r="H8" s="44">
        <f t="shared" si="1"/>
        <v>1</v>
      </c>
      <c r="I8" s="46" t="s">
        <v>51</v>
      </c>
      <c r="J8" s="46" t="s">
        <v>50</v>
      </c>
      <c r="K8" s="42" t="b">
        <v>1</v>
      </c>
      <c r="L8" s="42"/>
      <c r="M8" s="52" t="s">
        <v>145</v>
      </c>
    </row>
    <row r="9" spans="1:13" s="37" customFormat="1" x14ac:dyDescent="0.3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44</v>
      </c>
      <c r="H9" s="40">
        <f>COUNTIF(E9:F9,TRUE)/COLUMNS(E9:F9)</f>
        <v>1</v>
      </c>
      <c r="I9" s="38" t="s">
        <v>49</v>
      </c>
      <c r="J9" s="38" t="s">
        <v>50</v>
      </c>
      <c r="K9" s="42" t="b">
        <v>1</v>
      </c>
      <c r="L9" s="38"/>
      <c r="M9" s="38"/>
    </row>
    <row r="10" spans="1:13" s="57" customFormat="1" x14ac:dyDescent="0.3">
      <c r="A10" s="54" t="str">
        <f>CONCATENATE(C10,"/",B10)</f>
        <v>CodeSystem/BRRacaCor</v>
      </c>
      <c r="B10" s="19" t="s">
        <v>146</v>
      </c>
      <c r="C10" s="54" t="s">
        <v>3</v>
      </c>
      <c r="D10" s="49" t="s">
        <v>146</v>
      </c>
      <c r="E10" s="54" t="b">
        <v>1</v>
      </c>
      <c r="F10" s="54" t="b">
        <v>1</v>
      </c>
      <c r="G10" s="58" t="s">
        <v>46</v>
      </c>
      <c r="H10" s="59">
        <f t="shared" si="1"/>
        <v>1</v>
      </c>
      <c r="I10" s="48" t="s">
        <v>59</v>
      </c>
      <c r="J10" s="48" t="s">
        <v>50</v>
      </c>
      <c r="K10" s="54" t="s">
        <v>140</v>
      </c>
      <c r="L10" s="54"/>
      <c r="M10" s="60"/>
    </row>
    <row r="11" spans="1:13" s="41" customFormat="1" x14ac:dyDescent="0.3">
      <c r="A11" s="42" t="str">
        <f>CONCATENATE(C11,"/",B11)</f>
        <v>ValueSet/RacaCategoriaBRIPS</v>
      </c>
      <c r="B11" s="61" t="s">
        <v>147</v>
      </c>
      <c r="C11" s="42" t="s">
        <v>4</v>
      </c>
      <c r="D11" s="61" t="s">
        <v>147</v>
      </c>
      <c r="E11" s="42" t="b">
        <v>1</v>
      </c>
      <c r="F11" s="42" t="b">
        <v>1</v>
      </c>
      <c r="G11" s="43" t="s">
        <v>46</v>
      </c>
      <c r="H11" s="44" t="s">
        <v>148</v>
      </c>
      <c r="I11" s="46"/>
      <c r="J11" s="46"/>
      <c r="K11" s="42"/>
      <c r="L11" s="42"/>
      <c r="M11" s="52"/>
    </row>
    <row r="12" spans="1:13" s="47" customFormat="1" x14ac:dyDescent="0.3">
      <c r="A12" s="54" t="str">
        <f t="shared" ref="A12:A18" si="2">CONCATENATE(C12,"/",B12)</f>
        <v>CodeSystem/v2-0131</v>
      </c>
      <c r="B12" s="19" t="s">
        <v>56</v>
      </c>
      <c r="C12" s="48" t="s">
        <v>3</v>
      </c>
      <c r="D12" s="54"/>
      <c r="E12" s="48" t="b">
        <v>1</v>
      </c>
      <c r="F12" s="48" t="b">
        <v>1</v>
      </c>
      <c r="G12" s="55" t="s">
        <v>45</v>
      </c>
      <c r="H12" s="50">
        <f t="shared" si="1"/>
        <v>1</v>
      </c>
      <c r="I12" s="67" t="s">
        <v>57</v>
      </c>
      <c r="J12" s="48" t="s">
        <v>50</v>
      </c>
      <c r="K12" s="48"/>
      <c r="L12" s="48"/>
      <c r="M12" s="48"/>
    </row>
    <row r="13" spans="1:13" s="37" customFormat="1" x14ac:dyDescent="0.3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45</v>
      </c>
      <c r="H13" s="40">
        <f t="shared" si="1"/>
        <v>1</v>
      </c>
      <c r="I13" s="46" t="s">
        <v>58</v>
      </c>
      <c r="J13" s="38" t="s">
        <v>50</v>
      </c>
      <c r="K13" s="38" t="s">
        <v>140</v>
      </c>
      <c r="L13" s="38"/>
      <c r="M13" s="38"/>
    </row>
    <row r="14" spans="1:13" s="64" customFormat="1" x14ac:dyDescent="0.3">
      <c r="A14" s="42" t="str">
        <f t="shared" si="2"/>
        <v>ValueSet/languages</v>
      </c>
      <c r="B14" s="61" t="s">
        <v>153</v>
      </c>
      <c r="C14" s="46" t="s">
        <v>4</v>
      </c>
      <c r="D14" s="61" t="s">
        <v>142</v>
      </c>
      <c r="E14" s="46" t="b">
        <v>1</v>
      </c>
      <c r="F14" s="46" t="b">
        <v>1</v>
      </c>
      <c r="G14" s="62" t="s">
        <v>45</v>
      </c>
      <c r="H14" s="63">
        <f t="shared" si="1"/>
        <v>1</v>
      </c>
      <c r="I14" s="46" t="s">
        <v>51</v>
      </c>
      <c r="J14" s="46" t="s">
        <v>50</v>
      </c>
      <c r="K14" s="46" t="s">
        <v>140</v>
      </c>
      <c r="L14" s="46"/>
      <c r="M14" s="46"/>
    </row>
    <row r="15" spans="1:13" s="57" customFormat="1" x14ac:dyDescent="0.3">
      <c r="A15" s="54" t="str">
        <f t="shared" si="2"/>
        <v>CodeSystem/urn:ietf:bcp:47</v>
      </c>
      <c r="B15" s="49" t="s">
        <v>141</v>
      </c>
      <c r="C15" s="54" t="s">
        <v>3</v>
      </c>
      <c r="D15" s="49" t="s">
        <v>141</v>
      </c>
      <c r="E15" s="54" t="b">
        <v>1</v>
      </c>
      <c r="F15" s="54" t="b">
        <v>1</v>
      </c>
      <c r="G15" s="58" t="s">
        <v>45</v>
      </c>
      <c r="H15" s="59">
        <f t="shared" si="1"/>
        <v>1</v>
      </c>
      <c r="I15" s="48" t="s">
        <v>66</v>
      </c>
      <c r="J15" s="54" t="s">
        <v>50</v>
      </c>
      <c r="K15" s="54" t="s">
        <v>140</v>
      </c>
      <c r="L15" s="54"/>
      <c r="M15" s="54"/>
    </row>
    <row r="16" spans="1:13" s="64" customFormat="1" x14ac:dyDescent="0.3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45</v>
      </c>
      <c r="H16" s="63">
        <f t="shared" si="1"/>
        <v>1</v>
      </c>
      <c r="I16" s="46" t="s">
        <v>51</v>
      </c>
      <c r="J16" s="46" t="s">
        <v>50</v>
      </c>
      <c r="K16" s="46" t="s">
        <v>140</v>
      </c>
      <c r="L16" s="46"/>
      <c r="M16" s="46"/>
    </row>
    <row r="17" spans="1:13" s="57" customFormat="1" x14ac:dyDescent="0.3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45</v>
      </c>
      <c r="H17" s="59">
        <f t="shared" si="1"/>
        <v>1</v>
      </c>
      <c r="I17" s="54" t="s">
        <v>58</v>
      </c>
      <c r="J17" s="54" t="s">
        <v>50</v>
      </c>
      <c r="K17" s="48" t="s">
        <v>140</v>
      </c>
      <c r="L17" s="54"/>
      <c r="M17" s="54"/>
    </row>
    <row r="18" spans="1:13" s="66" customFormat="1" x14ac:dyDescent="0.3">
      <c r="A18" s="54" t="str">
        <f t="shared" si="2"/>
        <v>CodeSystem/BREtniaIndigena</v>
      </c>
      <c r="B18" s="49" t="s">
        <v>149</v>
      </c>
      <c r="C18" s="54" t="s">
        <v>3</v>
      </c>
      <c r="D18" s="65"/>
      <c r="E18" s="54" t="b">
        <v>1</v>
      </c>
      <c r="F18" s="54" t="b">
        <v>1</v>
      </c>
      <c r="G18" s="65" t="s">
        <v>46</v>
      </c>
      <c r="H18" s="59">
        <f t="shared" si="1"/>
        <v>1</v>
      </c>
      <c r="I18" s="65" t="s">
        <v>59</v>
      </c>
      <c r="J18" s="65" t="s">
        <v>50</v>
      </c>
      <c r="K18" s="65" t="s">
        <v>140</v>
      </c>
      <c r="L18" s="65"/>
      <c r="M18" s="65" t="s">
        <v>152</v>
      </c>
    </row>
    <row r="19" spans="1:13" s="37" customFormat="1" x14ac:dyDescent="0.3">
      <c r="A19" s="42" t="str">
        <f>CONCATENATE(C19,"/",B19)</f>
        <v>ValueSet/povo-indigena-br-ips</v>
      </c>
      <c r="B19" s="53" t="s">
        <v>150</v>
      </c>
      <c r="C19" s="46" t="s">
        <v>4</v>
      </c>
      <c r="D19" s="38"/>
      <c r="E19" s="46" t="b">
        <v>1</v>
      </c>
      <c r="F19" s="46" t="b">
        <v>1</v>
      </c>
      <c r="G19" s="38" t="s">
        <v>46</v>
      </c>
      <c r="H19" s="63">
        <f t="shared" si="1"/>
        <v>1</v>
      </c>
      <c r="I19" s="38" t="s">
        <v>151</v>
      </c>
      <c r="J19" s="38" t="s">
        <v>50</v>
      </c>
      <c r="K19" s="38" t="s">
        <v>140</v>
      </c>
      <c r="L19" s="38"/>
      <c r="M19" s="38" t="s">
        <v>152</v>
      </c>
    </row>
    <row r="20" spans="1:13" s="34" customFormat="1" x14ac:dyDescent="0.3">
      <c r="A20" s="35" t="s">
        <v>159</v>
      </c>
      <c r="B20" s="68" t="s">
        <v>160</v>
      </c>
      <c r="C20" s="46" t="s">
        <v>4</v>
      </c>
      <c r="D20" s="35" t="s">
        <v>161</v>
      </c>
      <c r="E20" s="35" t="b">
        <v>1</v>
      </c>
      <c r="F20" s="35" t="b">
        <v>1</v>
      </c>
      <c r="G20" s="35" t="s">
        <v>46</v>
      </c>
      <c r="H20" s="36">
        <f t="shared" si="1"/>
        <v>1</v>
      </c>
      <c r="I20" s="35" t="s">
        <v>151</v>
      </c>
      <c r="J20" s="35" t="s">
        <v>50</v>
      </c>
      <c r="K20" s="35" t="s">
        <v>140</v>
      </c>
      <c r="L20" s="35"/>
      <c r="M20" s="35"/>
    </row>
    <row r="21" spans="1:13" s="37" customFormat="1" x14ac:dyDescent="0.3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topLeftCell="B1" workbookViewId="0">
      <selection activeCell="F13" sqref="F1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154</v>
      </c>
      <c r="C3" s="2" t="s">
        <v>3</v>
      </c>
      <c r="D3" s="2" t="s">
        <v>155</v>
      </c>
      <c r="E3" s="2" t="b">
        <v>1</v>
      </c>
      <c r="F3" s="2" t="b">
        <v>1</v>
      </c>
      <c r="H3" s="6">
        <f>COUNTIF(E3:F3,TRUE)/COLUMNS(E3:F3)</f>
        <v>1</v>
      </c>
      <c r="I3" s="2" t="s">
        <v>66</v>
      </c>
      <c r="J3" s="2" t="s">
        <v>50</v>
      </c>
      <c r="K3" s="2" t="s">
        <v>140</v>
      </c>
    </row>
    <row r="4" spans="1:11" s="3" customFormat="1" x14ac:dyDescent="0.3">
      <c r="A4" s="3" t="str">
        <f t="shared" si="0"/>
        <v>ValueSet/languages</v>
      </c>
      <c r="B4" s="15" t="s">
        <v>153</v>
      </c>
      <c r="C4" s="3" t="s">
        <v>4</v>
      </c>
      <c r="D4" s="3" t="s">
        <v>156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158</v>
      </c>
      <c r="J4" s="3" t="s">
        <v>50</v>
      </c>
      <c r="K4" s="3" t="s">
        <v>140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b">
        <v>1</v>
      </c>
      <c r="H5" s="6">
        <f>COUNTIF(E5:F5,TRUE)/COLUMNS(E5:F5)</f>
        <v>1</v>
      </c>
      <c r="I5" s="2" t="s">
        <v>58</v>
      </c>
      <c r="J5" s="2" t="s">
        <v>50</v>
      </c>
      <c r="K5" s="2" t="s">
        <v>140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b">
        <v>1</v>
      </c>
      <c r="H6" s="7">
        <f t="shared" si="1"/>
        <v>1</v>
      </c>
      <c r="I6" s="3" t="s">
        <v>51</v>
      </c>
      <c r="J6" s="3" t="s">
        <v>50</v>
      </c>
      <c r="K6" s="3" t="s">
        <v>140</v>
      </c>
    </row>
    <row r="7" spans="1:11" s="2" customFormat="1" x14ac:dyDescent="0.3">
      <c r="A7" s="2" t="str">
        <f t="shared" si="0"/>
        <v>CodeSystem/contactentity-type</v>
      </c>
      <c r="B7" s="16" t="s">
        <v>157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51</v>
      </c>
      <c r="J7" s="2" t="s">
        <v>50</v>
      </c>
      <c r="K7" s="2" t="s">
        <v>140</v>
      </c>
    </row>
    <row r="8" spans="1:11" s="3" customFormat="1" x14ac:dyDescent="0.3">
      <c r="A8" s="3" t="str">
        <f t="shared" si="0"/>
        <v>ValueSet/contactentity-type</v>
      </c>
      <c r="B8" s="22" t="s">
        <v>157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51</v>
      </c>
      <c r="J8" s="3" t="s">
        <v>50</v>
      </c>
      <c r="K8" s="3" t="s">
        <v>140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1</v>
      </c>
      <c r="G9" s="5" t="b">
        <v>1</v>
      </c>
      <c r="H9" s="8">
        <f>COUNTIF(E9:F9,TRUE)/COLUMNS(E9:F9)</f>
        <v>1</v>
      </c>
      <c r="I9" s="2" t="s">
        <v>59</v>
      </c>
      <c r="J9" s="2" t="s">
        <v>50</v>
      </c>
      <c r="K9" s="2" t="s">
        <v>140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1</v>
      </c>
      <c r="G10" s="30" t="b">
        <v>1</v>
      </c>
      <c r="H10" s="9">
        <f>COUNTIF(E10:F10,TRUE)/COLUMNS(E10:F10)</f>
        <v>1</v>
      </c>
      <c r="I10" s="18" t="s">
        <v>60</v>
      </c>
      <c r="J10" s="18" t="s">
        <v>50</v>
      </c>
      <c r="K10" s="18" t="s">
        <v>140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workbookViewId="0">
      <selection activeCell="A11" sqref="A11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s">
        <v>140</v>
      </c>
    </row>
    <row r="3" spans="1:13" s="18" customFormat="1" x14ac:dyDescent="0.3">
      <c r="A3" s="18" t="s">
        <v>64</v>
      </c>
      <c r="B3" s="22" t="s">
        <v>129</v>
      </c>
      <c r="C3" s="30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s">
        <v>140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76" t="s">
        <v>44</v>
      </c>
      <c r="H4" s="6">
        <f t="shared" si="0"/>
        <v>1</v>
      </c>
      <c r="I4" s="2" t="s">
        <v>59</v>
      </c>
      <c r="J4" s="2" t="s">
        <v>50</v>
      </c>
      <c r="K4" s="2" t="s">
        <v>140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75" t="s">
        <v>44</v>
      </c>
      <c r="H5" s="7">
        <f t="shared" si="0"/>
        <v>1</v>
      </c>
      <c r="I5" s="3" t="s">
        <v>60</v>
      </c>
      <c r="J5" s="3" t="s">
        <v>50</v>
      </c>
      <c r="K5" s="18" t="s">
        <v>140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141</v>
      </c>
      <c r="C6" s="2" t="s">
        <v>3</v>
      </c>
      <c r="D6" s="2" t="s">
        <v>155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s">
        <v>140</v>
      </c>
    </row>
    <row r="7" spans="1:13" s="3" customFormat="1" x14ac:dyDescent="0.3">
      <c r="A7" s="3" t="str">
        <f t="shared" si="1"/>
        <v>ValueSet/languages</v>
      </c>
      <c r="B7" s="15" t="s">
        <v>153</v>
      </c>
      <c r="C7" s="3" t="s">
        <v>4</v>
      </c>
      <c r="D7" s="3" t="s">
        <v>156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158</v>
      </c>
      <c r="J7" s="3" t="s">
        <v>50</v>
      </c>
      <c r="K7" s="3" t="s">
        <v>140</v>
      </c>
    </row>
    <row r="8" spans="1:13" s="47" customFormat="1" x14ac:dyDescent="0.3">
      <c r="A8" s="54" t="str">
        <f t="shared" si="1"/>
        <v>CodeSystem/administrative-gender</v>
      </c>
      <c r="B8" s="49" t="s">
        <v>12</v>
      </c>
      <c r="C8" s="48" t="s">
        <v>3</v>
      </c>
      <c r="D8" s="49" t="s">
        <v>12</v>
      </c>
      <c r="E8" s="48" t="b">
        <v>1</v>
      </c>
      <c r="F8" s="48" t="b">
        <v>1</v>
      </c>
      <c r="G8" s="55" t="s">
        <v>46</v>
      </c>
      <c r="H8" s="50">
        <f t="shared" si="2"/>
        <v>1</v>
      </c>
      <c r="I8" s="48" t="s">
        <v>51</v>
      </c>
      <c r="J8" s="48" t="s">
        <v>50</v>
      </c>
      <c r="K8" s="48" t="s">
        <v>140</v>
      </c>
      <c r="L8" s="48"/>
      <c r="M8" s="48"/>
    </row>
    <row r="9" spans="1:13" s="41" customFormat="1" ht="230.4" x14ac:dyDescent="0.3">
      <c r="A9" s="42" t="str">
        <f>CONCATENATE(C9,"/",B9)</f>
        <v>ValueSet/administrative-gender</v>
      </c>
      <c r="B9" s="61" t="s">
        <v>12</v>
      </c>
      <c r="C9" s="42" t="s">
        <v>4</v>
      </c>
      <c r="D9" s="61" t="s">
        <v>12</v>
      </c>
      <c r="E9" s="42" t="b">
        <v>1</v>
      </c>
      <c r="F9" s="42" t="b">
        <v>1</v>
      </c>
      <c r="G9" s="43" t="s">
        <v>46</v>
      </c>
      <c r="H9" s="44">
        <f t="shared" si="2"/>
        <v>1</v>
      </c>
      <c r="I9" s="46" t="s">
        <v>51</v>
      </c>
      <c r="J9" s="46" t="s">
        <v>50</v>
      </c>
      <c r="K9" s="42" t="b">
        <v>1</v>
      </c>
      <c r="L9" s="42"/>
      <c r="M9" s="52" t="s">
        <v>145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B21" sqref="B2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10" customFormat="1" x14ac:dyDescent="0.3">
      <c r="A2" s="10" t="e">
        <f t="shared" ref="A2:A4" ca="1" si="0">_xlfn.CONCAT(C2,"/",B2)</f>
        <v>#NAME?</v>
      </c>
      <c r="B2" s="19" t="s">
        <v>131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s">
        <v>140</v>
      </c>
    </row>
    <row r="3" spans="1:13" s="12" customFormat="1" x14ac:dyDescent="0.3">
      <c r="A3" s="18" t="e">
        <f t="shared" ca="1" si="0"/>
        <v>#NAME?</v>
      </c>
      <c r="B3" s="22" t="s">
        <v>132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s">
        <v>140</v>
      </c>
    </row>
    <row r="4" spans="1:13" s="18" customFormat="1" x14ac:dyDescent="0.3">
      <c r="A4" s="18" t="e">
        <f t="shared" ca="1" si="0"/>
        <v>#NAME?</v>
      </c>
      <c r="B4" s="22" t="s">
        <v>130</v>
      </c>
      <c r="C4" s="30" t="s">
        <v>4</v>
      </c>
      <c r="D4" s="30" t="s">
        <v>70</v>
      </c>
      <c r="E4" s="12" t="b">
        <v>1</v>
      </c>
      <c r="F4" s="12" t="b">
        <v>0</v>
      </c>
      <c r="G4" s="12"/>
      <c r="H4" s="9">
        <v>1</v>
      </c>
      <c r="I4" s="18" t="s">
        <v>51</v>
      </c>
      <c r="K4" s="3" t="s">
        <v>140</v>
      </c>
      <c r="M4" s="18" t="s">
        <v>197</v>
      </c>
    </row>
    <row r="5" spans="1:13" s="2" customFormat="1" x14ac:dyDescent="0.3">
      <c r="A5" s="2" t="str">
        <f t="shared" ref="A5:A6" si="1">CONCATENATE(C5,"/",B5)</f>
        <v>CodeSystem/ urn:ietf:bcp:47</v>
      </c>
      <c r="B5" s="16" t="s">
        <v>154</v>
      </c>
      <c r="C5" s="2" t="s">
        <v>3</v>
      </c>
      <c r="D5" s="2" t="s">
        <v>155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s">
        <v>140</v>
      </c>
    </row>
    <row r="6" spans="1:13" s="3" customFormat="1" x14ac:dyDescent="0.3">
      <c r="A6" s="3" t="str">
        <f t="shared" si="1"/>
        <v>ValueSet/languages</v>
      </c>
      <c r="B6" s="15" t="s">
        <v>153</v>
      </c>
      <c r="C6" s="3" t="s">
        <v>4</v>
      </c>
      <c r="D6" s="3" t="s">
        <v>156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158</v>
      </c>
      <c r="J6" s="3" t="s">
        <v>50</v>
      </c>
      <c r="K6" s="3" t="s">
        <v>140</v>
      </c>
    </row>
    <row r="7" spans="1:13" s="2" customFormat="1" x14ac:dyDescent="0.3">
      <c r="A7" s="10" t="e">
        <f t="shared" ref="A7:A8" ca="1" si="3">_xlfn.CONCAT(C7,"/",B7)</f>
        <v>#NAME?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s">
        <v>140</v>
      </c>
    </row>
    <row r="8" spans="1:13" s="3" customFormat="1" x14ac:dyDescent="0.3">
      <c r="A8" s="3" t="e">
        <f t="shared" ca="1" si="3"/>
        <v>#NAME?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s">
        <v>140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B15" sqref="B15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  <col min="7" max="7" width="11.77734375" bestFit="1" customWidth="1"/>
    <col min="11" max="11" width="11.7773437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124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1" s="18" customFormat="1" x14ac:dyDescent="0.3">
      <c r="A3" s="12" t="str">
        <f t="shared" si="0"/>
        <v>ValueSet/allergyintolerance-clinical</v>
      </c>
      <c r="B3" s="22" t="s">
        <v>124</v>
      </c>
      <c r="C3" s="30" t="s">
        <v>4</v>
      </c>
      <c r="D3" s="30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18" t="s">
        <v>140</v>
      </c>
    </row>
    <row r="4" spans="1:11" s="13" customFormat="1" x14ac:dyDescent="0.3">
      <c r="A4" s="13" t="str">
        <f t="shared" si="0"/>
        <v>CodeSystem/allergyintolerance-verification</v>
      </c>
      <c r="B4" s="19" t="s">
        <v>125</v>
      </c>
      <c r="C4" s="13" t="s">
        <v>3</v>
      </c>
      <c r="E4" s="31" t="b">
        <v>1</v>
      </c>
      <c r="F4" s="31" t="b">
        <v>1</v>
      </c>
      <c r="G4" s="10" t="b">
        <v>1</v>
      </c>
      <c r="H4" s="77">
        <f t="shared" si="1"/>
        <v>1</v>
      </c>
      <c r="I4" s="13" t="s">
        <v>51</v>
      </c>
      <c r="J4" s="13" t="s">
        <v>50</v>
      </c>
      <c r="K4" s="10" t="s">
        <v>140</v>
      </c>
    </row>
    <row r="5" spans="1:11" s="18" customFormat="1" x14ac:dyDescent="0.3">
      <c r="A5" s="12" t="str">
        <f t="shared" si="0"/>
        <v>ValueSet/allergyintolerance-verification</v>
      </c>
      <c r="B5" s="22" t="s">
        <v>125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18" t="s">
        <v>140</v>
      </c>
    </row>
    <row r="6" spans="1:11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31" t="b">
        <v>1</v>
      </c>
      <c r="F6" s="31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10" t="s">
        <v>140</v>
      </c>
    </row>
    <row r="7" spans="1:11" s="18" customFormat="1" x14ac:dyDescent="0.3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18" t="s">
        <v>140</v>
      </c>
    </row>
    <row r="8" spans="1:11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31" t="b">
        <v>1</v>
      </c>
      <c r="F8" s="31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13" t="s">
        <v>140</v>
      </c>
    </row>
    <row r="9" spans="1:11" s="18" customFormat="1" x14ac:dyDescent="0.3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18" t="s">
        <v>140</v>
      </c>
    </row>
    <row r="10" spans="1:11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31" t="b">
        <v>1</v>
      </c>
      <c r="F10" s="31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10" t="s">
        <v>140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18" t="s">
        <v>140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3" t="s">
        <v>127</v>
      </c>
    </row>
    <row r="13" spans="1:11" s="13" customFormat="1" x14ac:dyDescent="0.3">
      <c r="A13" s="13" t="str">
        <f t="shared" si="0"/>
        <v>CodeSystem/absent-unknown-uv-ips</v>
      </c>
      <c r="B13" s="19" t="s">
        <v>89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68</v>
      </c>
      <c r="J13" s="13" t="s">
        <v>50</v>
      </c>
      <c r="K13" s="13" t="s">
        <v>140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126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12" t="s">
        <v>140</v>
      </c>
    </row>
    <row r="15" spans="1:11" s="3" customFormat="1" x14ac:dyDescent="0.3">
      <c r="A15" s="12" t="str">
        <f t="shared" ref="A15:A19" si="2">CONCATENATE(C15,"/",B15)</f>
        <v>ValueSet/allergy-reaction-snomed-ct-ips-free-set</v>
      </c>
      <c r="B15" s="15" t="s">
        <v>201</v>
      </c>
      <c r="C15" s="3" t="s">
        <v>4</v>
      </c>
      <c r="E15" s="11" t="b">
        <v>1</v>
      </c>
      <c r="F15" s="11" t="b">
        <v>0</v>
      </c>
      <c r="H15" s="7">
        <f t="shared" ref="H15:H17" si="3">COUNTIF(E15:F15,TRUE)/COLUMNS(E15:F15)</f>
        <v>0.5</v>
      </c>
      <c r="I15" s="18" t="b">
        <v>0</v>
      </c>
      <c r="J15" s="18" t="b">
        <v>0</v>
      </c>
      <c r="K15" s="3" t="b">
        <v>1</v>
      </c>
    </row>
    <row r="16" spans="1:11" s="2" customFormat="1" x14ac:dyDescent="0.3">
      <c r="A16" s="2" t="str">
        <f t="shared" si="2"/>
        <v>CodeSystem/reaction-event-severity</v>
      </c>
      <c r="B16" s="16" t="s">
        <v>128</v>
      </c>
      <c r="C16" s="2" t="s">
        <v>3</v>
      </c>
      <c r="E16" s="5" t="b">
        <v>1</v>
      </c>
      <c r="F16" s="5" t="b">
        <v>1</v>
      </c>
      <c r="G16" s="2" t="s">
        <v>198</v>
      </c>
      <c r="H16" s="8">
        <f t="shared" si="3"/>
        <v>1</v>
      </c>
      <c r="I16" s="2" t="s">
        <v>51</v>
      </c>
      <c r="J16" s="2" t="s">
        <v>50</v>
      </c>
      <c r="K16" s="2" t="s">
        <v>140</v>
      </c>
    </row>
    <row r="17" spans="1:11" s="18" customFormat="1" x14ac:dyDescent="0.3">
      <c r="A17" s="12" t="str">
        <f t="shared" si="2"/>
        <v>ValueSet/reaction-event-severity</v>
      </c>
      <c r="B17" s="22" t="s">
        <v>128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18" t="s">
        <v>140</v>
      </c>
    </row>
    <row r="18" spans="1:11" s="2" customFormat="1" x14ac:dyDescent="0.3">
      <c r="A18" s="2" t="str">
        <f t="shared" si="2"/>
        <v>CodeSystem/ urn:ietf:bcp:47</v>
      </c>
      <c r="B18" s="16" t="s">
        <v>154</v>
      </c>
      <c r="C18" s="2" t="s">
        <v>3</v>
      </c>
      <c r="D18" s="2" t="s">
        <v>155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2" t="s">
        <v>140</v>
      </c>
    </row>
    <row r="19" spans="1:11" s="3" customFormat="1" x14ac:dyDescent="0.3">
      <c r="A19" s="3" t="str">
        <f t="shared" si="2"/>
        <v>ValueSet/languages</v>
      </c>
      <c r="B19" s="15" t="s">
        <v>153</v>
      </c>
      <c r="C19" s="3" t="s">
        <v>4</v>
      </c>
      <c r="D19" s="3" t="s">
        <v>156</v>
      </c>
      <c r="E19" s="3" t="b">
        <v>1</v>
      </c>
      <c r="F19" s="3" t="b">
        <v>1</v>
      </c>
      <c r="G19" s="3" t="b">
        <v>0</v>
      </c>
      <c r="H19" s="7">
        <f t="shared" ref="H19" si="4">COUNTIF(E19:F19,TRUE)/COLUMNS(E19:F19)</f>
        <v>1</v>
      </c>
      <c r="I19" s="3" t="s">
        <v>158</v>
      </c>
      <c r="J19" s="3" t="s">
        <v>50</v>
      </c>
      <c r="K19" s="3" t="s">
        <v>140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topLeftCell="B6" zoomScale="110" zoomScaleNormal="110" workbookViewId="0">
      <selection activeCell="H7" sqref="H7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  <col min="11" max="11" width="11.77734375" bestFit="1" customWidth="1"/>
  </cols>
  <sheetData>
    <row r="1" spans="1:13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77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ht="18" customHeight="1" x14ac:dyDescent="0.3">
      <c r="A2" s="2" t="str">
        <f>CONCATENATE(C2,"/",B2)</f>
        <v>CodeSystem/HL7 event-status</v>
      </c>
      <c r="B2" s="16" t="s">
        <v>76</v>
      </c>
      <c r="C2" s="5" t="s">
        <v>3</v>
      </c>
      <c r="D2" s="2" t="b">
        <v>1</v>
      </c>
      <c r="E2" s="2" t="b">
        <v>1</v>
      </c>
      <c r="F2" s="24" t="s">
        <v>78</v>
      </c>
      <c r="G2" s="2" t="b">
        <v>1</v>
      </c>
      <c r="H2" s="6">
        <f t="shared" ref="H2:H14" si="0">COUNTIF(D2:E2,TRUE)/COLUMNS(D2:E2)</f>
        <v>1</v>
      </c>
      <c r="I2" s="2" t="s">
        <v>51</v>
      </c>
      <c r="J2" s="2" t="s">
        <v>50</v>
      </c>
      <c r="K2" s="2" t="s">
        <v>140</v>
      </c>
    </row>
    <row r="3" spans="1:13" s="3" customFormat="1" ht="23.7" customHeight="1" x14ac:dyDescent="0.3">
      <c r="A3" s="12" t="str">
        <f t="shared" ref="A3:A22" si="1">CONCATENATE(C3,"/",B3)</f>
        <v>ValueSet/HL7 ImmunizationStatusCodes</v>
      </c>
      <c r="B3" s="15" t="s">
        <v>79</v>
      </c>
      <c r="C3" s="4" t="s">
        <v>4</v>
      </c>
      <c r="D3" s="12" t="b">
        <v>1</v>
      </c>
      <c r="E3" s="12" t="b">
        <v>1</v>
      </c>
      <c r="F3" s="28" t="s">
        <v>78</v>
      </c>
      <c r="G3" s="12"/>
      <c r="H3" s="7">
        <f t="shared" si="0"/>
        <v>1</v>
      </c>
      <c r="I3" s="3" t="s">
        <v>51</v>
      </c>
      <c r="J3" s="3" t="s">
        <v>50</v>
      </c>
      <c r="K3" s="3" t="s">
        <v>140</v>
      </c>
    </row>
    <row r="4" spans="1:13" s="12" customFormat="1" x14ac:dyDescent="0.3">
      <c r="A4" s="12" t="str">
        <f>CONCATENATE(C4,"/",B4)</f>
        <v>ValueSet/HL7 Vaccines - SNOMED CT IPS Free Set</v>
      </c>
      <c r="B4" s="22" t="s">
        <v>80</v>
      </c>
      <c r="C4" s="12" t="s">
        <v>4</v>
      </c>
      <c r="D4" s="12" t="b">
        <v>1</v>
      </c>
      <c r="E4" s="12" t="b">
        <v>0</v>
      </c>
      <c r="F4" s="25"/>
      <c r="H4" s="14">
        <f t="shared" si="0"/>
        <v>0.5</v>
      </c>
      <c r="I4" s="29"/>
      <c r="K4" s="3" t="s">
        <v>140</v>
      </c>
      <c r="M4" s="12" t="s">
        <v>245</v>
      </c>
    </row>
    <row r="5" spans="1:13" s="12" customFormat="1" x14ac:dyDescent="0.3">
      <c r="A5" s="12" t="str">
        <f t="shared" si="1"/>
        <v>ValueSet/vaccines-whoatc-uv-ips</v>
      </c>
      <c r="B5" s="22" t="s">
        <v>139</v>
      </c>
      <c r="C5" s="12" t="s">
        <v>4</v>
      </c>
      <c r="D5" s="12" t="b">
        <v>1</v>
      </c>
      <c r="E5" s="12" t="b">
        <v>0</v>
      </c>
      <c r="F5" s="25"/>
      <c r="H5" s="9">
        <f t="shared" si="0"/>
        <v>0.5</v>
      </c>
      <c r="I5" s="29"/>
      <c r="K5" s="18" t="s">
        <v>140</v>
      </c>
      <c r="M5" s="12" t="s">
        <v>202</v>
      </c>
    </row>
    <row r="6" spans="1:13" s="13" customFormat="1" x14ac:dyDescent="0.3">
      <c r="A6" s="13" t="str">
        <f t="shared" si="1"/>
        <v>CodeSystem/absent-unknown-uv-ips</v>
      </c>
      <c r="B6" s="19" t="s">
        <v>89</v>
      </c>
      <c r="C6" s="31" t="s">
        <v>3</v>
      </c>
      <c r="D6" s="13" t="b">
        <v>1</v>
      </c>
      <c r="E6" s="13" t="b">
        <v>1</v>
      </c>
      <c r="F6" s="27"/>
      <c r="G6" s="13" t="b">
        <v>0</v>
      </c>
      <c r="H6" s="8">
        <f t="shared" si="0"/>
        <v>1</v>
      </c>
      <c r="I6" s="13" t="s">
        <v>68</v>
      </c>
      <c r="J6" s="13" t="s">
        <v>50</v>
      </c>
      <c r="K6" s="10" t="s">
        <v>140</v>
      </c>
    </row>
    <row r="7" spans="1:13" s="12" customFormat="1" x14ac:dyDescent="0.3">
      <c r="A7" s="12" t="str">
        <f t="shared" si="1"/>
        <v>ValueSet/absent-or-unknown-immunizations-uv-ips</v>
      </c>
      <c r="B7" s="22" t="s">
        <v>203</v>
      </c>
      <c r="C7" s="18" t="s">
        <v>4</v>
      </c>
      <c r="D7" s="12" t="b">
        <v>1</v>
      </c>
      <c r="E7" s="12" t="b">
        <v>1</v>
      </c>
      <c r="F7" s="25"/>
      <c r="H7" s="9">
        <f t="shared" si="0"/>
        <v>1</v>
      </c>
      <c r="I7" s="12" t="s">
        <v>68</v>
      </c>
      <c r="J7" s="12" t="s">
        <v>200</v>
      </c>
      <c r="K7" s="18" t="s">
        <v>140</v>
      </c>
    </row>
    <row r="8" spans="1:13" s="18" customFormat="1" x14ac:dyDescent="0.3">
      <c r="A8" s="12" t="str">
        <f t="shared" si="1"/>
        <v>ValueSet/body-site</v>
      </c>
      <c r="B8" s="22" t="s">
        <v>165</v>
      </c>
      <c r="C8" s="18" t="s">
        <v>4</v>
      </c>
      <c r="D8" s="12" t="b">
        <v>1</v>
      </c>
      <c r="E8" s="12" t="b">
        <v>0</v>
      </c>
      <c r="F8" s="25"/>
      <c r="G8" s="12" t="b">
        <v>1</v>
      </c>
      <c r="H8" s="9">
        <f t="shared" si="0"/>
        <v>0.5</v>
      </c>
      <c r="K8" s="12"/>
    </row>
    <row r="9" spans="1:13" s="13" customFormat="1" x14ac:dyDescent="0.3">
      <c r="A9" s="13" t="str">
        <f t="shared" si="1"/>
        <v>CodeSystem/urn:oid:0.4.0.127.0.16.1.1.2.1</v>
      </c>
      <c r="B9" s="19" t="s">
        <v>166</v>
      </c>
      <c r="C9" s="13" t="s">
        <v>3</v>
      </c>
      <c r="D9" s="13" t="b">
        <v>1</v>
      </c>
      <c r="E9" s="13" t="b">
        <v>0</v>
      </c>
      <c r="F9" s="27"/>
      <c r="G9" s="13" t="b">
        <v>1</v>
      </c>
      <c r="H9" s="8">
        <f t="shared" si="0"/>
        <v>0.5</v>
      </c>
      <c r="K9" s="10"/>
    </row>
    <row r="10" spans="1:13" s="18" customFormat="1" ht="15.45" customHeight="1" x14ac:dyDescent="0.3">
      <c r="A10" s="12" t="str">
        <f t="shared" si="1"/>
        <v>ValueSet/MedicineRouteOfAdministrationUvIps</v>
      </c>
      <c r="B10" s="22" t="s">
        <v>42</v>
      </c>
      <c r="C10" s="18" t="s">
        <v>4</v>
      </c>
      <c r="D10" s="12" t="b">
        <v>1</v>
      </c>
      <c r="E10" s="12" t="b">
        <v>0</v>
      </c>
      <c r="F10" s="25" t="s">
        <v>81</v>
      </c>
      <c r="G10" s="12" t="b">
        <v>1</v>
      </c>
      <c r="H10" s="9">
        <f t="shared" si="0"/>
        <v>0.5</v>
      </c>
      <c r="K10" s="12"/>
    </row>
    <row r="11" spans="1:13" s="18" customFormat="1" x14ac:dyDescent="0.3">
      <c r="A11" s="12" t="str">
        <f t="shared" si="1"/>
        <v>ValueSet/VaccineTargetDiseasesUvIps</v>
      </c>
      <c r="B11" s="22" t="s">
        <v>43</v>
      </c>
      <c r="C11" s="30" t="s">
        <v>4</v>
      </c>
      <c r="D11" s="12" t="b">
        <v>1</v>
      </c>
      <c r="E11" s="12" t="b">
        <v>0</v>
      </c>
      <c r="F11" s="25"/>
      <c r="G11" s="12" t="b">
        <v>1</v>
      </c>
      <c r="H11" s="9">
        <f t="shared" si="0"/>
        <v>0.5</v>
      </c>
      <c r="K11" s="18" t="s">
        <v>140</v>
      </c>
      <c r="M11" s="18" t="s">
        <v>244</v>
      </c>
    </row>
    <row r="12" spans="1:13" s="74" customFormat="1" x14ac:dyDescent="0.3">
      <c r="A12" s="12" t="str">
        <f t="shared" si="1"/>
        <v>ValueSet/BREstadoEvento-1.0</v>
      </c>
      <c r="B12" s="22" t="s">
        <v>232</v>
      </c>
      <c r="C12" s="30" t="s">
        <v>4</v>
      </c>
      <c r="D12" s="12" t="b">
        <v>1</v>
      </c>
      <c r="E12" s="12" t="b">
        <v>1</v>
      </c>
      <c r="F12" s="12"/>
      <c r="G12" s="12" t="b">
        <v>1</v>
      </c>
      <c r="H12" s="9">
        <f t="shared" si="0"/>
        <v>1</v>
      </c>
      <c r="I12" s="18" t="s">
        <v>233</v>
      </c>
      <c r="J12" s="18" t="s">
        <v>50</v>
      </c>
      <c r="K12" s="18" t="s">
        <v>140</v>
      </c>
    </row>
    <row r="13" spans="1:13" s="82" customFormat="1" x14ac:dyDescent="0.3">
      <c r="A13" s="13" t="str">
        <f t="shared" si="1"/>
        <v>CodeSystem/BRImunobiologico</v>
      </c>
      <c r="B13" s="19" t="s">
        <v>235</v>
      </c>
      <c r="C13" s="13" t="s">
        <v>3</v>
      </c>
      <c r="D13" s="13" t="b">
        <v>1</v>
      </c>
      <c r="E13" s="13" t="b">
        <v>1</v>
      </c>
      <c r="F13" s="13"/>
      <c r="G13" s="13" t="b">
        <v>1</v>
      </c>
      <c r="H13" s="8">
        <f t="shared" si="0"/>
        <v>1</v>
      </c>
      <c r="I13" s="10" t="s">
        <v>236</v>
      </c>
      <c r="J13" s="10" t="s">
        <v>50</v>
      </c>
      <c r="K13" s="10" t="b">
        <v>1</v>
      </c>
    </row>
    <row r="14" spans="1:13" s="74" customFormat="1" x14ac:dyDescent="0.3">
      <c r="A14" s="12" t="str">
        <f t="shared" si="1"/>
        <v>ValueSet/BRImunobiologico-1.0</v>
      </c>
      <c r="B14" s="22" t="s">
        <v>234</v>
      </c>
      <c r="C14" s="30" t="s">
        <v>4</v>
      </c>
      <c r="D14" s="74" t="b">
        <v>1</v>
      </c>
      <c r="E14" s="74" t="b">
        <v>1</v>
      </c>
      <c r="F14" s="83"/>
      <c r="G14" s="74" t="b">
        <v>1</v>
      </c>
      <c r="H14" s="9">
        <f t="shared" si="0"/>
        <v>1</v>
      </c>
      <c r="I14" s="74" t="s">
        <v>60</v>
      </c>
      <c r="J14" s="74" t="s">
        <v>50</v>
      </c>
      <c r="K14" s="74" t="b">
        <v>1</v>
      </c>
    </row>
    <row r="15" spans="1:13" s="82" customFormat="1" x14ac:dyDescent="0.3">
      <c r="A15" s="13" t="str">
        <f t="shared" si="1"/>
        <v>CodeSystem/BRRegistroOrigem</v>
      </c>
      <c r="B15" s="19" t="s">
        <v>237</v>
      </c>
      <c r="C15" s="13" t="s">
        <v>3</v>
      </c>
      <c r="D15" s="13" t="b">
        <v>1</v>
      </c>
      <c r="E15" s="13" t="b">
        <v>1</v>
      </c>
      <c r="F15" s="13"/>
      <c r="G15" s="13" t="b">
        <v>1</v>
      </c>
      <c r="H15" s="8">
        <f t="shared" ref="H15:H22" si="2">COUNTIF(D15:E15,TRUE)/COLUMNS(D15:E15)</f>
        <v>1</v>
      </c>
      <c r="I15" s="10" t="s">
        <v>233</v>
      </c>
      <c r="J15" s="10" t="s">
        <v>50</v>
      </c>
      <c r="K15" s="10" t="s">
        <v>140</v>
      </c>
    </row>
    <row r="16" spans="1:13" s="74" customFormat="1" x14ac:dyDescent="0.3">
      <c r="A16" s="12" t="str">
        <f t="shared" si="1"/>
        <v>ValueSet/BRRegistroOrigem</v>
      </c>
      <c r="B16" s="22" t="s">
        <v>237</v>
      </c>
      <c r="C16" s="30" t="s">
        <v>4</v>
      </c>
      <c r="D16" s="74" t="b">
        <v>1</v>
      </c>
      <c r="E16" s="74" t="b">
        <v>1</v>
      </c>
      <c r="F16" s="83"/>
      <c r="G16" s="74" t="b">
        <v>1</v>
      </c>
      <c r="H16" s="9">
        <f t="shared" si="2"/>
        <v>1</v>
      </c>
      <c r="I16" s="74" t="s">
        <v>60</v>
      </c>
      <c r="J16" s="74" t="s">
        <v>50</v>
      </c>
      <c r="K16" s="74" t="s">
        <v>140</v>
      </c>
    </row>
    <row r="17" spans="1:11" s="82" customFormat="1" x14ac:dyDescent="0.3">
      <c r="A17" s="13" t="str">
        <f t="shared" si="1"/>
        <v>CodeSystem/BRFabricantePNI</v>
      </c>
      <c r="B17" s="19" t="s">
        <v>239</v>
      </c>
      <c r="C17" s="13" t="s">
        <v>3</v>
      </c>
      <c r="D17" s="13" t="b">
        <v>1</v>
      </c>
      <c r="E17" s="13" t="b">
        <v>1</v>
      </c>
      <c r="F17" s="13"/>
      <c r="G17" s="13" t="b">
        <v>1</v>
      </c>
      <c r="H17" s="8">
        <f t="shared" si="2"/>
        <v>1</v>
      </c>
      <c r="I17" s="10" t="s">
        <v>60</v>
      </c>
      <c r="J17" s="10"/>
      <c r="K17" s="10"/>
    </row>
    <row r="18" spans="1:11" s="74" customFormat="1" x14ac:dyDescent="0.3">
      <c r="A18" s="12" t="str">
        <f t="shared" si="1"/>
        <v>ValueSet/BRFabricanteImunobiologico-1.0</v>
      </c>
      <c r="B18" s="22" t="s">
        <v>238</v>
      </c>
      <c r="C18" s="30" t="s">
        <v>4</v>
      </c>
      <c r="D18" s="74" t="b">
        <v>1</v>
      </c>
      <c r="E18" s="74" t="b">
        <v>1</v>
      </c>
      <c r="F18" s="83"/>
      <c r="G18" s="74" t="b">
        <v>1</v>
      </c>
      <c r="H18" s="9">
        <f t="shared" si="2"/>
        <v>1</v>
      </c>
      <c r="I18" s="74" t="s">
        <v>60</v>
      </c>
    </row>
    <row r="19" spans="1:11" s="82" customFormat="1" x14ac:dyDescent="0.3">
      <c r="A19" s="13" t="str">
        <f t="shared" si="1"/>
        <v>CodeSystem/BRViaAdministracao</v>
      </c>
      <c r="B19" s="19" t="s">
        <v>241</v>
      </c>
      <c r="C19" s="13" t="s">
        <v>3</v>
      </c>
      <c r="D19" s="13" t="b">
        <v>1</v>
      </c>
      <c r="E19" s="13" t="b">
        <v>1</v>
      </c>
      <c r="F19" s="13"/>
      <c r="G19" s="13" t="b">
        <v>1</v>
      </c>
      <c r="H19" s="8">
        <f t="shared" si="2"/>
        <v>1</v>
      </c>
      <c r="I19" s="10" t="s">
        <v>60</v>
      </c>
      <c r="J19" s="10" t="s">
        <v>50</v>
      </c>
      <c r="K19" s="10" t="b">
        <v>1</v>
      </c>
    </row>
    <row r="20" spans="1:11" s="74" customFormat="1" x14ac:dyDescent="0.3">
      <c r="A20" s="12" t="str">
        <f t="shared" si="1"/>
        <v>ValueSet/BRViaAdministracao-1.0</v>
      </c>
      <c r="B20" s="22" t="s">
        <v>240</v>
      </c>
      <c r="C20" s="30" t="s">
        <v>4</v>
      </c>
      <c r="D20" s="74" t="b">
        <v>1</v>
      </c>
      <c r="E20" s="74" t="b">
        <v>1</v>
      </c>
      <c r="F20" s="83"/>
      <c r="G20" s="74" t="b">
        <v>1</v>
      </c>
      <c r="H20" s="9">
        <f t="shared" si="2"/>
        <v>1</v>
      </c>
      <c r="I20" s="74" t="s">
        <v>60</v>
      </c>
      <c r="J20" s="74" t="s">
        <v>50</v>
      </c>
      <c r="K20" s="74" t="b">
        <v>1</v>
      </c>
    </row>
    <row r="21" spans="1:11" s="82" customFormat="1" x14ac:dyDescent="0.3">
      <c r="A21" s="13" t="str">
        <f t="shared" si="1"/>
        <v>CodeSystem/BRDose</v>
      </c>
      <c r="B21" s="19" t="s">
        <v>243</v>
      </c>
      <c r="C21" s="13" t="s">
        <v>3</v>
      </c>
      <c r="D21" s="13" t="b">
        <v>1</v>
      </c>
      <c r="E21" s="13" t="b">
        <v>1</v>
      </c>
      <c r="F21" s="13"/>
      <c r="G21" s="13" t="b">
        <v>1</v>
      </c>
      <c r="H21" s="8">
        <f t="shared" si="2"/>
        <v>1</v>
      </c>
      <c r="I21" s="10" t="s">
        <v>246</v>
      </c>
      <c r="J21" s="10" t="s">
        <v>50</v>
      </c>
      <c r="K21" s="10" t="s">
        <v>140</v>
      </c>
    </row>
    <row r="22" spans="1:11" s="74" customFormat="1" x14ac:dyDescent="0.3">
      <c r="A22" s="12" t="str">
        <f t="shared" si="1"/>
        <v>ValueSet/BRDose-1.0</v>
      </c>
      <c r="B22" s="22" t="s">
        <v>242</v>
      </c>
      <c r="C22" s="30" t="s">
        <v>4</v>
      </c>
      <c r="D22" s="74" t="b">
        <v>1</v>
      </c>
      <c r="E22" s="74" t="b">
        <v>1</v>
      </c>
      <c r="F22" s="83"/>
      <c r="G22" s="74" t="b">
        <v>1</v>
      </c>
      <c r="H22" s="9">
        <f t="shared" si="2"/>
        <v>1</v>
      </c>
      <c r="I22" s="74" t="s">
        <v>60</v>
      </c>
      <c r="J22" s="74" t="s">
        <v>50</v>
      </c>
      <c r="K22" s="74" t="s">
        <v>140</v>
      </c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display="Absent or Unknown Immunization - IPS" xr:uid="{EC72EA2C-F4A5-469D-9B87-61EC2AA45C8E}"/>
    <hyperlink ref="B8" r:id="rId6" display="HL7 body_site" xr:uid="{B207510D-01C5-43C6-A4C1-45C08C84D9E8}"/>
    <hyperlink ref="B10" r:id="rId7" xr:uid="{3D527618-C840-4721-AB7B-670021257E2E}"/>
    <hyperlink ref="B11" r:id="rId8" xr:uid="{CE8B5D7C-D8AD-4412-840C-0596650A99EC}"/>
    <hyperlink ref="B5" r:id="rId9" xr:uid="{199F9791-E82F-479A-915B-EFC2B9AD9C1E}"/>
    <hyperlink ref="B7" r:id="rId10" xr:uid="{20C95D3D-11F8-4056-AAB0-5A2103D08A72}"/>
    <hyperlink ref="B18" r:id="rId11" xr:uid="{A1DF97E0-61E7-484B-99D4-D553F1EA322F}"/>
    <hyperlink ref="B17" r:id="rId12" xr:uid="{C73362F0-BE20-42BB-B14F-5898AF338CCB}"/>
    <hyperlink ref="B19" r:id="rId13" xr:uid="{38B3E22F-CAA1-4C4C-9F20-242C40C23890}"/>
    <hyperlink ref="B20" r:id="rId14" xr:uid="{BE671E0E-D5CF-4414-88DE-855FFC1A84A2}"/>
    <hyperlink ref="B22" r:id="rId15" xr:uid="{3A8B3427-A735-49F9-901C-C913E4999BA0}"/>
    <hyperlink ref="B21" r:id="rId16" xr:uid="{0C32C4EE-1C81-4C3E-81B3-46DE99518C54}"/>
    <hyperlink ref="B12" r:id="rId17" xr:uid="{325203ED-7686-43B0-911A-F807F8730504}"/>
    <hyperlink ref="B14" r:id="rId18" xr:uid="{CC14F9D4-F53D-498A-B383-0C5287BAD79B}"/>
    <hyperlink ref="B13" r:id="rId19" xr:uid="{5CBE2191-F1B7-43F5-A69A-DBE576AF6411}"/>
    <hyperlink ref="B16" r:id="rId20" xr:uid="{564CC694-3105-4E44-A18B-F5351FD6DD2A}"/>
    <hyperlink ref="B15" r:id="rId21" xr:uid="{4629BBED-1C5F-4B56-92AB-F4604F842745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8"/>
  <sheetViews>
    <sheetView workbookViewId="0">
      <selection activeCell="B13" sqref="B13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 t="shared" ref="A2:A13" si="0">CONCATENATE(C2,"/",B2)</f>
        <v>CodeSystem/condition-clinical</v>
      </c>
      <c r="B2" s="16" t="s">
        <v>82</v>
      </c>
      <c r="C2" s="5" t="s">
        <v>3</v>
      </c>
      <c r="D2" s="5"/>
      <c r="E2" s="2" t="b">
        <v>1</v>
      </c>
      <c r="F2" s="2" t="b">
        <v>1</v>
      </c>
      <c r="G2" s="2" t="s">
        <v>198</v>
      </c>
      <c r="H2" s="8">
        <f t="shared" ref="H2:H13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3" s="3" customFormat="1" x14ac:dyDescent="0.3">
      <c r="A3" s="12" t="str">
        <f t="shared" si="0"/>
        <v>ValueSet/condition-clinical</v>
      </c>
      <c r="B3" s="22" t="s">
        <v>82</v>
      </c>
      <c r="C3" s="4" t="s">
        <v>4</v>
      </c>
      <c r="D3" s="4"/>
      <c r="E3" s="12" t="b">
        <v>1</v>
      </c>
      <c r="F3" s="12" t="b">
        <v>1</v>
      </c>
      <c r="G3" s="12" t="s">
        <v>198</v>
      </c>
      <c r="H3" s="7">
        <f t="shared" si="1"/>
        <v>1</v>
      </c>
      <c r="I3" s="3" t="s">
        <v>51</v>
      </c>
      <c r="J3" s="3" t="s">
        <v>50</v>
      </c>
      <c r="K3" s="3" t="s">
        <v>140</v>
      </c>
    </row>
    <row r="4" spans="1:13" s="2" customFormat="1" x14ac:dyDescent="0.3">
      <c r="A4" s="2" t="str">
        <f t="shared" si="0"/>
        <v>CodeSystem/condition-ver-status</v>
      </c>
      <c r="B4" s="16" t="s">
        <v>83</v>
      </c>
      <c r="C4" s="2" t="s">
        <v>3</v>
      </c>
      <c r="E4" s="2" t="b">
        <v>1</v>
      </c>
      <c r="F4" s="2" t="b">
        <v>1</v>
      </c>
      <c r="G4" s="2" t="s">
        <v>198</v>
      </c>
      <c r="H4" s="6">
        <f t="shared" si="1"/>
        <v>1</v>
      </c>
      <c r="I4" s="21" t="s">
        <v>51</v>
      </c>
      <c r="J4" s="2" t="s">
        <v>50</v>
      </c>
      <c r="K4" s="2" t="s">
        <v>140</v>
      </c>
    </row>
    <row r="5" spans="1:13" s="3" customFormat="1" x14ac:dyDescent="0.3">
      <c r="A5" s="12" t="str">
        <f t="shared" si="0"/>
        <v>ValueSet/condition-ver-status</v>
      </c>
      <c r="B5" s="15" t="s">
        <v>83</v>
      </c>
      <c r="C5" s="3" t="s">
        <v>4</v>
      </c>
      <c r="E5" s="12" t="b">
        <v>1</v>
      </c>
      <c r="F5" s="12" t="b">
        <v>1</v>
      </c>
      <c r="G5" s="12" t="s">
        <v>198</v>
      </c>
      <c r="H5" s="7">
        <f t="shared" si="1"/>
        <v>1</v>
      </c>
      <c r="I5" s="29" t="s">
        <v>51</v>
      </c>
      <c r="J5" s="12" t="s">
        <v>50</v>
      </c>
      <c r="K5" s="18" t="s">
        <v>140</v>
      </c>
    </row>
    <row r="6" spans="1:13" s="2" customFormat="1" x14ac:dyDescent="0.3">
      <c r="A6" s="2" t="str">
        <f t="shared" si="0"/>
        <v>CodeSystem/condition-category</v>
      </c>
      <c r="B6" s="16" t="s">
        <v>85</v>
      </c>
      <c r="C6" s="2" t="s">
        <v>3</v>
      </c>
      <c r="E6" s="2" t="b">
        <v>1</v>
      </c>
      <c r="F6" s="2" t="b">
        <v>1</v>
      </c>
      <c r="G6" s="2" t="s">
        <v>198</v>
      </c>
      <c r="H6" s="8">
        <f t="shared" si="1"/>
        <v>1</v>
      </c>
      <c r="I6" s="2" t="s">
        <v>182</v>
      </c>
      <c r="J6" s="2" t="s">
        <v>50</v>
      </c>
      <c r="K6" s="2" t="s">
        <v>140</v>
      </c>
    </row>
    <row r="7" spans="1:13" s="3" customFormat="1" x14ac:dyDescent="0.3">
      <c r="A7" s="12" t="str">
        <f t="shared" si="0"/>
        <v>ValueSet/problem-type-uv-ips</v>
      </c>
      <c r="B7" s="15" t="s">
        <v>84</v>
      </c>
      <c r="C7" s="4" t="s">
        <v>4</v>
      </c>
      <c r="E7" s="12" t="b">
        <v>1</v>
      </c>
      <c r="F7" s="12" t="b">
        <v>1</v>
      </c>
      <c r="G7" s="12" t="s">
        <v>198</v>
      </c>
      <c r="H7" s="7">
        <f t="shared" si="1"/>
        <v>1</v>
      </c>
      <c r="I7" s="12" t="s">
        <v>68</v>
      </c>
      <c r="J7" s="12" t="s">
        <v>50</v>
      </c>
      <c r="K7" s="18" t="s">
        <v>140</v>
      </c>
    </row>
    <row r="8" spans="1:13" s="3" customFormat="1" x14ac:dyDescent="0.3">
      <c r="A8" s="12" t="str">
        <f t="shared" si="0"/>
        <v>ValueSet/problem-type-loinc</v>
      </c>
      <c r="B8" s="15" t="s">
        <v>86</v>
      </c>
      <c r="C8" s="3" t="s">
        <v>4</v>
      </c>
      <c r="E8" s="12" t="b">
        <v>1</v>
      </c>
      <c r="F8" s="12" t="b">
        <v>1</v>
      </c>
      <c r="G8" s="12" t="s">
        <v>198</v>
      </c>
      <c r="H8" s="7">
        <f t="shared" si="1"/>
        <v>1</v>
      </c>
      <c r="I8" s="12" t="s">
        <v>68</v>
      </c>
      <c r="J8" s="3" t="s">
        <v>50</v>
      </c>
      <c r="K8" s="18" t="s">
        <v>140</v>
      </c>
    </row>
    <row r="9" spans="1:13" s="3" customFormat="1" x14ac:dyDescent="0.3">
      <c r="A9" s="12" t="str">
        <f t="shared" si="0"/>
        <v>ValueSet/condition-severity</v>
      </c>
      <c r="B9" s="15" t="s">
        <v>87</v>
      </c>
      <c r="C9" s="4" t="s">
        <v>4</v>
      </c>
      <c r="E9" s="12" t="b">
        <v>1</v>
      </c>
      <c r="F9" s="12" t="b">
        <v>1</v>
      </c>
      <c r="G9" s="12" t="s">
        <v>198</v>
      </c>
      <c r="H9" s="7">
        <f t="shared" si="1"/>
        <v>1</v>
      </c>
      <c r="I9" s="12" t="s">
        <v>51</v>
      </c>
      <c r="J9" s="12" t="s">
        <v>50</v>
      </c>
      <c r="K9" s="18" t="s">
        <v>140</v>
      </c>
    </row>
    <row r="10" spans="1:13" s="12" customFormat="1" x14ac:dyDescent="0.3">
      <c r="A10" s="12" t="str">
        <f t="shared" si="0"/>
        <v>ValueSet/problems-snomed-absent-unknown-uv-ips</v>
      </c>
      <c r="B10" s="22" t="s">
        <v>88</v>
      </c>
      <c r="C10" s="18" t="s">
        <v>4</v>
      </c>
      <c r="E10" s="12" t="b">
        <v>1</v>
      </c>
      <c r="F10" s="12" t="b">
        <v>0</v>
      </c>
      <c r="G10" s="12" t="s">
        <v>198</v>
      </c>
      <c r="H10" s="9">
        <f t="shared" si="1"/>
        <v>0.5</v>
      </c>
      <c r="I10" s="12" t="s">
        <v>68</v>
      </c>
      <c r="K10" s="3" t="s">
        <v>140</v>
      </c>
      <c r="M10" s="12" t="s">
        <v>197</v>
      </c>
    </row>
    <row r="11" spans="1:13" s="10" customFormat="1" x14ac:dyDescent="0.3">
      <c r="A11" s="13" t="str">
        <f t="shared" si="0"/>
        <v>CodeSystem/absent-unknown-uv-ips</v>
      </c>
      <c r="B11" s="19" t="s">
        <v>89</v>
      </c>
      <c r="C11" s="13" t="s">
        <v>3</v>
      </c>
      <c r="E11" s="13" t="b">
        <v>1</v>
      </c>
      <c r="F11" s="13" t="b">
        <v>1</v>
      </c>
      <c r="G11" s="13" t="s">
        <v>198</v>
      </c>
      <c r="H11" s="8">
        <f t="shared" si="1"/>
        <v>1</v>
      </c>
      <c r="I11" s="10" t="s">
        <v>68</v>
      </c>
      <c r="J11" s="10" t="s">
        <v>50</v>
      </c>
      <c r="K11" s="10" t="s">
        <v>140</v>
      </c>
    </row>
    <row r="12" spans="1:13" s="3" customFormat="1" x14ac:dyDescent="0.3">
      <c r="A12" s="12" t="str">
        <f t="shared" si="0"/>
        <v>ValueSet/absent-or-unknown-problems-uv-ips</v>
      </c>
      <c r="B12" s="15" t="s">
        <v>199</v>
      </c>
      <c r="C12" s="3" t="s">
        <v>4</v>
      </c>
      <c r="E12" s="12" t="b">
        <v>1</v>
      </c>
      <c r="F12" s="12" t="b">
        <v>1</v>
      </c>
      <c r="G12" s="12" t="s">
        <v>198</v>
      </c>
      <c r="H12" s="7">
        <f t="shared" si="1"/>
        <v>1</v>
      </c>
      <c r="I12" s="3" t="s">
        <v>68</v>
      </c>
      <c r="J12" s="3" t="s">
        <v>200</v>
      </c>
    </row>
    <row r="13" spans="1:13" s="3" customFormat="1" x14ac:dyDescent="0.3">
      <c r="A13" s="12" t="str">
        <f t="shared" si="0"/>
        <v>ValueSet/problems-snomed-ct-ips-free-set</v>
      </c>
      <c r="B13" s="15" t="s">
        <v>90</v>
      </c>
      <c r="C13" s="3" t="s">
        <v>4</v>
      </c>
      <c r="E13" s="12" t="b">
        <v>0</v>
      </c>
      <c r="F13" s="12" t="b">
        <v>0</v>
      </c>
      <c r="G13" s="12" t="s">
        <v>198</v>
      </c>
      <c r="H13" s="7">
        <f t="shared" si="1"/>
        <v>0</v>
      </c>
    </row>
    <row r="14" spans="1:13" s="2" customFormat="1" x14ac:dyDescent="0.3">
      <c r="A14" s="2" t="str">
        <f t="shared" ref="A14:A18" si="2">CONCATENATE(C14,"/",B14)</f>
        <v>CodeSystem/resource-types</v>
      </c>
      <c r="B14" s="16" t="s">
        <v>91</v>
      </c>
      <c r="C14" s="2" t="s">
        <v>3</v>
      </c>
      <c r="E14" s="2" t="b">
        <v>1</v>
      </c>
      <c r="F14" s="2" t="b">
        <v>1</v>
      </c>
      <c r="G14" s="2" t="s">
        <v>198</v>
      </c>
      <c r="H14" s="8">
        <f t="shared" ref="H14:H15" si="3">COUNTIF(E14:F14,TRUE)/COLUMNS(E14:F14)</f>
        <v>1</v>
      </c>
      <c r="I14" s="2" t="s">
        <v>51</v>
      </c>
      <c r="J14" s="2" t="s">
        <v>50</v>
      </c>
      <c r="K14" s="2" t="s">
        <v>140</v>
      </c>
    </row>
    <row r="15" spans="1:13" s="3" customFormat="1" x14ac:dyDescent="0.3">
      <c r="A15" s="12" t="str">
        <f t="shared" si="2"/>
        <v>ValueSet/resource-types</v>
      </c>
      <c r="B15" s="15" t="s">
        <v>91</v>
      </c>
      <c r="C15" s="3" t="s">
        <v>4</v>
      </c>
      <c r="E15" s="12" t="b">
        <v>1</v>
      </c>
      <c r="F15" s="12" t="b">
        <v>1</v>
      </c>
      <c r="G15" s="12" t="s">
        <v>198</v>
      </c>
      <c r="H15" s="7">
        <f t="shared" si="3"/>
        <v>1</v>
      </c>
      <c r="I15" s="3" t="s">
        <v>51</v>
      </c>
      <c r="J15" s="3" t="s">
        <v>50</v>
      </c>
      <c r="K15" s="3" t="s">
        <v>140</v>
      </c>
    </row>
    <row r="16" spans="1:13" s="2" customFormat="1" x14ac:dyDescent="0.3">
      <c r="A16" s="2" t="str">
        <f t="shared" si="2"/>
        <v>CodeSystem/ urn:ietf:bcp:47</v>
      </c>
      <c r="B16" s="16" t="s">
        <v>154</v>
      </c>
      <c r="C16" s="2" t="s">
        <v>3</v>
      </c>
      <c r="D16" s="2" t="s">
        <v>155</v>
      </c>
      <c r="E16" s="2" t="b">
        <v>1</v>
      </c>
      <c r="F16" s="2" t="b">
        <v>1</v>
      </c>
      <c r="G16" s="2" t="s">
        <v>198</v>
      </c>
      <c r="H16" s="6">
        <f>COUNTIF(E16:F16,TRUE)/COLUMNS(E16:F16)</f>
        <v>1</v>
      </c>
      <c r="I16" s="2" t="s">
        <v>66</v>
      </c>
      <c r="J16" s="2" t="s">
        <v>50</v>
      </c>
    </row>
    <row r="17" spans="1:11" s="3" customFormat="1" x14ac:dyDescent="0.3">
      <c r="A17" s="3" t="str">
        <f t="shared" si="2"/>
        <v>ValueSet/languages</v>
      </c>
      <c r="B17" s="15" t="s">
        <v>153</v>
      </c>
      <c r="C17" s="3" t="s">
        <v>4</v>
      </c>
      <c r="D17" s="3" t="s">
        <v>156</v>
      </c>
      <c r="E17" s="3" t="b">
        <v>1</v>
      </c>
      <c r="F17" s="3" t="b">
        <v>1</v>
      </c>
      <c r="G17" s="3" t="s">
        <v>198</v>
      </c>
      <c r="H17" s="7">
        <f t="shared" ref="H17:H18" si="4">COUNTIF(E17:F17,TRUE)/COLUMNS(E17:F17)</f>
        <v>1</v>
      </c>
      <c r="I17" s="3" t="s">
        <v>158</v>
      </c>
      <c r="J17" s="3" t="s">
        <v>50</v>
      </c>
    </row>
    <row r="18" spans="1:11" s="74" customFormat="1" x14ac:dyDescent="0.3">
      <c r="A18" s="3" t="str">
        <f t="shared" si="2"/>
        <v>ValueSet/BREstadoResolucaoDiagnosticoProblema-1.0</v>
      </c>
      <c r="B18" s="22" t="s">
        <v>230</v>
      </c>
      <c r="C18" s="3" t="s">
        <v>4</v>
      </c>
      <c r="E18" s="3" t="b">
        <v>1</v>
      </c>
      <c r="F18" s="3" t="b">
        <v>1</v>
      </c>
      <c r="G18" s="74" t="s">
        <v>44</v>
      </c>
      <c r="H18" s="7">
        <f t="shared" si="4"/>
        <v>1</v>
      </c>
      <c r="I18" s="74" t="s">
        <v>231</v>
      </c>
      <c r="J18" s="74" t="s">
        <v>50</v>
      </c>
      <c r="K18" s="74" t="s">
        <v>140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2023-08-26T01:36:26Z</dcterms:modified>
</cp:coreProperties>
</file>