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1F4E9F90-12D6-484E-ACEC-01B283B1DB50}" xr6:coauthVersionLast="47" xr6:coauthVersionMax="47" xr10:uidLastSave="{00000000-0000-0000-0000-000000000000}"/>
  <bookViews>
    <workbookView xWindow="0" yWindow="760" windowWidth="26320" windowHeight="12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4" i="2" s="1"/>
  <c r="M14" i="2"/>
  <c r="N14" i="2" s="1"/>
  <c r="K14" i="2"/>
  <c r="J14" i="2"/>
  <c r="H14" i="2"/>
  <c r="I11" i="2" s="1"/>
  <c r="E14" i="2"/>
  <c r="F8" i="2" s="1"/>
  <c r="D14" i="2"/>
  <c r="N12" i="2"/>
  <c r="N11" i="2"/>
  <c r="O12" i="1"/>
  <c r="O11" i="1"/>
  <c r="N14" i="1"/>
  <c r="O14" i="1" s="1"/>
  <c r="K14" i="1"/>
  <c r="L14" i="1" s="1"/>
  <c r="J14" i="1"/>
  <c r="L11" i="1" s="1"/>
  <c r="H14" i="1"/>
  <c r="I12" i="1" s="1"/>
  <c r="E14" i="1"/>
  <c r="F14" i="1"/>
  <c r="G12" i="1" s="1"/>
  <c r="F12" i="2" l="1"/>
  <c r="F11" i="2"/>
  <c r="F10" i="2"/>
  <c r="F9" i="2"/>
  <c r="I9" i="2"/>
  <c r="I10" i="2"/>
  <c r="I12" i="2"/>
  <c r="I8" i="2"/>
  <c r="L10" i="1"/>
  <c r="G9" i="1"/>
  <c r="G10" i="1"/>
  <c r="I8" i="1"/>
  <c r="G8" i="1"/>
  <c r="I9" i="1"/>
  <c r="G11" i="1"/>
  <c r="L9" i="1"/>
  <c r="I10" i="1"/>
  <c r="I11" i="1"/>
  <c r="C14" i="1"/>
  <c r="F14" i="2" l="1"/>
  <c r="I14" i="2"/>
  <c r="G14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Até dia 21/05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E4315437-9266-7E41-9930-DC69D0C90E4A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Iniciado 17/04</t>
        </r>
      </text>
    </comment>
    <comment ref="A6" authorId="0" shapeId="0" xr:uid="{610943E5-2385-F644-8E21-6205AB729595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<sst xmlns="http://schemas.openxmlformats.org/spreadsheetml/2006/main" count="53" uniqueCount="28">
  <si>
    <t>MONITORAMENTO  CARGA PORTAL  OBM  A PARTIR DO HORUS</t>
  </si>
  <si>
    <t>HORUS</t>
  </si>
  <si>
    <t>VTM incluir</t>
  </si>
  <si>
    <t>VTM incluídos PORTAL</t>
  </si>
  <si>
    <t>VMP incluir Portal</t>
  </si>
  <si>
    <t>VMP incluídos no Portal</t>
  </si>
  <si>
    <t>% VMPs incluídos no portal</t>
  </si>
  <si>
    <t>VMPP incluídos Portal</t>
  </si>
  <si>
    <t>% VMPPs incluídos no portal</t>
  </si>
  <si>
    <t>AMP Incluir</t>
  </si>
  <si>
    <t>AMP incluídos Portal</t>
  </si>
  <si>
    <t>% AMPs incluídos no portal</t>
  </si>
  <si>
    <t>AMPP incluir</t>
  </si>
  <si>
    <t>AMPP incluidos no portal</t>
  </si>
  <si>
    <t>% AMPP incluidos no portal</t>
  </si>
  <si>
    <t xml:space="preserve">MARCO 23 </t>
  </si>
  <si>
    <t xml:space="preserve">ABRIL 23 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</si>
  <si>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</si>
  <si>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</si>
  <si>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</si>
  <si>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</si>
  <si>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</si>
  <si>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</si>
  <si>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</si>
  <si>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</si>
  <si>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 xml:space="preserve"> </t>
  </si>
  <si>
    <t>TOTAIS</t>
  </si>
  <si>
    <t>VMPP incluir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</si>
</sst>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/>
    <xf numFmtId="9" fontId="0" fillId="5" borderId="1" xfId="0" applyNumberFormat="1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9" fontId="0" fillId="3" borderId="1" xfId="0" applyNumberFormat="1" applyFill="1" applyBorder="1"/>
    <xf numFmtId="9" fontId="0" fillId="0" borderId="0" xfId="0" applyNumberFormat="1"/>
    <xf numFmtId="0" fontId="0" fillId="6" borderId="1" xfId="0" applyFill="1" applyBorder="1" applyAlignment="1">
      <alignment vertical="center" wrapText="1"/>
    </xf>
    <xf numFmtId="9" fontId="0" fillId="6" borderId="1" xfId="0" applyNumberFormat="1" applyFill="1" applyBorder="1"/>
    <xf numFmtId="0" fontId="3" fillId="0" borderId="0" xfId="0" applyFont="1" applyAlignment="1">
      <alignment horizontal="center"/>
    </xf>
    <xf numFmtId="0" fontId="0" fillId="3" borderId="3" xfId="0" applyFill="1" applyBorder="1" applyAlignment="1">
      <alignment vertical="top" wrapText="1"/>
    </xf>
    <xf numFmtId="0" fontId="0" fillId="3" borderId="3" xfId="0" applyFill="1" applyBorder="1"/>
    <xf numFmtId="9" fontId="0" fillId="3" borderId="3" xfId="0" applyNumberFormat="1" applyFill="1" applyBorder="1"/>
    <xf numFmtId="0" fontId="0" fillId="4" borderId="4" xfId="0" applyFill="1" applyBorder="1"/>
    <xf numFmtId="0" fontId="0" fillId="7" borderId="1" xfId="0" applyFill="1" applyBorder="1"/>
    <xf numFmtId="1" fontId="0" fillId="7" borderId="1" xfId="0" applyNumberFormat="1" applyFill="1" applyBorder="1"/>
    <xf numFmtId="1" fontId="0" fillId="7" borderId="1" xfId="0" applyNumberFormat="1" applyFill="1" applyBorder="1" applyAlignment="1">
      <alignment vertical="top" wrapText="1"/>
    </xf>
    <xf numFmtId="1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F20" sqref="F20"/>
    </sheetView>
  </sheetViews>
  <sheetFormatPr baseColWidth="10" defaultColWidth="11.1640625" defaultRowHeight="16" x14ac:dyDescent="0.2"/>
  <sheetData>
    <row r="1" spans="1:15" ht="24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5" ht="51" x14ac:dyDescent="0.2">
      <c r="A3" s="1"/>
      <c r="B3" s="1" t="s">
        <v>1</v>
      </c>
      <c r="C3" s="1" t="s">
        <v>2</v>
      </c>
      <c r="D3" s="2" t="s">
        <v>3</v>
      </c>
      <c r="E3" s="4" t="s">
        <v>4</v>
      </c>
      <c r="F3" s="4" t="s">
        <v>5</v>
      </c>
      <c r="G3" s="6" t="s">
        <v>6</v>
      </c>
      <c r="H3" s="7" t="s">
        <v>7</v>
      </c>
      <c r="I3" s="8" t="s">
        <v>8</v>
      </c>
      <c r="J3" s="12" t="s">
        <v>9</v>
      </c>
      <c r="K3" s="13" t="s">
        <v>10</v>
      </c>
      <c r="L3" s="13" t="s">
        <v>11</v>
      </c>
      <c r="M3" s="16" t="s">
        <v>12</v>
      </c>
      <c r="N3" s="20" t="s">
        <v>13</v>
      </c>
      <c r="O3" s="20" t="s">
        <v>14</v>
      </c>
    </row>
    <row r="4" spans="1:15" x14ac:dyDescent="0.2">
      <c r="A4" s="1" t="s">
        <v>15</v>
      </c>
      <c r="B4" s="1">
        <v>4799</v>
      </c>
      <c r="C4" s="1">
        <v>11</v>
      </c>
      <c r="D4" s="3"/>
      <c r="E4" s="5">
        <v>25</v>
      </c>
      <c r="F4" s="5"/>
      <c r="G4" s="5"/>
      <c r="H4" s="9"/>
      <c r="I4" s="10"/>
      <c r="J4" s="14">
        <v>292</v>
      </c>
      <c r="K4" s="14"/>
      <c r="L4" s="14"/>
      <c r="M4" s="17">
        <v>292</v>
      </c>
      <c r="N4" s="17">
        <v>0</v>
      </c>
      <c r="O4" s="17">
        <v>0</v>
      </c>
    </row>
    <row r="5" spans="1:15" x14ac:dyDescent="0.2">
      <c r="A5" s="1" t="s">
        <v>16</v>
      </c>
      <c r="B5" s="1">
        <v>4799</v>
      </c>
      <c r="C5" s="1">
        <v>93</v>
      </c>
      <c r="D5" s="3"/>
      <c r="E5" s="5">
        <v>93</v>
      </c>
      <c r="F5" s="5"/>
      <c r="G5" s="5"/>
      <c r="H5" s="9"/>
      <c r="I5" s="10"/>
      <c r="J5" s="14">
        <v>650</v>
      </c>
      <c r="K5" s="14"/>
      <c r="L5" s="14"/>
      <c r="M5" s="17">
        <v>596</v>
      </c>
      <c r="N5" s="17">
        <v>0</v>
      </c>
      <c r="O5" s="17">
        <v>0</v>
      </c>
    </row>
    <row r="6" spans="1:15" x14ac:dyDescent="0.2">
      <c r="A6" s="1" t="s">
        <v>17</v>
      </c>
      <c r="B6" s="1">
        <v>4799</v>
      </c>
      <c r="C6" s="1">
        <v>184</v>
      </c>
      <c r="D6" s="3"/>
      <c r="E6" s="5">
        <v>79</v>
      </c>
      <c r="F6" s="5"/>
      <c r="G6" s="5"/>
      <c r="H6" s="9"/>
      <c r="I6" s="10"/>
      <c r="J6" s="14">
        <v>1702</v>
      </c>
      <c r="K6" s="14"/>
      <c r="L6" s="14"/>
      <c r="M6" s="17">
        <v>4084</v>
      </c>
      <c r="N6" s="17">
        <v>0</v>
      </c>
      <c r="O6" s="17">
        <v>0</v>
      </c>
    </row>
    <row r="7" spans="1:15" x14ac:dyDescent="0.2">
      <c r="A7" s="1" t="s">
        <v>18</v>
      </c>
      <c r="B7" s="1">
        <v>4799</v>
      </c>
      <c r="C7" s="1">
        <v>0</v>
      </c>
      <c r="D7" s="3"/>
      <c r="E7" s="5">
        <v>61</v>
      </c>
      <c r="F7" s="5"/>
      <c r="G7" s="5"/>
      <c r="H7" s="9"/>
      <c r="I7" s="10"/>
      <c r="J7" s="14">
        <v>612</v>
      </c>
      <c r="K7" s="14"/>
      <c r="L7" s="14"/>
      <c r="M7" s="17">
        <v>1729</v>
      </c>
      <c r="N7" s="17">
        <v>0</v>
      </c>
      <c r="O7" s="17">
        <v>0</v>
      </c>
    </row>
    <row r="8" spans="1:15" x14ac:dyDescent="0.2">
      <c r="A8" s="1" t="s">
        <v>19</v>
      </c>
      <c r="B8" s="1">
        <v>4799</v>
      </c>
      <c r="C8" s="1">
        <v>0</v>
      </c>
      <c r="D8" s="3"/>
      <c r="E8" s="5">
        <v>213</v>
      </c>
      <c r="F8" s="5">
        <v>471</v>
      </c>
      <c r="G8" s="18">
        <f>F8/F14</f>
        <v>0.5</v>
      </c>
      <c r="H8" s="10">
        <v>1287</v>
      </c>
      <c r="I8" s="11">
        <f>H8/H14</f>
        <v>0.49633629001156959</v>
      </c>
      <c r="J8" s="14">
        <v>850</v>
      </c>
      <c r="K8" s="14"/>
      <c r="L8" s="14"/>
      <c r="M8" s="17">
        <v>1223</v>
      </c>
      <c r="N8" s="17">
        <v>0</v>
      </c>
      <c r="O8" s="17">
        <v>0</v>
      </c>
    </row>
    <row r="9" spans="1:15" x14ac:dyDescent="0.2">
      <c r="A9" s="1" t="s">
        <v>20</v>
      </c>
      <c r="B9" s="1">
        <v>4799</v>
      </c>
      <c r="C9" s="1">
        <v>0</v>
      </c>
      <c r="D9" s="3">
        <v>277</v>
      </c>
      <c r="E9" s="5">
        <v>177</v>
      </c>
      <c r="F9" s="5">
        <v>177</v>
      </c>
      <c r="G9" s="18">
        <f>F9/F14</f>
        <v>0.18789808917197454</v>
      </c>
      <c r="H9" s="10">
        <v>932</v>
      </c>
      <c r="I9" s="11">
        <f>H9/H14</f>
        <v>0.35942923254917086</v>
      </c>
      <c r="J9" s="14">
        <v>1966</v>
      </c>
      <c r="K9" s="14">
        <v>1779</v>
      </c>
      <c r="L9" s="15">
        <f>K9/K14</f>
        <v>0.29298418972332013</v>
      </c>
      <c r="M9" s="17">
        <v>0</v>
      </c>
      <c r="N9" s="17">
        <v>0</v>
      </c>
      <c r="O9" s="17">
        <v>0</v>
      </c>
    </row>
    <row r="10" spans="1:15" x14ac:dyDescent="0.2">
      <c r="A10" s="1" t="s">
        <v>21</v>
      </c>
      <c r="B10" s="1"/>
      <c r="C10" s="1"/>
      <c r="D10" s="3"/>
      <c r="E10" s="5">
        <v>209</v>
      </c>
      <c r="F10" s="5">
        <v>209</v>
      </c>
      <c r="G10" s="18">
        <f>F10/F14</f>
        <v>0.2218683651804671</v>
      </c>
      <c r="H10" s="10">
        <v>12</v>
      </c>
      <c r="I10" s="11">
        <f>H10/H14</f>
        <v>4.6278441959120712E-3</v>
      </c>
      <c r="J10" s="14">
        <v>0</v>
      </c>
      <c r="K10" s="14">
        <v>1500</v>
      </c>
      <c r="L10" s="15">
        <f>K10/J14</f>
        <v>0.24703557312252963</v>
      </c>
      <c r="M10" s="17">
        <v>0</v>
      </c>
      <c r="N10" s="17">
        <v>0</v>
      </c>
      <c r="O10" s="17">
        <v>0</v>
      </c>
    </row>
    <row r="11" spans="1:15" x14ac:dyDescent="0.2">
      <c r="A11" s="1" t="s">
        <v>22</v>
      </c>
      <c r="B11" s="1"/>
      <c r="C11" s="1"/>
      <c r="D11" s="3"/>
      <c r="E11" s="5">
        <v>66</v>
      </c>
      <c r="F11" s="5">
        <v>66</v>
      </c>
      <c r="G11" s="18">
        <f>F11/F14</f>
        <v>7.0063694267515922E-2</v>
      </c>
      <c r="H11" s="10">
        <v>156</v>
      </c>
      <c r="I11" s="11">
        <f>H11/H14</f>
        <v>6.0161974546856921E-2</v>
      </c>
      <c r="J11" s="14">
        <v>0</v>
      </c>
      <c r="K11" s="14">
        <v>2793</v>
      </c>
      <c r="L11" s="15">
        <f>K11/J14</f>
        <v>0.45998023715415021</v>
      </c>
      <c r="M11" s="17">
        <v>1800</v>
      </c>
      <c r="N11" s="17">
        <v>2489</v>
      </c>
      <c r="O11" s="21">
        <f>N11/M14</f>
        <v>0.23774954627949182</v>
      </c>
    </row>
    <row r="12" spans="1:15" x14ac:dyDescent="0.2">
      <c r="A12" s="1" t="s">
        <v>23</v>
      </c>
      <c r="B12" s="1"/>
      <c r="C12" s="1"/>
      <c r="D12" s="3"/>
      <c r="E12" s="5">
        <v>19</v>
      </c>
      <c r="F12" s="5">
        <v>19</v>
      </c>
      <c r="G12" s="18">
        <f>F12/F14</f>
        <v>2.0169851380042462E-2</v>
      </c>
      <c r="H12" s="10">
        <v>206</v>
      </c>
      <c r="I12" s="11">
        <f>H12/H14</f>
        <v>7.9444658696490547E-2</v>
      </c>
      <c r="J12" s="14">
        <v>0</v>
      </c>
      <c r="K12" s="14"/>
      <c r="L12" s="15"/>
      <c r="M12" s="17">
        <v>745</v>
      </c>
      <c r="N12" s="17">
        <v>2694</v>
      </c>
      <c r="O12" s="21">
        <f>N12/M14</f>
        <v>0.2573311682109084</v>
      </c>
    </row>
    <row r="13" spans="1:15" x14ac:dyDescent="0.2">
      <c r="A13" s="1" t="s">
        <v>24</v>
      </c>
      <c r="B13" s="1"/>
      <c r="C13" s="1"/>
      <c r="D13" s="3"/>
      <c r="E13" s="5" t="s">
        <v>25</v>
      </c>
      <c r="F13" s="5"/>
      <c r="G13" s="18"/>
      <c r="H13" s="10"/>
      <c r="I13" s="10"/>
      <c r="J13" s="14"/>
      <c r="K13" s="14"/>
      <c r="L13" s="15"/>
      <c r="M13" s="17"/>
      <c r="N13" s="17"/>
      <c r="O13" s="21"/>
    </row>
    <row r="14" spans="1:15" x14ac:dyDescent="0.2">
      <c r="A14" s="1" t="s">
        <v>26</v>
      </c>
      <c r="B14" s="1">
        <v>4799</v>
      </c>
      <c r="C14" s="1">
        <f t="shared" ref="C14" si="0">SUM(C5:C13)</f>
        <v>277</v>
      </c>
      <c r="D14" s="3">
        <v>277</v>
      </c>
      <c r="E14" s="5">
        <f>SUM(E4:E13)</f>
        <v>942</v>
      </c>
      <c r="F14" s="5">
        <f>SUM(F8:F13)</f>
        <v>942</v>
      </c>
      <c r="G14" s="18">
        <f>SUM(G8:G13)</f>
        <v>1.0000000000000002</v>
      </c>
      <c r="H14" s="10">
        <f>SUM(H8:H13)</f>
        <v>2593</v>
      </c>
      <c r="I14" s="11">
        <f>SUM(I8:I13)</f>
        <v>1</v>
      </c>
      <c r="J14" s="14">
        <f>SUM(J4:J13)</f>
        <v>6072</v>
      </c>
      <c r="K14" s="14">
        <f>SUM(K9:K13)</f>
        <v>6072</v>
      </c>
      <c r="L14" s="15">
        <f>K14/J14</f>
        <v>1</v>
      </c>
      <c r="M14" s="17">
        <v>10469</v>
      </c>
      <c r="N14" s="17">
        <f>SUM(N11:N13)</f>
        <v>5183</v>
      </c>
      <c r="O14" s="21">
        <f>N14/M14</f>
        <v>0.49508071449040025</v>
      </c>
    </row>
    <row r="16" spans="1:15" x14ac:dyDescent="0.2">
      <c r="L16" s="19"/>
    </row>
  </sheetData>
  <mergeCells count="1">
    <mergeCell ref="A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F540-5775-064A-A058-3E0E22C63624}">
  <dimension ref="A1:N15"/>
  <sheetViews>
    <sheetView tabSelected="1" workbookViewId="0">
      <selection sqref="A1:N15"/>
    </sheetView>
  </sheetViews>
  <sheetFormatPr baseColWidth="10" defaultRowHeight="16" x14ac:dyDescent="0.2"/>
  <cols>
    <col min="12" max="12" width="13.33203125" customWidth="1"/>
  </cols>
  <sheetData>
    <row r="1" spans="1:14" ht="24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3" spans="1:14" ht="51" x14ac:dyDescent="0.2">
      <c r="A3" s="1"/>
      <c r="B3" s="1" t="s">
        <v>1</v>
      </c>
      <c r="C3" s="2" t="s">
        <v>3</v>
      </c>
      <c r="D3" s="4" t="s">
        <v>4</v>
      </c>
      <c r="E3" s="4" t="s">
        <v>5</v>
      </c>
      <c r="F3" s="23" t="s">
        <v>6</v>
      </c>
      <c r="G3" s="29" t="s">
        <v>27</v>
      </c>
      <c r="H3" s="7" t="s">
        <v>7</v>
      </c>
      <c r="I3" s="8" t="s">
        <v>8</v>
      </c>
      <c r="J3" s="12" t="s">
        <v>9</v>
      </c>
      <c r="K3" s="13" t="s">
        <v>10</v>
      </c>
      <c r="L3" s="16" t="s">
        <v>12</v>
      </c>
      <c r="M3" s="20" t="s">
        <v>13</v>
      </c>
      <c r="N3" s="20" t="s">
        <v>14</v>
      </c>
    </row>
    <row r="4" spans="1:14" x14ac:dyDescent="0.2">
      <c r="A4" s="1" t="s">
        <v>15</v>
      </c>
      <c r="B4" s="1">
        <v>4799</v>
      </c>
      <c r="C4" s="3"/>
      <c r="D4" s="5">
        <v>25</v>
      </c>
      <c r="E4" s="5"/>
      <c r="F4" s="24"/>
      <c r="G4" s="28"/>
      <c r="H4" s="9"/>
      <c r="I4" s="10"/>
      <c r="J4" s="14">
        <v>292</v>
      </c>
      <c r="K4" s="14"/>
      <c r="L4" s="17">
        <v>292</v>
      </c>
      <c r="M4" s="17">
        <v>0</v>
      </c>
      <c r="N4" s="17">
        <v>0</v>
      </c>
    </row>
    <row r="5" spans="1:14" x14ac:dyDescent="0.2">
      <c r="A5" s="1" t="s">
        <v>16</v>
      </c>
      <c r="B5" s="1">
        <v>4799</v>
      </c>
      <c r="C5" s="3"/>
      <c r="D5" s="5">
        <v>93</v>
      </c>
      <c r="E5" s="5"/>
      <c r="F5" s="24"/>
      <c r="G5" s="28"/>
      <c r="H5" s="9"/>
      <c r="I5" s="10"/>
      <c r="J5" s="14">
        <v>650</v>
      </c>
      <c r="K5" s="14"/>
      <c r="L5" s="17">
        <v>596</v>
      </c>
      <c r="M5" s="17">
        <v>0</v>
      </c>
      <c r="N5" s="17">
        <v>0</v>
      </c>
    </row>
    <row r="6" spans="1:14" x14ac:dyDescent="0.2">
      <c r="A6" s="1" t="s">
        <v>17</v>
      </c>
      <c r="B6" s="1">
        <v>4799</v>
      </c>
      <c r="C6" s="3"/>
      <c r="D6" s="5">
        <v>79</v>
      </c>
      <c r="E6" s="5"/>
      <c r="F6" s="24"/>
      <c r="G6" s="28"/>
      <c r="H6" s="9"/>
      <c r="I6" s="10"/>
      <c r="J6" s="14">
        <v>1702</v>
      </c>
      <c r="K6" s="14"/>
      <c r="L6" s="17">
        <v>4084</v>
      </c>
      <c r="M6" s="17">
        <v>0</v>
      </c>
      <c r="N6" s="17">
        <v>0</v>
      </c>
    </row>
    <row r="7" spans="1:14" x14ac:dyDescent="0.2">
      <c r="A7" s="1" t="s">
        <v>18</v>
      </c>
      <c r="B7" s="1">
        <v>4799</v>
      </c>
      <c r="C7" s="3"/>
      <c r="D7" s="5">
        <v>61</v>
      </c>
      <c r="E7" s="5"/>
      <c r="F7" s="24"/>
      <c r="G7" s="28"/>
      <c r="H7" s="9"/>
      <c r="I7" s="10"/>
      <c r="J7" s="14">
        <v>612</v>
      </c>
      <c r="K7" s="14"/>
      <c r="L7" s="17">
        <v>1729</v>
      </c>
      <c r="M7" s="17">
        <v>0</v>
      </c>
      <c r="N7" s="17">
        <v>0</v>
      </c>
    </row>
    <row r="8" spans="1:14" x14ac:dyDescent="0.2">
      <c r="A8" s="1" t="s">
        <v>19</v>
      </c>
      <c r="B8" s="1">
        <v>4799</v>
      </c>
      <c r="C8" s="3"/>
      <c r="D8" s="5">
        <v>213</v>
      </c>
      <c r="E8" s="5">
        <v>471</v>
      </c>
      <c r="F8" s="25">
        <f>E8/E14</f>
        <v>0.5</v>
      </c>
      <c r="G8" s="28">
        <f>H8*2</f>
        <v>2574</v>
      </c>
      <c r="H8" s="26">
        <v>1287</v>
      </c>
      <c r="I8" s="11">
        <f>H8/H14</f>
        <v>0.49633629001156959</v>
      </c>
      <c r="J8" s="14">
        <v>850</v>
      </c>
      <c r="K8" s="14"/>
      <c r="L8" s="17">
        <v>1223</v>
      </c>
      <c r="M8" s="17">
        <v>0</v>
      </c>
      <c r="N8" s="17">
        <v>0</v>
      </c>
    </row>
    <row r="9" spans="1:14" x14ac:dyDescent="0.2">
      <c r="A9" s="1" t="s">
        <v>20</v>
      </c>
      <c r="B9" s="1">
        <v>4799</v>
      </c>
      <c r="C9" s="3">
        <v>277</v>
      </c>
      <c r="D9" s="5">
        <v>177</v>
      </c>
      <c r="E9" s="5">
        <v>177</v>
      </c>
      <c r="F9" s="25">
        <f>E9/E14</f>
        <v>0.18789808917197454</v>
      </c>
      <c r="G9" s="28">
        <v>932</v>
      </c>
      <c r="H9" s="26">
        <v>932</v>
      </c>
      <c r="I9" s="11">
        <f>H9/H14</f>
        <v>0.35942923254917086</v>
      </c>
      <c r="J9" s="14">
        <v>1966</v>
      </c>
      <c r="K9" s="14">
        <v>1779</v>
      </c>
      <c r="L9" s="17">
        <v>0</v>
      </c>
      <c r="M9" s="17">
        <v>0</v>
      </c>
      <c r="N9" s="17">
        <v>0</v>
      </c>
    </row>
    <row r="10" spans="1:14" x14ac:dyDescent="0.2">
      <c r="A10" s="1" t="s">
        <v>21</v>
      </c>
      <c r="B10" s="1"/>
      <c r="C10" s="3"/>
      <c r="D10" s="5">
        <v>209</v>
      </c>
      <c r="E10" s="5">
        <v>209</v>
      </c>
      <c r="F10" s="25">
        <f>E10/E14</f>
        <v>0.2218683651804671</v>
      </c>
      <c r="G10" s="28"/>
      <c r="H10" s="26">
        <v>12</v>
      </c>
      <c r="I10" s="11">
        <f>H10/H14</f>
        <v>4.6278441959120712E-3</v>
      </c>
      <c r="J10" s="14">
        <v>0</v>
      </c>
      <c r="K10" s="14">
        <v>1500</v>
      </c>
      <c r="L10" s="17">
        <v>0</v>
      </c>
      <c r="M10" s="17">
        <v>0</v>
      </c>
      <c r="N10" s="17">
        <v>0</v>
      </c>
    </row>
    <row r="11" spans="1:14" x14ac:dyDescent="0.2">
      <c r="A11" s="1" t="s">
        <v>22</v>
      </c>
      <c r="B11" s="1"/>
      <c r="C11" s="3"/>
      <c r="D11" s="5">
        <v>66</v>
      </c>
      <c r="E11" s="5">
        <v>66</v>
      </c>
      <c r="F11" s="25">
        <f>E11/E14</f>
        <v>7.0063694267515922E-2</v>
      </c>
      <c r="G11" s="28"/>
      <c r="H11" s="26">
        <v>156</v>
      </c>
      <c r="I11" s="11">
        <f>H11/H14</f>
        <v>6.0161974546856921E-2</v>
      </c>
      <c r="J11" s="14">
        <v>0</v>
      </c>
      <c r="K11" s="14">
        <v>2793</v>
      </c>
      <c r="L11" s="17">
        <v>1800</v>
      </c>
      <c r="M11" s="17">
        <v>2489</v>
      </c>
      <c r="N11" s="21">
        <f>M11/L14</f>
        <v>0.23774954627949182</v>
      </c>
    </row>
    <row r="12" spans="1:14" x14ac:dyDescent="0.2">
      <c r="A12" s="1" t="s">
        <v>23</v>
      </c>
      <c r="B12" s="1"/>
      <c r="C12" s="3"/>
      <c r="D12" s="5">
        <v>19</v>
      </c>
      <c r="E12" s="5">
        <v>19</v>
      </c>
      <c r="F12" s="25">
        <f>E12/E14</f>
        <v>2.0169851380042462E-2</v>
      </c>
      <c r="G12" s="28"/>
      <c r="H12" s="26">
        <v>206</v>
      </c>
      <c r="I12" s="11">
        <f>H12/H14</f>
        <v>7.9444658696490547E-2</v>
      </c>
      <c r="J12" s="14">
        <v>0</v>
      </c>
      <c r="K12" s="14"/>
      <c r="L12" s="17">
        <v>745</v>
      </c>
      <c r="M12" s="17">
        <v>2694</v>
      </c>
      <c r="N12" s="21">
        <f>M12/L14</f>
        <v>0.2573311682109084</v>
      </c>
    </row>
    <row r="13" spans="1:14" x14ac:dyDescent="0.2">
      <c r="A13" s="1" t="s">
        <v>24</v>
      </c>
      <c r="B13" s="1"/>
      <c r="C13" s="3"/>
      <c r="D13" s="5" t="s">
        <v>25</v>
      </c>
      <c r="E13" s="5"/>
      <c r="F13" s="25"/>
      <c r="G13" s="28"/>
      <c r="H13" s="26"/>
      <c r="I13" s="10"/>
      <c r="J13" s="14"/>
      <c r="K13" s="14"/>
      <c r="L13" s="17"/>
      <c r="M13" s="17"/>
      <c r="N13" s="21"/>
    </row>
    <row r="14" spans="1:14" x14ac:dyDescent="0.2">
      <c r="A14" s="1" t="s">
        <v>26</v>
      </c>
      <c r="B14" s="1">
        <v>4799</v>
      </c>
      <c r="C14" s="3">
        <v>277</v>
      </c>
      <c r="D14" s="5">
        <f>SUM(D4:D13)</f>
        <v>942</v>
      </c>
      <c r="E14" s="5">
        <f>SUM(E8:E13)</f>
        <v>942</v>
      </c>
      <c r="F14" s="25">
        <f>SUM(F8:F13)</f>
        <v>1.0000000000000002</v>
      </c>
      <c r="G14" s="30">
        <f>SUM(G8:G13)</f>
        <v>3506</v>
      </c>
      <c r="H14" s="26">
        <f>SUM(H8:H13)</f>
        <v>2593</v>
      </c>
      <c r="I14" s="11">
        <f>SUM(I8:I13)</f>
        <v>1</v>
      </c>
      <c r="J14" s="14">
        <f>SUM(J4:J13)</f>
        <v>6072</v>
      </c>
      <c r="K14" s="14">
        <f>SUM(K9:K13)</f>
        <v>6072</v>
      </c>
      <c r="L14" s="17">
        <v>10469</v>
      </c>
      <c r="M14" s="17">
        <f>SUM(M11:M13)</f>
        <v>5183</v>
      </c>
      <c r="N14" s="21">
        <f>M14/L14</f>
        <v>0.49508071449040025</v>
      </c>
    </row>
    <row r="15" spans="1:14" x14ac:dyDescent="0.2">
      <c r="G15" s="27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de Faria Leao</cp:lastModifiedBy>
  <cp:revision/>
  <dcterms:created xsi:type="dcterms:W3CDTF">2023-09-04T18:02:54Z</dcterms:created>
  <dcterms:modified xsi:type="dcterms:W3CDTF">2023-12-18T11:04:11Z</dcterms:modified>
  <cp:category/>
  <cp:contentStatus/>
</cp:coreProperties>
</file>