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8_{0B8BCBF6-9F78-0243-90C7-1964AF98E19C}" xr6:coauthVersionLast="47" xr6:coauthVersionMax="47" xr10:uidLastSave="{00000000-0000-0000-0000-000000000000}"/>
  <bookViews>
    <workbookView xWindow="2940" yWindow="760" windowWidth="26680" windowHeight="13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Q8" i="1"/>
  <c r="D8" i="1"/>
  <c r="K14" i="1"/>
  <c r="D7" i="1"/>
  <c r="D6" i="1"/>
  <c r="D5" i="1"/>
  <c r="D14" i="1"/>
  <c r="D4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ips.nt0001@gmail.com</author>
  </authors>
  <commentList>
    <comment ref="A5" authorId="0" shapeId="0" xr:uid="{00000000-0006-0000-0000-000001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Iniciado 17/04</t>
        </r>
      </text>
    </comment>
    <comment ref="A6" authorId="0" shapeId="0" xr:uid="{00000000-0006-0000-0000-000002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Até dia 21/05</t>
        </r>
      </text>
    </comment>
  </commentList>
</comments>
</file>

<file path=xl/sharedStrings.xml><?xml version="1.0" encoding="utf-8"?>
<sst xmlns="http://schemas.openxmlformats.org/spreadsheetml/2006/main" count="34" uniqueCount="28">
  <si>
    <t>HORUS</t>
  </si>
  <si>
    <t>VISTOS HORUS</t>
  </si>
  <si>
    <t>AMP Incluir</t>
  </si>
  <si>
    <t>AMPP incluir</t>
  </si>
  <si>
    <t xml:space="preserve">MARCO 23 </t>
  </si>
  <si>
    <t>MONITORAMENTO  CARGA OBM  A PARTIR DO HORUS</t>
  </si>
  <si>
    <t xml:space="preserve">ABRIL 23 </t>
  </si>
  <si>
    <t>VTM incluir</t>
  </si>
  <si>
    <t>MAIO 23</t>
  </si>
  <si>
    <t>JUNHO 23</t>
  </si>
  <si>
    <t>JULHO 23</t>
  </si>
  <si>
    <t>AGOSTO 23</t>
  </si>
  <si>
    <t>SETEMBRO 23</t>
  </si>
  <si>
    <t>OUTUBRO 23</t>
  </si>
  <si>
    <t>NOVMEBRO 23</t>
  </si>
  <si>
    <t>DEZEMBRO 23</t>
  </si>
  <si>
    <t>TOTAIS</t>
  </si>
  <si>
    <t xml:space="preserve"> </t>
  </si>
  <si>
    <t>% VISTOS HÓRUS</t>
  </si>
  <si>
    <t>VMP incluídos Portal</t>
  </si>
  <si>
    <t>VMPP incluídos Portal</t>
  </si>
  <si>
    <t>% VMPs incluídos no portal</t>
  </si>
  <si>
    <t>VTM incluídos PORTAL</t>
  </si>
  <si>
    <t>AMP incluídos Portal</t>
  </si>
  <si>
    <t>% VMPPs incluídos no portal</t>
  </si>
  <si>
    <t>% AMPs incluídos no portal</t>
  </si>
  <si>
    <t>VMP incluidos</t>
  </si>
  <si>
    <t>VMPP inlcuidos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</si>
</sst>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vertical="top" wrapText="1"/>
    </xf>
    <xf numFmtId="10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2" xfId="0" applyBorder="1"/>
    <xf numFmtId="9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zoomScale="130" zoomScaleNormal="130" workbookViewId="0">
      <selection activeCell="F21" sqref="F21"/>
    </sheetView>
  </sheetViews>
  <sheetFormatPr baseColWidth="10" defaultColWidth="11.1640625" defaultRowHeight="16" x14ac:dyDescent="0.2"/>
  <cols>
    <col min="1" max="1" width="15.6640625" customWidth="1"/>
    <col min="2" max="2" width="14.5" customWidth="1"/>
    <col min="3" max="6" width="15.1640625" customWidth="1"/>
    <col min="7" max="7" width="14.1640625" customWidth="1"/>
    <col min="8" max="10" width="13.33203125" customWidth="1"/>
  </cols>
  <sheetData>
    <row r="1" spans="1:17" x14ac:dyDescent="0.2">
      <c r="B1" t="s">
        <v>5</v>
      </c>
    </row>
    <row r="3" spans="1:17" ht="51" x14ac:dyDescent="0.2">
      <c r="A3" s="1"/>
      <c r="B3" s="1" t="s">
        <v>0</v>
      </c>
      <c r="C3" s="1" t="s">
        <v>1</v>
      </c>
      <c r="D3" s="1" t="s">
        <v>18</v>
      </c>
      <c r="E3" s="1" t="s">
        <v>7</v>
      </c>
      <c r="F3" s="5" t="s">
        <v>22</v>
      </c>
      <c r="G3" s="1" t="s">
        <v>26</v>
      </c>
      <c r="H3" s="1" t="s">
        <v>27</v>
      </c>
      <c r="I3" s="1" t="s">
        <v>2</v>
      </c>
      <c r="J3" s="5" t="s">
        <v>23</v>
      </c>
      <c r="K3" s="1" t="s">
        <v>3</v>
      </c>
      <c r="L3" s="3" t="s">
        <v>19</v>
      </c>
      <c r="M3" s="3" t="s">
        <v>21</v>
      </c>
      <c r="N3" s="6" t="s">
        <v>20</v>
      </c>
      <c r="O3" s="3" t="s">
        <v>24</v>
      </c>
      <c r="P3" s="6" t="s">
        <v>23</v>
      </c>
      <c r="Q3" s="3" t="s">
        <v>25</v>
      </c>
    </row>
    <row r="4" spans="1:17" x14ac:dyDescent="0.2">
      <c r="A4" s="1" t="s">
        <v>4</v>
      </c>
      <c r="B4" s="1">
        <v>4799</v>
      </c>
      <c r="C4" s="1">
        <v>84</v>
      </c>
      <c r="D4" s="2">
        <f>(84/B4)</f>
        <v>1.7503646593040215E-2</v>
      </c>
      <c r="E4" s="1">
        <v>11</v>
      </c>
      <c r="F4" s="1"/>
      <c r="G4" s="1">
        <v>25</v>
      </c>
      <c r="H4" s="1">
        <v>78</v>
      </c>
      <c r="I4" s="1">
        <v>292</v>
      </c>
      <c r="J4" s="1"/>
      <c r="K4" s="1">
        <v>292</v>
      </c>
      <c r="L4" s="1"/>
      <c r="M4" s="1"/>
      <c r="N4" s="7"/>
      <c r="O4" s="1"/>
      <c r="P4" s="7"/>
      <c r="Q4" s="1"/>
    </row>
    <row r="5" spans="1:17" x14ac:dyDescent="0.2">
      <c r="A5" s="1" t="s">
        <v>6</v>
      </c>
      <c r="B5" s="1">
        <v>4799</v>
      </c>
      <c r="C5" s="1">
        <v>1155</v>
      </c>
      <c r="D5" s="2">
        <f>(C5+C4)/4799</f>
        <v>0.25817878724734322</v>
      </c>
      <c r="E5" s="1">
        <v>93</v>
      </c>
      <c r="F5" s="1"/>
      <c r="G5" s="1">
        <v>93</v>
      </c>
      <c r="H5" s="1">
        <v>545</v>
      </c>
      <c r="I5" s="1">
        <v>650</v>
      </c>
      <c r="J5" s="1"/>
      <c r="K5" s="1">
        <v>596</v>
      </c>
      <c r="L5" s="1"/>
      <c r="M5" s="1"/>
      <c r="N5" s="7"/>
      <c r="O5" s="1"/>
      <c r="P5" s="7"/>
      <c r="Q5" s="1"/>
    </row>
    <row r="6" spans="1:17" x14ac:dyDescent="0.2">
      <c r="A6" s="1" t="s">
        <v>8</v>
      </c>
      <c r="B6" s="1">
        <v>4799</v>
      </c>
      <c r="C6" s="1">
        <v>1100</v>
      </c>
      <c r="D6" s="2">
        <f>(C6+C5+C4)/4799</f>
        <v>0.48739320691810795</v>
      </c>
      <c r="E6" s="1">
        <v>184</v>
      </c>
      <c r="F6" s="1"/>
      <c r="G6" s="1">
        <v>79</v>
      </c>
      <c r="H6" s="1">
        <v>656</v>
      </c>
      <c r="I6" s="1">
        <v>1702</v>
      </c>
      <c r="J6" s="1"/>
      <c r="K6" s="1">
        <v>4084</v>
      </c>
      <c r="L6" s="1"/>
      <c r="M6" s="1"/>
      <c r="N6" s="7"/>
      <c r="O6" s="1"/>
      <c r="P6" s="7"/>
      <c r="Q6" s="1"/>
    </row>
    <row r="7" spans="1:17" x14ac:dyDescent="0.2">
      <c r="A7" s="1" t="s">
        <v>9</v>
      </c>
      <c r="B7" s="1">
        <v>4799</v>
      </c>
      <c r="C7" s="1">
        <v>2007</v>
      </c>
      <c r="D7" s="2">
        <f>(C7+C6+C5+C4)/B14</f>
        <v>0.90560533444467595</v>
      </c>
      <c r="E7" s="1">
        <v>0</v>
      </c>
      <c r="F7" s="1"/>
      <c r="G7" s="1">
        <v>61</v>
      </c>
      <c r="H7" s="1">
        <v>253</v>
      </c>
      <c r="I7" s="1">
        <v>612</v>
      </c>
      <c r="J7" s="1"/>
      <c r="K7" s="1">
        <v>1729</v>
      </c>
      <c r="L7" s="1"/>
      <c r="M7" s="1"/>
      <c r="N7" s="7"/>
      <c r="O7" s="1"/>
      <c r="P7" s="7"/>
      <c r="Q7" s="1"/>
    </row>
    <row r="8" spans="1:17" x14ac:dyDescent="0.2">
      <c r="A8" s="1" t="s">
        <v>10</v>
      </c>
      <c r="B8" s="1">
        <v>4799</v>
      </c>
      <c r="C8" s="1">
        <v>4799</v>
      </c>
      <c r="D8" s="2">
        <f>(C8)/B14</f>
        <v>1</v>
      </c>
      <c r="E8" s="1">
        <v>0</v>
      </c>
      <c r="F8" s="1"/>
      <c r="G8" s="1">
        <v>3</v>
      </c>
      <c r="H8" s="1">
        <v>1013</v>
      </c>
      <c r="I8" s="1">
        <v>850</v>
      </c>
      <c r="J8" s="1"/>
      <c r="K8" s="1">
        <v>1223</v>
      </c>
      <c r="L8">
        <v>261</v>
      </c>
      <c r="M8" s="4">
        <v>1</v>
      </c>
      <c r="N8">
        <v>2545</v>
      </c>
      <c r="O8" s="8">
        <v>1</v>
      </c>
      <c r="P8">
        <v>1779</v>
      </c>
      <c r="Q8" s="8">
        <f>1779/6072</f>
        <v>0.29298418972332013</v>
      </c>
    </row>
    <row r="9" spans="1:17" x14ac:dyDescent="0.2">
      <c r="A9" s="1" t="s">
        <v>11</v>
      </c>
      <c r="B9" s="1">
        <v>4799</v>
      </c>
      <c r="C9" s="1">
        <v>4799</v>
      </c>
      <c r="D9" s="2">
        <v>1</v>
      </c>
      <c r="E9" s="1">
        <v>0</v>
      </c>
      <c r="F9" s="1">
        <v>277</v>
      </c>
      <c r="G9" s="1">
        <v>0</v>
      </c>
      <c r="H9" s="1">
        <v>0</v>
      </c>
      <c r="I9" s="1">
        <v>1966</v>
      </c>
      <c r="J9" s="1">
        <v>1779</v>
      </c>
      <c r="K9" s="1"/>
      <c r="L9" s="1"/>
      <c r="M9" s="1"/>
      <c r="N9" s="7"/>
      <c r="O9" s="1"/>
      <c r="P9" s="7"/>
      <c r="Q9" s="1"/>
    </row>
    <row r="10" spans="1:17" x14ac:dyDescent="0.2">
      <c r="A10" s="1" t="s">
        <v>12</v>
      </c>
      <c r="B10" s="1"/>
      <c r="C10" s="1"/>
      <c r="D10" s="2"/>
      <c r="E10" s="1"/>
      <c r="F10" s="1"/>
      <c r="G10" s="1"/>
      <c r="H10" s="1"/>
      <c r="I10" s="1" t="s">
        <v>17</v>
      </c>
      <c r="J10" s="1"/>
      <c r="K10" s="1"/>
      <c r="L10" s="1"/>
      <c r="M10" s="1"/>
      <c r="N10" s="7"/>
      <c r="O10" s="1"/>
      <c r="P10" s="7"/>
      <c r="Q10" s="1"/>
    </row>
    <row r="11" spans="1:17" x14ac:dyDescent="0.2">
      <c r="A11" s="1" t="s">
        <v>13</v>
      </c>
      <c r="B11" s="1"/>
      <c r="C11" s="1"/>
      <c r="D11" s="2"/>
      <c r="E11" s="1"/>
      <c r="F11" s="1"/>
      <c r="G11" s="1"/>
      <c r="H11" s="1" t="s">
        <v>17</v>
      </c>
      <c r="I11" s="1"/>
      <c r="J11" s="1"/>
      <c r="K11" s="1"/>
      <c r="L11" s="1"/>
      <c r="M11" s="1"/>
      <c r="N11" s="7"/>
      <c r="O11" s="1"/>
      <c r="P11" s="7"/>
      <c r="Q11" s="1"/>
    </row>
    <row r="12" spans="1:17" x14ac:dyDescent="0.2">
      <c r="A12" s="1" t="s">
        <v>14</v>
      </c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1"/>
      <c r="N12" s="7"/>
      <c r="O12" s="1"/>
      <c r="P12" s="7"/>
      <c r="Q12" s="1"/>
    </row>
    <row r="13" spans="1:17" x14ac:dyDescent="0.2">
      <c r="A13" s="1" t="s">
        <v>15</v>
      </c>
      <c r="B13" s="1"/>
      <c r="C13" s="1" t="s">
        <v>17</v>
      </c>
      <c r="D13" s="2"/>
      <c r="E13" s="1"/>
      <c r="F13" s="1"/>
      <c r="G13" s="1" t="s">
        <v>17</v>
      </c>
      <c r="H13" s="1"/>
      <c r="I13" s="1"/>
      <c r="J13" s="1"/>
      <c r="K13" s="1"/>
      <c r="L13" s="1"/>
      <c r="M13" s="1"/>
      <c r="N13" s="7"/>
      <c r="O13" s="1"/>
      <c r="P13" s="7"/>
      <c r="Q13" s="1"/>
    </row>
    <row r="14" spans="1:17" x14ac:dyDescent="0.2">
      <c r="A14" s="1" t="s">
        <v>16</v>
      </c>
      <c r="B14" s="1">
        <v>4799</v>
      </c>
      <c r="C14" s="1">
        <v>4799</v>
      </c>
      <c r="D14" s="2">
        <f>C14/B14</f>
        <v>1</v>
      </c>
      <c r="E14" s="1">
        <f t="shared" ref="E14" si="0">SUM(E5:E13)</f>
        <v>277</v>
      </c>
      <c r="F14" s="1">
        <v>277</v>
      </c>
      <c r="G14" s="1">
        <v>261</v>
      </c>
      <c r="H14" s="1">
        <v>2545</v>
      </c>
      <c r="I14" s="1">
        <v>6072</v>
      </c>
      <c r="J14" s="1">
        <v>1779</v>
      </c>
      <c r="K14" s="1">
        <f>SUM(K4:K13)</f>
        <v>7924</v>
      </c>
      <c r="L14" s="1">
        <v>261</v>
      </c>
      <c r="M14" s="2">
        <v>1</v>
      </c>
      <c r="N14" s="1">
        <v>2545</v>
      </c>
      <c r="O14" s="8">
        <v>1</v>
      </c>
      <c r="P14" s="1">
        <v>1779</v>
      </c>
      <c r="Q14" s="8">
        <f>1779/6072</f>
        <v>0.29298418972332013</v>
      </c>
    </row>
    <row r="15" spans="1:17" x14ac:dyDescent="0.2">
      <c r="D15" t="s">
        <v>17</v>
      </c>
    </row>
    <row r="19" spans="5:10" x14ac:dyDescent="0.2">
      <c r="H19" s="9"/>
      <c r="I19" s="9"/>
      <c r="J19" s="9"/>
    </row>
    <row r="20" spans="5:10" x14ac:dyDescent="0.2">
      <c r="E20" t="s">
        <v>17</v>
      </c>
      <c r="H20" s="9"/>
      <c r="I20" s="9"/>
      <c r="J20" s="9"/>
    </row>
    <row r="21" spans="5:10" x14ac:dyDescent="0.2">
      <c r="H21" s="9"/>
      <c r="I21" s="9"/>
      <c r="J21" s="9"/>
    </row>
    <row r="22" spans="5:10" x14ac:dyDescent="0.2">
      <c r="H22" s="9"/>
      <c r="I22" s="9"/>
      <c r="J22" s="9"/>
    </row>
    <row r="23" spans="5:10" x14ac:dyDescent="0.2">
      <c r="H23" s="9"/>
      <c r="I23" s="9"/>
      <c r="J23" s="9"/>
    </row>
    <row r="24" spans="5:10" x14ac:dyDescent="0.2">
      <c r="H24" s="9"/>
      <c r="I24" s="9"/>
      <c r="J24" s="9"/>
    </row>
    <row r="25" spans="5:10" x14ac:dyDescent="0.2">
      <c r="H25" s="9"/>
      <c r="I25" s="9"/>
      <c r="J25" s="9"/>
    </row>
  </sheetData>
  <pageMargins left="0.7" right="0.7" top="0.75" bottom="0.75" header="0.3" footer="0.3"/>
  <pageSetup paperSize="9" orientation="portrait" horizontalDpi="0" verticalDpi="0"/>
  <ignoredErrors>
    <ignoredError sqref="E14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2023-04-05T19:06:54Z</dcterms:created>
  <dcterms:modified xsi:type="dcterms:W3CDTF">2023-09-04T17:59:46Z</dcterms:modified>
</cp:coreProperties>
</file>