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-120" yWindow="-120" windowWidth="29040" windowHeight="15720" firstSheet="10" activeTab="15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31" i="15"/>
  <c r="A25" i="15"/>
  <c r="G30" i="15"/>
  <c r="A30" i="15"/>
  <c r="G29" i="15"/>
  <c r="A29" i="15"/>
  <c r="G28" i="15"/>
  <c r="A28" i="15"/>
  <c r="G27" i="15"/>
  <c r="A27" i="15"/>
  <c r="G26" i="15"/>
  <c r="A26" i="15"/>
  <c r="G24" i="15"/>
  <c r="A24" i="15"/>
  <c r="G23" i="15"/>
  <c r="A23" i="15"/>
  <c r="G22" i="15"/>
  <c r="A22" i="15"/>
  <c r="A31" i="15"/>
  <c r="G21" i="15"/>
  <c r="A21" i="15"/>
  <c r="G36" i="15"/>
  <c r="G35" i="15"/>
  <c r="G34" i="15"/>
  <c r="G33" i="15"/>
  <c r="A16" i="4"/>
  <c r="A15" i="4"/>
  <c r="A17" i="2"/>
  <c r="A16" i="2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G17" i="4"/>
  <c r="G16" i="4"/>
  <c r="G15" i="4"/>
  <c r="G17" i="2"/>
  <c r="A13" i="2" l="1"/>
  <c r="A11" i="2"/>
  <c r="A10" i="2"/>
  <c r="G16" i="2"/>
  <c r="A15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2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32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E13" i="1"/>
  <c r="C6" i="1"/>
  <c r="E11" i="1"/>
  <c r="E2" i="1"/>
  <c r="C13" i="1"/>
  <c r="C8" i="1"/>
  <c r="C11" i="1"/>
  <c r="E9" i="1"/>
  <c r="D10" i="1"/>
  <c r="E16" i="1"/>
  <c r="D7" i="1"/>
  <c r="E7" i="1"/>
  <c r="E3" i="1"/>
  <c r="C16" i="1"/>
  <c r="C15" i="1"/>
  <c r="E5" i="1"/>
  <c r="D8" i="1"/>
  <c r="D15" i="1"/>
  <c r="E8" i="1"/>
  <c r="D9" i="1"/>
  <c r="D14" i="1"/>
  <c r="E10" i="1"/>
  <c r="C14" i="1"/>
  <c r="E12" i="1"/>
  <c r="C10" i="1"/>
  <c r="D13" i="1"/>
  <c r="C9" i="1"/>
  <c r="D11" i="1"/>
  <c r="D6" i="1"/>
  <c r="C12" i="1"/>
  <c r="E6" i="1"/>
  <c r="D16" i="1"/>
  <c r="E15" i="1"/>
  <c r="C7" i="1"/>
  <c r="D12" i="1"/>
  <c r="E14" i="1"/>
  <c r="F9" i="1" l="1"/>
  <c r="F15" i="1"/>
  <c r="F10" i="1"/>
  <c r="F16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G7" i="3"/>
  <c r="A7" i="3"/>
  <c r="G6" i="3"/>
  <c r="A6" i="3"/>
  <c r="A4" i="3"/>
  <c r="A5" i="3"/>
  <c r="G5" i="3"/>
  <c r="G4" i="3"/>
  <c r="G3" i="3"/>
  <c r="A3" i="3"/>
  <c r="G2" i="3"/>
  <c r="A2" i="3"/>
  <c r="A14" i="2"/>
  <c r="A12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3" i="1"/>
  <c r="D4" i="1"/>
  <c r="D2" i="1"/>
  <c r="E4" i="1"/>
  <c r="C2" i="1"/>
  <c r="D5" i="1"/>
  <c r="D3" i="1"/>
  <c r="C4" i="1"/>
  <c r="C5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<sst xmlns="http://schemas.openxmlformats.org/spreadsheetml/2006/main" count="1140" uniqueCount="188">
  <si>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</si>
  <si>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</si>
  <si>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</si>
  <si>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</si>
  <si>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</si>
  <si>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</si>
  <si>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</si>
  <si>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</si>
  <si>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</si>
  <si>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</si>
  <si>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</si>
  <si>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</si>
  <si>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</si>
  <si>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</si>
  <si>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</si>
  <si>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</si>
  <si>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</si>
  <si>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</si>
  <si>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</si>
  <si>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</si>
  <si>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</si>
  <si>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</si>
  <si>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</si>
  <si>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</si>
  <si>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</si>
  <si>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</si>
  <si>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</si>
  <si>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</si>
  <si>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</si>
  <si>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</si>
  <si>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</si>
  <si>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</si>
  <si>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</si>
  <si>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</si>
  <si>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</si>
  <si>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</si>
  <si>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</si>
  <si>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</si>
  <si>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</si>
  <si>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</si>
  <si>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</si>
  <si>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</si>
  <si>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</si>
  <si>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</si>
  <si>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</si>
  <si>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</si>
  <si>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</si>
  <si>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</si>
  <si>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</si>
  <si>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</si>
  <si>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</si>
  <si>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</si>
  <si>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</si>
  <si>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</si>
  <si>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</si>
  <si>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</si>
  <si>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</si>
  <si>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</si>
  <si>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</si>
  <si>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</si>
  <si>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</si>
  <si>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</si>
  <si>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</si>
  <si>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</si>
  <si>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</si>
  <si>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</si>
  <si>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</si>
  <si>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</si>
  <si>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</si>
  <si>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</si>
  <si>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</si>
  <si>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</si>
  <si>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</si>
  <si>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</si>
  <si>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</si>
  <si>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</si>
  <si>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</si>
  <si>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</si>
  <si>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</si>
  <si>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</si>
  <si>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</si>
  <si>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</si>
  <si>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</si>
  <si>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</si>
  <si>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</si>
  <si>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</si>
  <si>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</si>
  <si>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</si>
  <si>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</si>
  <si>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</si>
  <si>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</si>
  <si>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</si>
  <si>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</si>
  <si>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</si>
  <si>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</si>
  <si>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</si>
  <si>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</si>
  <si>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</si>
  <si>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</si>
  <si>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</si>
  <si>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</si>
  <si>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</si>
  <si>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</si>
  <si>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</si>
  <si>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</si>
  <si>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</si>
  <si>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</si>
  <si>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</si>
  <si>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</si>
  <si>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</si>
  <si>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</si>
  <si>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</si>
  <si>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</si>
  <si>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</si>
  <si>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</si>
  <si>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</si>
  <si>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</si>
  <si>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</si>
  <si>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</si>
  <si>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</si>
  <si>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</si>
  <si>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</si>
  <si>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</si>
  <si>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</si>
  <si>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</si>
  <si>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</si>
  <si>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</si>
  <si>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</si>
  <si>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</si>
  <si>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</si>
  <si>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</si>
  <si>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</si>
  <si>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</si>
  <si>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</si>
  <si>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</si>
  <si>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</si>
  <si>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</si>
  <si>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</si>
  <si>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</si>
  <si>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</si>
  <si>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</si>
  <si>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</si>
  <si>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Sexo</t>
  </si>
  <si>
    <t>Sem ConceptMap</t>
  </si>
  <si>
    <t>Administrative-gender</t>
  </si>
  <si>
    <t>Adminitrative-gender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</si>
  <si>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</si>
  <si>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</si>
  <si>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</si>
  <si>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</si>
  <si>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</si>
  <si>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</si>
  <si>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</si>
  <si>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</si>
  <si>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</si>
  <si>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</si>
  <si>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</si>
  <si>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</si>
  <si>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</si>
  <si>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</si>
  <si>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</si>
  <si>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</si>
  <si>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</si>
  <si>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</si>
  <si>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</si>
  <si>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</si>
  <si>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</si>
  <si>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</si>
  <si>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</si>
  <si>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</si>
  <si>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</si>
  <si>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</si>
  <si>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</si>
  <si>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</si>
  <si>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</si>
  <si>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</si>
  <si>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</si>
  <si>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</si>
  <si>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 xml:space="preserve"> v2.0443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</si>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</sst>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20" zoomScaleNormal="120" workbookViewId="0">
      <selection activeCell="A18" sqref="A18"/>
    </sheetView>
  </sheetViews>
  <sheetFormatPr defaultColWidth="8.88671875" defaultRowHeight="14.4" x14ac:dyDescent="0.3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114</v>
      </c>
      <c r="B2" s="8">
        <v>1</v>
      </c>
      <c r="C2" s="6">
        <f ca="1">IFERROR(AVERAGEIFS(INDIRECT($A2 &amp; "!G:G"),INDIRECT($A2 &amp; "!C:C"), C$1),"")</f>
        <v>0.7857142857142857</v>
      </c>
      <c r="D2" s="6">
        <f ca="1">IFERROR(AVERAGEIFS(INDIRECT($A2 &amp; "!G:G"),INDIRECT($A2 &amp; "!C:C"), D$1),"")</f>
        <v>0.7857142857142857</v>
      </c>
      <c r="E2" s="6">
        <f ca="1">IFERROR(AVERAGEIFS(INDIRECT($A2 &amp; "!G:G"),INDIRECT($A2 &amp; "!C:C"), E$1),"")</f>
        <v>1</v>
      </c>
      <c r="F2" s="8">
        <f ca="1">AVERAGE(B2:E2)</f>
        <v>0.89285714285714279</v>
      </c>
    </row>
    <row r="3" spans="1:6" s="3" customFormat="1" x14ac:dyDescent="0.3">
      <c r="A3" s="4" t="s">
        <v>115</v>
      </c>
      <c r="B3" s="9">
        <v>1</v>
      </c>
      <c r="C3" s="16">
        <f t="shared" ref="C3:E16" ca="1" si="0">IFERROR(AVERAGEIFS(INDIRECT($A3 &amp; "!G:G"),INDIRECT($A3 &amp; "!C:C"), C$1),"")</f>
        <v>0.66666666666666663</v>
      </c>
      <c r="D3" s="16">
        <f t="shared" ca="1" si="0"/>
        <v>0.66666666666666663</v>
      </c>
      <c r="E3" s="16" t="str">
        <f t="shared" ca="1" si="0"/>
        <v/>
      </c>
      <c r="F3" s="23">
        <f ca="1">AVERAGE(B3:E3)</f>
        <v>0.77777777777777768</v>
      </c>
    </row>
    <row r="4" spans="1:6" s="2" customFormat="1" x14ac:dyDescent="0.3">
      <c r="A4" s="5" t="s">
        <v>116</v>
      </c>
      <c r="B4" s="8">
        <v>1</v>
      </c>
      <c r="C4" s="6">
        <f t="shared" ca="1" si="0"/>
        <v>0.75</v>
      </c>
      <c r="D4" s="6">
        <f t="shared" ca="1" si="0"/>
        <v>0.75</v>
      </c>
      <c r="E4" s="6">
        <f t="shared" ca="1" si="0"/>
        <v>1</v>
      </c>
      <c r="F4" s="8">
        <f ca="1">AVERAGE(B4:E4)</f>
        <v>0.875</v>
      </c>
    </row>
    <row r="5" spans="1:6" s="3" customFormat="1" x14ac:dyDescent="0.3">
      <c r="A5" s="4" t="s">
        <v>117</v>
      </c>
      <c r="B5" s="9">
        <v>0</v>
      </c>
      <c r="C5" s="16">
        <f t="shared" ca="1" si="0"/>
        <v>0.5</v>
      </c>
      <c r="D5" s="16">
        <f t="shared" ca="1" si="0"/>
        <v>0.33333333333333331</v>
      </c>
      <c r="E5" s="16" t="str">
        <f t="shared" ca="1" si="0"/>
        <v/>
      </c>
      <c r="F5" s="23">
        <f t="shared" ref="F5:F16" ca="1" si="1">AVERAGE(B5:E5)</f>
        <v>0.27777777777777773</v>
      </c>
    </row>
    <row r="6" spans="1:6" s="2" customFormat="1" x14ac:dyDescent="0.3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3">
      <c r="A7" s="4" t="s">
        <v>118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 x14ac:dyDescent="0.3">
      <c r="A8" s="5" t="s">
        <v>119</v>
      </c>
      <c r="B8" s="8">
        <v>1</v>
      </c>
      <c r="C8" s="6">
        <f t="shared" ca="1" si="0"/>
        <v>0</v>
      </c>
      <c r="D8" s="6">
        <f t="shared" ca="1" si="0"/>
        <v>5.2631578947368418E-2</v>
      </c>
      <c r="E8" s="6" t="str">
        <f t="shared" ca="1" si="0"/>
        <v/>
      </c>
      <c r="F8" s="8">
        <f t="shared" ca="1" si="1"/>
        <v>0.35087719298245612</v>
      </c>
    </row>
    <row r="9" spans="1:6" s="3" customFormat="1" x14ac:dyDescent="0.3">
      <c r="A9" s="4" t="s">
        <v>120</v>
      </c>
      <c r="B9" s="9">
        <v>0</v>
      </c>
      <c r="C9" s="16">
        <f t="shared" ca="1" si="0"/>
        <v>6.25E-2</v>
      </c>
      <c r="D9" s="16">
        <f t="shared" ca="1" si="0"/>
        <v>6.25E-2</v>
      </c>
      <c r="E9" s="16" t="str">
        <f t="shared" ca="1" si="0"/>
        <v/>
      </c>
      <c r="F9" s="23">
        <f t="shared" ca="1" si="1"/>
        <v>4.1666666666666664E-2</v>
      </c>
    </row>
    <row r="10" spans="1:6" s="2" customFormat="1" x14ac:dyDescent="0.3">
      <c r="A10" s="5" t="s">
        <v>121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3">
      <c r="A11" s="4" t="s">
        <v>122</v>
      </c>
      <c r="B11" s="9">
        <v>1</v>
      </c>
      <c r="C11" s="16">
        <f t="shared" ca="1" si="0"/>
        <v>9.0909090909090912E-2</v>
      </c>
      <c r="D11" s="16">
        <f t="shared" ca="1" si="0"/>
        <v>9.0909090909090912E-2</v>
      </c>
      <c r="E11" s="16" t="str">
        <f t="shared" ca="1" si="0"/>
        <v/>
      </c>
      <c r="F11" s="23">
        <f t="shared" ca="1" si="1"/>
        <v>0.39393939393939387</v>
      </c>
    </row>
    <row r="12" spans="1:6" s="2" customFormat="1" x14ac:dyDescent="0.3">
      <c r="A12" s="5" t="s">
        <v>123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3">
      <c r="A13" s="4" t="s">
        <v>124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 x14ac:dyDescent="0.3">
      <c r="A14" s="5" t="s">
        <v>125</v>
      </c>
      <c r="B14" s="24">
        <v>1</v>
      </c>
      <c r="C14" s="6">
        <f t="shared" ca="1" si="0"/>
        <v>7.6923076923076927E-2</v>
      </c>
      <c r="D14" s="6">
        <f t="shared" ca="1" si="0"/>
        <v>7.6923076923076927E-2</v>
      </c>
      <c r="E14" s="6" t="str">
        <f t="shared" ca="1" si="0"/>
        <v/>
      </c>
      <c r="F14" s="8">
        <f t="shared" ca="1" si="1"/>
        <v>0.38461538461538458</v>
      </c>
    </row>
    <row r="15" spans="1:6" s="3" customFormat="1" x14ac:dyDescent="0.3">
      <c r="A15" s="4" t="s">
        <v>126</v>
      </c>
      <c r="B15" s="9">
        <v>0</v>
      </c>
      <c r="C15" s="16">
        <f t="shared" ca="1" si="0"/>
        <v>1.9607843137254902E-2</v>
      </c>
      <c r="D15" s="16">
        <f t="shared" ca="1" si="0"/>
        <v>1.9607843137254902E-2</v>
      </c>
      <c r="E15" s="16" t="str">
        <f t="shared" ca="1" si="0"/>
        <v/>
      </c>
      <c r="F15" s="23">
        <f t="shared" ca="1" si="1"/>
        <v>1.3071895424836602E-2</v>
      </c>
    </row>
    <row r="16" spans="1:6" s="2" customFormat="1" x14ac:dyDescent="0.3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3">
      <c r="A17" s="1" t="s">
        <v>1</v>
      </c>
      <c r="F17" s="22">
        <f ca="1">AVERAGE(F2:F16)</f>
        <v>0.40050554880276235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3" sqref="E3"/>
    </sheetView>
  </sheetViews>
  <sheetFormatPr defaultColWidth="8.886718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7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 Status Codes</v>
      </c>
      <c r="B5" s="4" t="s">
        <v>70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 SNOMEDCTDrugTherapyStatusCodes</v>
      </c>
      <c r="B6" s="5" t="s">
        <v>71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 SNOMEDCTDrugTherapyStatusCodes</v>
      </c>
      <c r="B7" s="4" t="s">
        <v>71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CodeSystem/Medication usage category codes</v>
      </c>
      <c r="B8" s="5" t="s">
        <v>72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ValueSet/Medication usage category codes</v>
      </c>
      <c r="B9" s="4" t="s">
        <v>72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CodeSystem/MedicationSnomedCodesAbsentUnknown</v>
      </c>
      <c r="B10" s="5" t="s">
        <v>73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ValueSet/MedicationSnomedCodesAbsentUnknown</v>
      </c>
      <c r="B11" s="4" t="s">
        <v>73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CodeSystem/Condition/Problem/DiagnosisCodes</v>
      </c>
      <c r="B14" s="5" t="s">
        <v>74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ValueSet/Condition/Problem/DiagnosisCodes</v>
      </c>
      <c r="B15" s="4" t="s">
        <v>74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 SNOMEDCTAdditionalDosageInstructions</v>
      </c>
      <c r="B16" s="5" t="s">
        <v>75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 SNOMEDCTAdditionalDosageInstructions</v>
      </c>
      <c r="B17" s="4" t="s">
        <v>75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CodeSystem/SNOMEDCTMedicationAsNeededReasonCodes</v>
      </c>
      <c r="B18" s="5" t="s">
        <v>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ValueSet/SNOMEDCTMedicationAsNeededReasonCodes</v>
      </c>
      <c r="B19" s="4" t="s">
        <v>76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SNOMEDCTAnatomicalStructureForAdministrationSiteCodes</v>
      </c>
      <c r="B20" s="5" t="s">
        <v>77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SNOMEDCTAnatomicalStructureForAdministrationSiteCodes</v>
      </c>
      <c r="B21" s="4" t="s">
        <v>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MedicineRouteOfAdministrationUvIps</v>
      </c>
      <c r="B22" s="5" t="s">
        <v>78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MedicineRouteOfAdministrationUvIps</v>
      </c>
      <c r="B23" s="4" t="s">
        <v>78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15" t="str">
        <f t="shared" si="0"/>
        <v>CodeSystem/ SNOMEDCTAdministrationMethodCodes</v>
      </c>
      <c r="B24" s="5" t="s">
        <v>79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3">
      <c r="A25" s="14" t="str">
        <f t="shared" si="0"/>
        <v>ValueSet/ SNOMEDCTAdministrationMethodCodes</v>
      </c>
      <c r="B25" s="4" t="s">
        <v>79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 x14ac:dyDescent="0.3">
      <c r="A26" s="15" t="str">
        <f t="shared" si="0"/>
        <v>CodeSystem/ DoseAndRateType</v>
      </c>
      <c r="B26" s="5" t="s">
        <v>80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 DoseAndRateType</v>
      </c>
      <c r="B27" s="4" t="s">
        <v>80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3" sqref="G3"/>
    </sheetView>
  </sheetViews>
  <sheetFormatPr defaultColWidth="8.886718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CodeSystem/MedicationSnomedCodesAbsentUnknown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ValueSet/MedicationSnomedCodesAbsentUnknown</v>
      </c>
      <c r="B5" s="4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CodeSystem/Medications - SNOMED CT IPS Free Set</v>
      </c>
      <c r="B6" s="5" t="s">
        <v>81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ValueSet/Medications - SNOMED CT IPS Free Set</v>
      </c>
      <c r="B7" s="4" t="s">
        <v>81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ValueSet/WHO ATC - IPS</v>
      </c>
      <c r="B9" s="4" t="s">
        <v>59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CodeSystem/Absent or Unknown Medication - IPS</v>
      </c>
      <c r="B10" s="5" t="s">
        <v>82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Medication - IPS</v>
      </c>
      <c r="B11" s="4" t="s">
        <v>82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ValueSet/Medication Status Codes</v>
      </c>
      <c r="B13" s="4" t="s">
        <v>70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CodeSystem/MedicineDoseFormUvIps</v>
      </c>
      <c r="B14" s="5" t="s">
        <v>83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ValueSet/MedicineDoseFormUvIps</v>
      </c>
      <c r="B15" s="4" t="s">
        <v>83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CodeSystem/MedicineActiveSubstancesUvIps</v>
      </c>
      <c r="B16" s="5" t="s">
        <v>84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ValueSet/MedicineActiveSubstancesUvIps</v>
      </c>
      <c r="B17" s="4" t="s">
        <v>84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G3" sqref="G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CodeSystem/ObservationCategoryCodes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4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CodeSystem/loinc.org</v>
      </c>
      <c r="B6" s="18" t="s">
        <v>88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ValueSet/observation-codes</v>
      </c>
      <c r="B7" s="17" t="s">
        <v>87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DataAbsentReason</v>
      </c>
      <c r="B10" s="5" t="s">
        <v>89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 DataAbsentReason</v>
      </c>
      <c r="B11" s="4" t="s">
        <v>89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 ObservationInterpretationCodes</v>
      </c>
      <c r="B12" s="5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 ObservationInterpretationCodes</v>
      </c>
      <c r="B13" s="4" t="s">
        <v>90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CodeSystem/SNOMEDCTBodyStructures</v>
      </c>
      <c r="B14" s="5" t="s">
        <v>91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3">
      <c r="A15" s="14" t="str">
        <f t="shared" si="0"/>
        <v>ValueSet/SNOMEDCTBodyStructures</v>
      </c>
      <c r="B15" s="4" t="s">
        <v>91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CodeSystem/ObservationMethods</v>
      </c>
      <c r="B16" s="5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ValueSet/ObservationMethods</v>
      </c>
      <c r="B17" s="4" t="s">
        <v>92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 ObservationReferenceRangeMeaningCodes</v>
      </c>
      <c r="B18" s="5" t="s">
        <v>93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ObservationReferenceRangeMeaningCodes</v>
      </c>
      <c r="B19" s="4" t="s">
        <v>93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ObservationReferenceRangeAppliesToCodes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ObservationReferenceRangeAppliesToCodes</v>
      </c>
      <c r="B21" s="4" t="s">
        <v>94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CodeSystem/LOINCCodes</v>
      </c>
      <c r="B22" s="18" t="s">
        <v>95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ValueSet/observation-codes</v>
      </c>
      <c r="B23" s="17" t="s">
        <v>87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5" si="2">CONCATENATE(C24,"/",B24)</f>
        <v>CodeSystem/ DataAbsentReason</v>
      </c>
      <c r="B24" s="18" t="s">
        <v>89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 x14ac:dyDescent="0.3">
      <c r="A25" s="14" t="str">
        <f t="shared" si="2"/>
        <v>ValueSet/DataAbsentReason</v>
      </c>
      <c r="B25" s="17" t="s">
        <v>107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 x14ac:dyDescent="0.3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6" sqref="D6"/>
    </sheetView>
  </sheetViews>
  <sheetFormatPr defaultColWidth="8.88671875" defaultRowHeight="14.4" x14ac:dyDescent="0.3"/>
  <cols>
    <col min="1" max="1" width="51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39" si="0">CONCATENATE(C2,"/",B2)</f>
        <v>CodeSystem/ CommonLanguages</v>
      </c>
      <c r="B2" s="5" t="s">
        <v>85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CodeSystem/ObservationCategoryCodes</v>
      </c>
      <c r="B4" s="18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17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CodeSystem/observation-category</v>
      </c>
      <c r="B6" s="5" t="s">
        <v>96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 xml:space="preserve">ValueSet/observation-category </v>
      </c>
      <c r="B7" s="4" t="s">
        <v>97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CodeSystem/LOINC.ORG</v>
      </c>
      <c r="B8" s="5" t="s">
        <v>99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ValueSet/results-laboratory-observations-uv-ips</v>
      </c>
      <c r="B9" s="4" t="s">
        <v>98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CodeSystem/resource-types</v>
      </c>
      <c r="B10" s="5" t="s">
        <v>100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ValueSet/resource-types</v>
      </c>
      <c r="B11" s="4" t="s">
        <v>100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1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ValueSet/ResultsCodedValuesLaboratoryUvIps</v>
      </c>
      <c r="B13" s="17" t="s">
        <v>101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ValueSet/Results Blood Group - SNOMED CT IPS Free Set</v>
      </c>
      <c r="B15" s="19" t="s">
        <v>102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CodeSystem/http://snomed.info/sct </v>
      </c>
      <c r="B16" s="21" t="s">
        <v>105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ValueSet/Results Presence Absence - SNOMED CT IPS Free Se</v>
      </c>
      <c r="B17" s="17" t="s">
        <v>104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CodeSystem/http://snomed.info/sct</v>
      </c>
      <c r="B18" s="20" t="s">
        <v>103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ValueSet/Results Microorganism - SNOMED CT IPS Free Set</v>
      </c>
      <c r="B19" s="4" t="s">
        <v>106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CodeSystem/DataAbsentReason</v>
      </c>
      <c r="B20" s="5" t="s">
        <v>107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DataAbsentReason</v>
      </c>
      <c r="B21" s="4" t="s">
        <v>89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v3.ObservationInterpretation</v>
      </c>
      <c r="B22" s="5" t="s">
        <v>109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ValueSet/ObservationInterpretationCodes</v>
      </c>
      <c r="B23" s="4" t="s">
        <v>108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si="0"/>
        <v>CodeSystem/http://snomed.info/sct</v>
      </c>
      <c r="B24" s="20" t="s">
        <v>103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3">
      <c r="A25" s="14" t="str">
        <f t="shared" si="0"/>
        <v>ValueSet/SNOMEDCTBodyStructures</v>
      </c>
      <c r="B25" s="3" t="s">
        <v>91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 x14ac:dyDescent="0.3">
      <c r="A26" s="15" t="str">
        <f t="shared" si="0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ValueSet/ObservationMethods</v>
      </c>
      <c r="B27" s="4" t="s">
        <v>92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 x14ac:dyDescent="0.3">
      <c r="A28" s="15" t="str">
        <f t="shared" si="0"/>
        <v>CodeSystem/ ObservationReferenceRangeMeaningCodes</v>
      </c>
      <c r="B28" s="5" t="s">
        <v>93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3">
      <c r="A29" s="14" t="str">
        <f t="shared" si="0"/>
        <v>ValueSet/ObservationReferenceRangeMeaningCodes</v>
      </c>
      <c r="B29" s="4" t="s">
        <v>110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 x14ac:dyDescent="0.3">
      <c r="A30" s="15" t="str">
        <f t="shared" si="0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3">
      <c r="A31" s="14" t="str">
        <f t="shared" si="0"/>
        <v>ValueSet/ ObservationReferenceRangeAppliesToCodes</v>
      </c>
      <c r="B31" s="4" t="s">
        <v>94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 x14ac:dyDescent="0.3">
      <c r="A32" s="15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3">
      <c r="A33" s="14" t="str">
        <f t="shared" si="0"/>
        <v>ValueSet/ResourceType</v>
      </c>
      <c r="B33" s="4" t="s">
        <v>57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 x14ac:dyDescent="0.3">
      <c r="A34" s="15" t="str">
        <f t="shared" si="0"/>
        <v>CodeSystem/http://loinc.org OU ObservationCodes</v>
      </c>
      <c r="B34" s="20" t="s">
        <v>112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3">
      <c r="A35" s="14" t="str">
        <f t="shared" si="0"/>
        <v>ValueSet/ LOINCCodes OU http://loinc.org</v>
      </c>
      <c r="B35" s="17" t="s">
        <v>111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0"/>
        <v>CodeSystem/ DataAbsentReason</v>
      </c>
      <c r="B36" s="5" t="s">
        <v>89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0"/>
        <v>ValueSet/ DataAbsentReason</v>
      </c>
      <c r="B37" s="4" t="s">
        <v>89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0"/>
        <v>CodeSystem/v3.ObservationInterpretation</v>
      </c>
      <c r="B38" s="5" t="s">
        <v>113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0"/>
        <v>ValueSet/ObservationInterpretationCodes</v>
      </c>
      <c r="B39" s="4" t="s">
        <v>108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9" sqref="D9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CodeSystem/SpecimenStatus</v>
      </c>
      <c r="B4" s="5" t="s">
        <v>127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ValueSet/SpecimenStatus</v>
      </c>
      <c r="B5" s="4" t="s">
        <v>127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CodeSystem/http://snomed.info/sct</v>
      </c>
      <c r="B6" s="20" t="s">
        <v>103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ValueSet/ResultsSpecimenTypeUvIps</v>
      </c>
      <c r="B7" s="4" t="s">
        <v>128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CodeSystem/http://snomed.info/sct</v>
      </c>
      <c r="B8" s="20" t="s">
        <v>103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 Specimen Type - SNOMED CT IPS Free Set</v>
      </c>
      <c r="B9" s="4" t="s">
        <v>129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CodeSystem/ResourceType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ValueSet/ResourceType</v>
      </c>
      <c r="B11" s="4" t="s">
        <v>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0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ValueSet/FHIRSpecimenCollectionMethod</v>
      </c>
      <c r="B13" s="4" t="s">
        <v>130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ValueSet/BodySiteUvIps</v>
      </c>
      <c r="B15" s="4" t="s">
        <v>131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CodeSystem/v2-0916 </v>
      </c>
      <c r="B16" s="5" t="s">
        <v>133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ValueSet/Hl7VSRelevantClincialInformation</v>
      </c>
      <c r="B17" s="4" t="s">
        <v>132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CodeSystem/v2.0373</v>
      </c>
      <c r="B18" s="5" t="s">
        <v>135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ValueSet/SpecimenProcessingProcedure</v>
      </c>
      <c r="B19" s="4" t="s">
        <v>134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CodeSystem/http://snomed.info/sct</v>
      </c>
      <c r="B20" s="20" t="s">
        <v>103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ValueSet/SpecimenContainerType</v>
      </c>
      <c r="B21" s="4" t="s">
        <v>136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Hl7VSAdditivePreservative ou v2-0371</v>
      </c>
      <c r="B22" s="5" t="s">
        <v>138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Hl7VSAdditivePreservative</v>
      </c>
      <c r="B23" s="4" t="s">
        <v>137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7" si="2">CONCATENATE(C24,"/",B24)</f>
        <v>CodeSystem/specimenCondition ou v2-0493</v>
      </c>
      <c r="B24" s="5" t="s">
        <v>140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3">
      <c r="A25" s="14" t="str">
        <f t="shared" si="2"/>
        <v>ValueSet/Hl7VSSpecimenCondition</v>
      </c>
      <c r="B25" s="4" t="s">
        <v>139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8" sqref="D8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15" t="str">
        <f t="shared" si="0"/>
        <v>CodeSystem/CompositionStatus</v>
      </c>
      <c r="B4" s="5" t="s">
        <v>148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 CompositionStatus</v>
      </c>
      <c r="B5" s="4" t="s">
        <v>147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CodeSystem/http://loinc.org</v>
      </c>
      <c r="B6" s="20" t="s">
        <v>150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ValueSet/DocumentClassValueSet</v>
      </c>
      <c r="B7" s="4" t="s">
        <v>149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v3.Confidentiality</v>
      </c>
      <c r="B10" s="5" t="s">
        <v>152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ValueSet/v3.ConfidentialityClassification</v>
      </c>
      <c r="B11" s="4" t="s">
        <v>151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CodeSystem/CompositionAttestationMode</v>
      </c>
      <c r="B12" s="5" t="s">
        <v>153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ValueSet/CompositionAttestationMode</v>
      </c>
      <c r="B13" s="4" t="s">
        <v>153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CodeSystem/DocumentRelationshipType</v>
      </c>
      <c r="B14" s="5" t="s">
        <v>154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ValueSet/DocumentRelationshipType</v>
      </c>
      <c r="B15" s="4" t="s">
        <v>154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CodeSystem/v3-ActCode</v>
      </c>
      <c r="B16" s="5" t="s">
        <v>161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ValueSet/v3-ActCode</v>
      </c>
      <c r="B17" s="4" t="s">
        <v>161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CodeSystem/v3-ActClass</v>
      </c>
      <c r="B18" s="5" t="s">
        <v>155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112 ValueSet</v>
      </c>
      <c r="B19" s="19" t="s">
        <v>156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CodeSystem/http://loinc.org</v>
      </c>
      <c r="B20" s="20" t="s">
        <v>150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ValueSet/DocumentSectionCodes</v>
      </c>
      <c r="B21" s="4" t="s">
        <v>157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CodeSystem/ListMode</v>
      </c>
      <c r="B22" s="5" t="s">
        <v>158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ValueSet/ListMode</v>
      </c>
      <c r="B23" s="4" t="s">
        <v>158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39" si="2">CONCATENATE(C24,"/",B24)</f>
        <v>CodeSystem/ListOrderCodes</v>
      </c>
      <c r="B24" s="5" t="s">
        <v>159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 x14ac:dyDescent="0.3">
      <c r="A25" s="14" t="str">
        <f t="shared" si="2"/>
        <v>ValueSet/ListOrderCodes</v>
      </c>
      <c r="B25" s="4" t="s">
        <v>159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CodeSystem/ListMode</v>
      </c>
      <c r="B26" s="5" t="s">
        <v>158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ValueSet/ListMode</v>
      </c>
      <c r="B27" s="4" t="s">
        <v>158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 x14ac:dyDescent="0.3">
      <c r="A28" s="15" t="str">
        <f t="shared" si="2"/>
        <v>CodeSystem/ListOrderCodes</v>
      </c>
      <c r="B28" s="5" t="s">
        <v>159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ValueSet/ListOrderCodes</v>
      </c>
      <c r="B29" s="4" t="s">
        <v>159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 x14ac:dyDescent="0.3">
      <c r="A30" s="15" t="str">
        <f t="shared" si="2"/>
        <v>CodeSystem/ListEmptyReasons</v>
      </c>
      <c r="B30" s="5" t="s">
        <v>160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ValueSet/ListEmptyReasons</v>
      </c>
      <c r="B31" s="4" t="s">
        <v>160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 x14ac:dyDescent="0.3">
      <c r="A32" s="15" t="str">
        <f t="shared" si="2"/>
        <v>CodeSystem/ListMode</v>
      </c>
      <c r="B32" s="5" t="s">
        <v>158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ValueSet/ListMode</v>
      </c>
      <c r="B33" s="4" t="s">
        <v>158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 x14ac:dyDescent="0.3">
      <c r="A34" s="15" t="str">
        <f t="shared" si="2"/>
        <v>CodeSystem/ListOrderCodes</v>
      </c>
      <c r="B34" s="5" t="s">
        <v>159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ValueSet/ListOrderCodes</v>
      </c>
      <c r="B35" s="4" t="s">
        <v>159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2"/>
        <v>CodeSystem/ListEmptyReasons</v>
      </c>
      <c r="B36" s="5" t="s">
        <v>160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ValueSet/ListEmptyReasons</v>
      </c>
      <c r="B37" s="4" t="s">
        <v>160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2"/>
        <v>CodeSystem/ListMode</v>
      </c>
      <c r="B38" s="5" t="s">
        <v>158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ValueSet/ListMode</v>
      </c>
      <c r="B39" s="4" t="s">
        <v>158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 x14ac:dyDescent="0.3">
      <c r="A40" s="15" t="str">
        <f t="shared" ref="A40:A59" si="4">CONCATENATE(C40,"/",B40)</f>
        <v>CodeSystem/ListOrderCodes</v>
      </c>
      <c r="B40" s="5" t="s">
        <v>159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 x14ac:dyDescent="0.3">
      <c r="A41" s="14" t="str">
        <f t="shared" si="4"/>
        <v>ValueSet/ListOrderCodes</v>
      </c>
      <c r="B41" s="4" t="s">
        <v>159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 x14ac:dyDescent="0.3">
      <c r="A42" s="15" t="str">
        <f t="shared" si="4"/>
        <v>CodeSystem/ListEmptyReasons</v>
      </c>
      <c r="B42" s="5" t="s">
        <v>160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 x14ac:dyDescent="0.3">
      <c r="A43" s="14" t="str">
        <f t="shared" si="4"/>
        <v>ValueSet/ListEmptyReasons</v>
      </c>
      <c r="B43" s="4" t="s">
        <v>160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 x14ac:dyDescent="0.3">
      <c r="A44" s="15" t="str">
        <f t="shared" si="4"/>
        <v>CodeSystem/ListMode</v>
      </c>
      <c r="B44" s="5" t="s">
        <v>158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 x14ac:dyDescent="0.3">
      <c r="A45" s="14" t="str">
        <f t="shared" si="4"/>
        <v>ValueSet/ListMode</v>
      </c>
      <c r="B45" s="4" t="s">
        <v>158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 x14ac:dyDescent="0.3">
      <c r="A46" s="15" t="str">
        <f t="shared" si="4"/>
        <v>CodeSystem/ListOrderCodes</v>
      </c>
      <c r="B46" s="5" t="s">
        <v>159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 x14ac:dyDescent="0.3">
      <c r="A47" s="14" t="str">
        <f t="shared" si="4"/>
        <v>ValueSet/ListOrderCodes</v>
      </c>
      <c r="B47" s="4" t="s">
        <v>159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 x14ac:dyDescent="0.3">
      <c r="A48" s="15" t="str">
        <f t="shared" si="4"/>
        <v>CodeSystem/ListEmptyReasons</v>
      </c>
      <c r="B48" s="5" t="s">
        <v>160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 x14ac:dyDescent="0.3">
      <c r="A49" s="14" t="str">
        <f t="shared" si="4"/>
        <v>ValueSet/ListEmptyReasons</v>
      </c>
      <c r="B49" s="4" t="s">
        <v>160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 x14ac:dyDescent="0.3">
      <c r="A50" s="15" t="str">
        <f t="shared" si="4"/>
        <v>CodeSystem/ListMode</v>
      </c>
      <c r="B50" s="5" t="s">
        <v>158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 x14ac:dyDescent="0.3">
      <c r="A51" s="14" t="str">
        <f t="shared" si="4"/>
        <v>ValueSet/ListMode</v>
      </c>
      <c r="B51" s="4" t="s">
        <v>158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 x14ac:dyDescent="0.3">
      <c r="A52" s="15" t="str">
        <f t="shared" si="4"/>
        <v>CodeSystem/ListOrderCodes</v>
      </c>
      <c r="B52" s="5" t="s">
        <v>159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 x14ac:dyDescent="0.3">
      <c r="A53" s="14" t="str">
        <f t="shared" si="4"/>
        <v>ValueSet/ListOrderCodes</v>
      </c>
      <c r="B53" s="4" t="s">
        <v>159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 x14ac:dyDescent="0.3">
      <c r="A54" s="15" t="str">
        <f t="shared" si="4"/>
        <v>CodeSystem/ListEmptyReasons</v>
      </c>
      <c r="B54" s="5" t="s">
        <v>160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ValueSet/ListEmptyReasons</v>
      </c>
      <c r="B55" s="4" t="s">
        <v>160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 x14ac:dyDescent="0.3">
      <c r="A56" s="15" t="str">
        <f t="shared" si="4"/>
        <v>CodeSystem/ListMode</v>
      </c>
      <c r="B56" s="5" t="s">
        <v>158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 x14ac:dyDescent="0.3">
      <c r="A57" s="14" t="str">
        <f t="shared" si="4"/>
        <v>ValueSet/ListMode</v>
      </c>
      <c r="B57" s="4" t="s">
        <v>158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 x14ac:dyDescent="0.3">
      <c r="A58" s="15" t="str">
        <f t="shared" si="4"/>
        <v>CodeSystem/ListOrderCodes</v>
      </c>
      <c r="B58" s="5" t="s">
        <v>159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ValueSet/ListOrderCodes</v>
      </c>
      <c r="B59" s="4" t="s">
        <v>159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 x14ac:dyDescent="0.3">
      <c r="A60" s="15" t="str">
        <f t="shared" ref="A60:A65" si="6">CONCATENATE(C60,"/",B60)</f>
        <v>CodeSystem/ListEmptyReasons</v>
      </c>
      <c r="B60" s="5" t="s">
        <v>160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 x14ac:dyDescent="0.3">
      <c r="A61" s="14" t="str">
        <f t="shared" si="6"/>
        <v>ValueSet/ListEmptyReasons</v>
      </c>
      <c r="B61" s="4" t="s">
        <v>160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 x14ac:dyDescent="0.3">
      <c r="A62" s="15" t="str">
        <f t="shared" si="6"/>
        <v>CodeSystem/ListMode</v>
      </c>
      <c r="B62" s="5" t="s">
        <v>158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 x14ac:dyDescent="0.3">
      <c r="A63" s="14" t="str">
        <f t="shared" si="6"/>
        <v>ValueSet/ListMode</v>
      </c>
      <c r="B63" s="4" t="s">
        <v>158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 x14ac:dyDescent="0.3">
      <c r="A64" s="15" t="str">
        <f t="shared" si="6"/>
        <v>CodeSystem/ListOrderCodes</v>
      </c>
      <c r="B64" s="5" t="s">
        <v>159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 x14ac:dyDescent="0.3">
      <c r="A65" s="14" t="str">
        <f t="shared" si="6"/>
        <v>ValueSet/ListOrderCodes</v>
      </c>
      <c r="B65" s="4" t="s">
        <v>159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 x14ac:dyDescent="0.3">
      <c r="A66" s="15" t="str">
        <f t="shared" ref="A66:A97" si="8">CONCATENATE(C66,"/",B66)</f>
        <v>CodeSystem/ListEmptyReasons</v>
      </c>
      <c r="B66" s="5" t="s">
        <v>160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 x14ac:dyDescent="0.3">
      <c r="A67" s="14" t="str">
        <f t="shared" si="8"/>
        <v>ValueSet/ListEmptyReasons</v>
      </c>
      <c r="B67" s="4" t="s">
        <v>160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 x14ac:dyDescent="0.3">
      <c r="A68" s="15" t="str">
        <f t="shared" si="8"/>
        <v>CodeSystem/ListMode</v>
      </c>
      <c r="B68" s="5" t="s">
        <v>158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 x14ac:dyDescent="0.3">
      <c r="A69" s="14" t="str">
        <f t="shared" si="8"/>
        <v>ValueSet/ListMode</v>
      </c>
      <c r="B69" s="4" t="s">
        <v>158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 x14ac:dyDescent="0.3">
      <c r="A70" s="15" t="str">
        <f t="shared" si="8"/>
        <v>CodeSystem/ListOrderCodes</v>
      </c>
      <c r="B70" s="5" t="s">
        <v>159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 x14ac:dyDescent="0.3">
      <c r="A71" s="14" t="str">
        <f t="shared" si="8"/>
        <v>ValueSet/ListOrderCodes</v>
      </c>
      <c r="B71" s="4" t="s">
        <v>159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 x14ac:dyDescent="0.3">
      <c r="A72" s="15" t="str">
        <f t="shared" si="8"/>
        <v>CodeSystem/ListEmptyReasons</v>
      </c>
      <c r="B72" s="5" t="s">
        <v>160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 x14ac:dyDescent="0.3">
      <c r="A73" s="14" t="str">
        <f t="shared" si="8"/>
        <v>ValueSet/ListEmptyReasons</v>
      </c>
      <c r="B73" s="4" t="s">
        <v>160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 x14ac:dyDescent="0.3">
      <c r="A74" s="15" t="str">
        <f t="shared" si="8"/>
        <v>CodeSystem/ListMode</v>
      </c>
      <c r="B74" s="5" t="s">
        <v>158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 x14ac:dyDescent="0.3">
      <c r="A75" s="14" t="str">
        <f t="shared" si="8"/>
        <v>ValueSet/ListMode</v>
      </c>
      <c r="B75" s="4" t="s">
        <v>158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 x14ac:dyDescent="0.3">
      <c r="A76" s="15" t="str">
        <f t="shared" si="8"/>
        <v>CodeSystem/ListOrderCodes</v>
      </c>
      <c r="B76" s="5" t="s">
        <v>159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 x14ac:dyDescent="0.3">
      <c r="A77" s="14" t="str">
        <f t="shared" si="8"/>
        <v>ValueSet/ListOrderCodes</v>
      </c>
      <c r="B77" s="4" t="s">
        <v>159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 x14ac:dyDescent="0.3">
      <c r="A78" s="15" t="str">
        <f t="shared" si="8"/>
        <v>CodeSystem/ListEmptyReasons</v>
      </c>
      <c r="B78" s="5" t="s">
        <v>160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 x14ac:dyDescent="0.3">
      <c r="A79" s="14" t="str">
        <f t="shared" si="8"/>
        <v>ValueSet/ListEmptyReasons</v>
      </c>
      <c r="B79" s="4" t="s">
        <v>160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 x14ac:dyDescent="0.3">
      <c r="A80" s="15" t="str">
        <f t="shared" si="8"/>
        <v>CodeSystem/ListMode</v>
      </c>
      <c r="B80" s="5" t="s">
        <v>158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 x14ac:dyDescent="0.3">
      <c r="A81" s="14" t="str">
        <f t="shared" si="8"/>
        <v>ValueSet/ListMode</v>
      </c>
      <c r="B81" s="4" t="s">
        <v>158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 x14ac:dyDescent="0.3">
      <c r="A82" s="15" t="str">
        <f t="shared" si="8"/>
        <v>CodeSystem/ListOrderCodes</v>
      </c>
      <c r="B82" s="5" t="s">
        <v>159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 x14ac:dyDescent="0.3">
      <c r="A83" s="14" t="str">
        <f t="shared" si="8"/>
        <v>ValueSet/ListOrderCodes</v>
      </c>
      <c r="B83" s="4" t="s">
        <v>159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 x14ac:dyDescent="0.3">
      <c r="A84" s="15" t="str">
        <f t="shared" si="8"/>
        <v>CodeSystem/ListEmptyReasons</v>
      </c>
      <c r="B84" s="5" t="s">
        <v>160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 x14ac:dyDescent="0.3">
      <c r="A85" s="14" t="str">
        <f t="shared" si="8"/>
        <v>ValueSet/ListEmptyReasons</v>
      </c>
      <c r="B85" s="4" t="s">
        <v>160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 x14ac:dyDescent="0.3">
      <c r="A86" s="15" t="str">
        <f t="shared" si="8"/>
        <v>CodeSystem/ListMode</v>
      </c>
      <c r="B86" s="5" t="s">
        <v>158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 x14ac:dyDescent="0.3">
      <c r="A87" s="14" t="str">
        <f t="shared" si="8"/>
        <v>ValueSet/ListMode</v>
      </c>
      <c r="B87" s="4" t="s">
        <v>158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 x14ac:dyDescent="0.3">
      <c r="A88" s="15" t="str">
        <f t="shared" si="8"/>
        <v>CodeSystem/ListOrderCodes</v>
      </c>
      <c r="B88" s="5" t="s">
        <v>159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 x14ac:dyDescent="0.3">
      <c r="A89" s="14" t="str">
        <f t="shared" si="8"/>
        <v>ValueSet/ListOrderCodes</v>
      </c>
      <c r="B89" s="4" t="s">
        <v>159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 x14ac:dyDescent="0.3">
      <c r="A90" s="15" t="str">
        <f t="shared" si="8"/>
        <v>CodeSystem/ListEmptyReasons</v>
      </c>
      <c r="B90" s="5" t="s">
        <v>160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 x14ac:dyDescent="0.3">
      <c r="A91" s="14" t="str">
        <f t="shared" si="8"/>
        <v>ValueSet/ListEmptyReasons</v>
      </c>
      <c r="B91" s="4" t="s">
        <v>160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 x14ac:dyDescent="0.3">
      <c r="A92" s="15" t="str">
        <f t="shared" si="8"/>
        <v>CodeSystem/ListMode</v>
      </c>
      <c r="B92" s="5" t="s">
        <v>158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 x14ac:dyDescent="0.3">
      <c r="A93" s="14" t="str">
        <f t="shared" si="8"/>
        <v>ValueSet/ListMode</v>
      </c>
      <c r="B93" s="4" t="s">
        <v>158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 x14ac:dyDescent="0.3">
      <c r="A94" s="15" t="str">
        <f t="shared" si="8"/>
        <v>CodeSystem/ListOrderCodes</v>
      </c>
      <c r="B94" s="5" t="s">
        <v>159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 x14ac:dyDescent="0.3">
      <c r="A95" s="14" t="str">
        <f t="shared" si="8"/>
        <v>ValueSet/ListOrderCodes</v>
      </c>
      <c r="B95" s="4" t="s">
        <v>159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 x14ac:dyDescent="0.3">
      <c r="A96" s="15" t="str">
        <f t="shared" si="8"/>
        <v>CodeSystem/ListEmptyReasons</v>
      </c>
      <c r="B96" s="5" t="s">
        <v>160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 x14ac:dyDescent="0.3">
      <c r="A97" s="14" t="str">
        <f t="shared" si="8"/>
        <v>ValueSet/ListEmptyReasons</v>
      </c>
      <c r="B97" s="4" t="s">
        <v>160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 x14ac:dyDescent="0.3">
      <c r="A98" s="15" t="str">
        <f t="shared" ref="A98:A103" si="10">CONCATENATE(C98,"/",B98)</f>
        <v>CodeSystem/ListMode</v>
      </c>
      <c r="B98" s="5" t="s">
        <v>158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 x14ac:dyDescent="0.3">
      <c r="A99" s="14" t="str">
        <f t="shared" si="10"/>
        <v>ValueSet/ListMode</v>
      </c>
      <c r="B99" s="4" t="s">
        <v>158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 x14ac:dyDescent="0.3">
      <c r="A100" s="15" t="str">
        <f t="shared" si="10"/>
        <v>CodeSystem/ListOrderCodes</v>
      </c>
      <c r="B100" s="5" t="s">
        <v>159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 x14ac:dyDescent="0.3">
      <c r="A101" s="14" t="str">
        <f t="shared" si="10"/>
        <v>ValueSet/ListOrderCodes</v>
      </c>
      <c r="B101" s="4" t="s">
        <v>159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 x14ac:dyDescent="0.3">
      <c r="A102" s="15" t="str">
        <f t="shared" si="10"/>
        <v>CodeSystem/ListEmptyReasons</v>
      </c>
      <c r="B102" s="5" t="s">
        <v>160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 x14ac:dyDescent="0.3">
      <c r="A103" s="14" t="str">
        <f t="shared" si="10"/>
        <v>ValueSet/ListEmptyReasons</v>
      </c>
      <c r="B103" s="4" t="s">
        <v>160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52" workbookViewId="0">
      <selection activeCell="B104" sqref="B104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CodeSystem/SearchEntryMode</v>
      </c>
      <c r="B2" s="5" t="s">
        <v>163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ValueSet/SearchEntryMode</v>
      </c>
      <c r="B3" s="4" t="s">
        <v>163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CodeSystem/HTTPVerb</v>
      </c>
      <c r="B4" s="5" t="s">
        <v>162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ValueSet/HTTPVerb</v>
      </c>
      <c r="B5" s="4" t="s">
        <v>162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CodeSystem/SearchEntryMode</v>
      </c>
      <c r="B6" s="5" t="s">
        <v>163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ValueSet/SearchEntryMode</v>
      </c>
      <c r="B7" s="4" t="s">
        <v>163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CodeSystem/HTTPVerb</v>
      </c>
      <c r="B8" s="5" t="s">
        <v>162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ValueSet/HTTPVerb</v>
      </c>
      <c r="B9" s="4" t="s">
        <v>162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CodeSystem/SearchEntryMode</v>
      </c>
      <c r="B10" s="5" t="s">
        <v>163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ValueSet/SearchEntryMode</v>
      </c>
      <c r="B11" s="4" t="s">
        <v>163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CodeSystem/HTTPVerb</v>
      </c>
      <c r="B12" s="5" t="s">
        <v>162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ValueSet/HTTPVerb</v>
      </c>
      <c r="B13" s="4" t="s">
        <v>162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CodeSystem/SearchEntryMode</v>
      </c>
      <c r="B14" s="5" t="s">
        <v>163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ValueSet/SearchEntryMode</v>
      </c>
      <c r="B15" s="4" t="s">
        <v>163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CodeSystem/HTTPVerb</v>
      </c>
      <c r="B16" s="5" t="s">
        <v>162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ValueSet/HTTPVerb</v>
      </c>
      <c r="B17" s="4" t="s">
        <v>162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CodeSystem/SearchEntryMode</v>
      </c>
      <c r="B18" s="5" t="s">
        <v>163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ValueSet/SearchEntryMode</v>
      </c>
      <c r="B19" s="4" t="s">
        <v>163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CodeSystem/HTTPVerb</v>
      </c>
      <c r="B20" s="5" t="s">
        <v>162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ValueSet/HTTPVerb</v>
      </c>
      <c r="B21" s="4" t="s">
        <v>162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CodeSystem/SearchEntryMode</v>
      </c>
      <c r="B22" s="5" t="s">
        <v>163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ValueSet/SearchEntryMode</v>
      </c>
      <c r="B23" s="4" t="s">
        <v>163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51" si="2">CONCATENATE(C24,"/",B24)</f>
        <v>CodeSystem/HTTPVerb</v>
      </c>
      <c r="B24" s="5" t="s">
        <v>162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 x14ac:dyDescent="0.3">
      <c r="A25" s="14" t="str">
        <f t="shared" si="2"/>
        <v>ValueSet/HTTPVerb</v>
      </c>
      <c r="B25" s="4" t="s">
        <v>162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 x14ac:dyDescent="0.3">
      <c r="A26" s="15" t="str">
        <f t="shared" si="2"/>
        <v>CodeSystem/SearchEntryMode</v>
      </c>
      <c r="B26" s="5" t="s">
        <v>163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ValueSet/SearchEntryMode</v>
      </c>
      <c r="B27" s="4" t="s">
        <v>163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15" t="str">
        <f t="shared" si="2"/>
        <v>CodeSystem/HTTPVerb</v>
      </c>
      <c r="B28" s="5" t="s">
        <v>162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 x14ac:dyDescent="0.3">
      <c r="A29" s="14" t="str">
        <f t="shared" si="2"/>
        <v>ValueSet/HTTPVerb</v>
      </c>
      <c r="B29" s="4" t="s">
        <v>162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15" t="str">
        <f t="shared" si="2"/>
        <v>CodeSystem/SearchEntryMode</v>
      </c>
      <c r="B30" s="5" t="s">
        <v>163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ValueSet/SearchEntryMode</v>
      </c>
      <c r="B31" s="4" t="s">
        <v>163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15" t="str">
        <f t="shared" si="2"/>
        <v>CodeSystem/HTTPVerb</v>
      </c>
      <c r="B32" s="5" t="s">
        <v>162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ValueSet/HTTPVerb</v>
      </c>
      <c r="B33" s="4" t="s">
        <v>162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15" t="str">
        <f t="shared" si="2"/>
        <v>CodeSystem/SearchEntryMode</v>
      </c>
      <c r="B34" s="5" t="s">
        <v>163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ValueSet/SearchEntryMode</v>
      </c>
      <c r="B35" s="4" t="s">
        <v>163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 x14ac:dyDescent="0.3">
      <c r="A36" s="15" t="str">
        <f t="shared" si="2"/>
        <v>CodeSystem/HTTPVerb</v>
      </c>
      <c r="B36" s="5" t="s">
        <v>162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ValueSet/HTTPVerb</v>
      </c>
      <c r="B37" s="4" t="s">
        <v>162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 x14ac:dyDescent="0.3">
      <c r="A38" s="15" t="str">
        <f t="shared" si="2"/>
        <v>CodeSystem/SearchEntryMode</v>
      </c>
      <c r="B38" s="5" t="s">
        <v>163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ValueSet/SearchEntryMode</v>
      </c>
      <c r="B39" s="4" t="s">
        <v>163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 x14ac:dyDescent="0.3">
      <c r="A40" s="15" t="str">
        <f t="shared" si="2"/>
        <v>CodeSystem/HTTPVerb</v>
      </c>
      <c r="B40" s="5" t="s">
        <v>162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 x14ac:dyDescent="0.3">
      <c r="A41" s="14" t="str">
        <f t="shared" si="2"/>
        <v>ValueSet/HTTPVerb</v>
      </c>
      <c r="B41" s="4" t="s">
        <v>162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 x14ac:dyDescent="0.3">
      <c r="A42" s="15" t="str">
        <f t="shared" si="2"/>
        <v>CodeSystem/SearchEntryMode</v>
      </c>
      <c r="B42" s="5" t="s">
        <v>163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 x14ac:dyDescent="0.3">
      <c r="A43" s="14" t="str">
        <f t="shared" si="2"/>
        <v>ValueSet/SearchEntryMode</v>
      </c>
      <c r="B43" s="4" t="s">
        <v>163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 x14ac:dyDescent="0.3">
      <c r="A44" s="15" t="str">
        <f t="shared" si="2"/>
        <v>CodeSystem/HTTPVerb</v>
      </c>
      <c r="B44" s="5" t="s">
        <v>162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 x14ac:dyDescent="0.3">
      <c r="A45" s="14" t="str">
        <f t="shared" si="2"/>
        <v>ValueSet/HTTPVerb</v>
      </c>
      <c r="B45" s="4" t="s">
        <v>162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 x14ac:dyDescent="0.3">
      <c r="A46" s="15" t="str">
        <f t="shared" si="2"/>
        <v>CodeSystem/SearchEntryMode</v>
      </c>
      <c r="B46" s="5" t="s">
        <v>163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 x14ac:dyDescent="0.3">
      <c r="A47" s="14" t="str">
        <f t="shared" si="2"/>
        <v>ValueSet/SearchEntryMode</v>
      </c>
      <c r="B47" s="4" t="s">
        <v>163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 x14ac:dyDescent="0.3">
      <c r="A48" s="15" t="str">
        <f t="shared" si="2"/>
        <v>CodeSystem/HTTPVerb</v>
      </c>
      <c r="B48" s="5" t="s">
        <v>162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 x14ac:dyDescent="0.3">
      <c r="A49" s="14" t="str">
        <f t="shared" si="2"/>
        <v>ValueSet/HTTPVerb</v>
      </c>
      <c r="B49" s="4" t="s">
        <v>162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 x14ac:dyDescent="0.3">
      <c r="A50" s="15" t="str">
        <f t="shared" si="2"/>
        <v>CodeSystem/SearchEntryMode</v>
      </c>
      <c r="B50" s="5" t="s">
        <v>163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 x14ac:dyDescent="0.3">
      <c r="A51" s="14" t="str">
        <f t="shared" si="2"/>
        <v>ValueSet/SearchEntryMode</v>
      </c>
      <c r="B51" s="4" t="s">
        <v>163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 x14ac:dyDescent="0.3">
      <c r="A52" s="15" t="str">
        <f t="shared" ref="A52:A75" si="4">CONCATENATE(C52,"/",B52)</f>
        <v>CodeSystem/HTTPVerb</v>
      </c>
      <c r="B52" s="5" t="s">
        <v>162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 x14ac:dyDescent="0.3">
      <c r="A53" s="14" t="str">
        <f t="shared" si="4"/>
        <v>ValueSet/HTTPVerb</v>
      </c>
      <c r="B53" s="4" t="s">
        <v>162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 x14ac:dyDescent="0.3">
      <c r="A54" s="15" t="str">
        <f t="shared" si="4"/>
        <v>CodeSystem/SearchEntryMode</v>
      </c>
      <c r="B54" s="5" t="s">
        <v>163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ValueSet/SearchEntryMode</v>
      </c>
      <c r="B55" s="4" t="s">
        <v>163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 x14ac:dyDescent="0.3">
      <c r="A56" s="15" t="str">
        <f t="shared" si="4"/>
        <v>CodeSystem/HTTPVerb</v>
      </c>
      <c r="B56" s="5" t="s">
        <v>162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 x14ac:dyDescent="0.3">
      <c r="A57" s="14" t="str">
        <f t="shared" si="4"/>
        <v>ValueSet/HTTPVerb</v>
      </c>
      <c r="B57" s="4" t="s">
        <v>162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 x14ac:dyDescent="0.3">
      <c r="A58" s="15" t="str">
        <f t="shared" si="4"/>
        <v>CodeSystem/SearchEntryMode</v>
      </c>
      <c r="B58" s="5" t="s">
        <v>163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ValueSet/SearchEntryMode</v>
      </c>
      <c r="B59" s="4" t="s">
        <v>163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 x14ac:dyDescent="0.3">
      <c r="A60" s="15" t="str">
        <f t="shared" si="4"/>
        <v>CodeSystem/HTTPVerb</v>
      </c>
      <c r="B60" s="5" t="s">
        <v>162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 x14ac:dyDescent="0.3">
      <c r="A61" s="14" t="str">
        <f t="shared" si="4"/>
        <v>ValueSet/HTTPVerb</v>
      </c>
      <c r="B61" s="4" t="s">
        <v>162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 x14ac:dyDescent="0.3">
      <c r="A62" s="15" t="str">
        <f t="shared" si="4"/>
        <v>CodeSystem/SearchEntryMode</v>
      </c>
      <c r="B62" s="5" t="s">
        <v>163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 x14ac:dyDescent="0.3">
      <c r="A63" s="14" t="str">
        <f t="shared" si="4"/>
        <v>ValueSet/SearchEntryMode</v>
      </c>
      <c r="B63" s="4" t="s">
        <v>163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 x14ac:dyDescent="0.3">
      <c r="A64" s="15" t="str">
        <f t="shared" si="4"/>
        <v>CodeSystem/HTTPVerb</v>
      </c>
      <c r="B64" s="5" t="s">
        <v>162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 x14ac:dyDescent="0.3">
      <c r="A65" s="14" t="str">
        <f t="shared" si="4"/>
        <v>ValueSet/HTTPVerb</v>
      </c>
      <c r="B65" s="4" t="s">
        <v>162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 x14ac:dyDescent="0.3">
      <c r="A66" s="15" t="str">
        <f t="shared" si="4"/>
        <v>CodeSystem/SearchEntryMode</v>
      </c>
      <c r="B66" s="5" t="s">
        <v>163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 x14ac:dyDescent="0.3">
      <c r="A67" s="14" t="str">
        <f t="shared" si="4"/>
        <v>ValueSet/SearchEntryMode</v>
      </c>
      <c r="B67" s="4" t="s">
        <v>163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 x14ac:dyDescent="0.3">
      <c r="A68" s="15" t="str">
        <f t="shared" si="4"/>
        <v>CodeSystem/HTTPVerb</v>
      </c>
      <c r="B68" s="5" t="s">
        <v>162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 x14ac:dyDescent="0.3">
      <c r="A69" s="14" t="str">
        <f t="shared" si="4"/>
        <v>ValueSet/HTTPVerb</v>
      </c>
      <c r="B69" s="4" t="s">
        <v>162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 x14ac:dyDescent="0.3">
      <c r="A70" s="15" t="str">
        <f t="shared" si="4"/>
        <v>CodeSystem/SearchEntryMode</v>
      </c>
      <c r="B70" s="5" t="s">
        <v>163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 x14ac:dyDescent="0.3">
      <c r="A71" s="14" t="str">
        <f t="shared" si="4"/>
        <v>ValueSet/SearchEntryMode</v>
      </c>
      <c r="B71" s="4" t="s">
        <v>163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 x14ac:dyDescent="0.3">
      <c r="A72" s="15" t="str">
        <f t="shared" si="4"/>
        <v>CodeSystem/HTTPVerb</v>
      </c>
      <c r="B72" s="5" t="s">
        <v>162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 x14ac:dyDescent="0.3">
      <c r="A73" s="14" t="str">
        <f t="shared" si="4"/>
        <v>ValueSet/HTTPVerb</v>
      </c>
      <c r="B73" s="4" t="s">
        <v>162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 x14ac:dyDescent="0.3">
      <c r="A74" s="15" t="str">
        <f t="shared" si="4"/>
        <v>CodeSystem/SearchEntryMode</v>
      </c>
      <c r="B74" s="5" t="s">
        <v>163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 x14ac:dyDescent="0.3">
      <c r="A75" s="14" t="str">
        <f t="shared" si="4"/>
        <v>ValueSet/SearchEntryMode</v>
      </c>
      <c r="B75" s="4" t="s">
        <v>163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 x14ac:dyDescent="0.3">
      <c r="A76" s="15" t="str">
        <f t="shared" ref="A76:A97" si="6">CONCATENATE(C76,"/",B76)</f>
        <v>CodeSystem/HTTPVerb</v>
      </c>
      <c r="B76" s="5" t="s">
        <v>162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 x14ac:dyDescent="0.3">
      <c r="A77" s="14" t="str">
        <f t="shared" si="6"/>
        <v>ValueSet/HTTPVerb</v>
      </c>
      <c r="B77" s="4" t="s">
        <v>162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 x14ac:dyDescent="0.3">
      <c r="A78" s="15" t="str">
        <f t="shared" si="6"/>
        <v>CodeSystem/SearchEntryMode</v>
      </c>
      <c r="B78" s="5" t="s">
        <v>163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 x14ac:dyDescent="0.3">
      <c r="A79" s="14" t="str">
        <f t="shared" si="6"/>
        <v>ValueSet/SearchEntryMode</v>
      </c>
      <c r="B79" s="4" t="s">
        <v>163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 x14ac:dyDescent="0.3">
      <c r="A80" s="15" t="str">
        <f t="shared" si="6"/>
        <v>CodeSystem/HTTPVerb</v>
      </c>
      <c r="B80" s="5" t="s">
        <v>162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 x14ac:dyDescent="0.3">
      <c r="A81" s="14" t="str">
        <f t="shared" si="6"/>
        <v>ValueSet/HTTPVerb</v>
      </c>
      <c r="B81" s="4" t="s">
        <v>162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 x14ac:dyDescent="0.3">
      <c r="A82" s="15" t="str">
        <f t="shared" si="6"/>
        <v>CodeSystem/SearchEntryMode</v>
      </c>
      <c r="B82" s="5" t="s">
        <v>163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 x14ac:dyDescent="0.3">
      <c r="A83" s="14" t="str">
        <f t="shared" si="6"/>
        <v>ValueSet/SearchEntryMode</v>
      </c>
      <c r="B83" s="4" t="s">
        <v>163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 x14ac:dyDescent="0.3">
      <c r="A84" s="15" t="str">
        <f t="shared" si="6"/>
        <v>CodeSystem/HTTPVerb</v>
      </c>
      <c r="B84" s="5" t="s">
        <v>162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 x14ac:dyDescent="0.3">
      <c r="A85" s="14" t="str">
        <f t="shared" si="6"/>
        <v>ValueSet/HTTPVerb</v>
      </c>
      <c r="B85" s="4" t="s">
        <v>162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 x14ac:dyDescent="0.3">
      <c r="A86" s="15" t="str">
        <f t="shared" si="6"/>
        <v>CodeSystem/SearchEntryMode</v>
      </c>
      <c r="B86" s="5" t="s">
        <v>163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 x14ac:dyDescent="0.3">
      <c r="A87" s="14" t="str">
        <f t="shared" si="6"/>
        <v>ValueSet/SearchEntryMode</v>
      </c>
      <c r="B87" s="4" t="s">
        <v>163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 x14ac:dyDescent="0.3">
      <c r="A88" s="15" t="str">
        <f t="shared" si="6"/>
        <v>CodeSystem/HTTPVerb</v>
      </c>
      <c r="B88" s="5" t="s">
        <v>162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 x14ac:dyDescent="0.3">
      <c r="A89" s="14" t="str">
        <f t="shared" si="6"/>
        <v>ValueSet/HTTPVerb</v>
      </c>
      <c r="B89" s="4" t="s">
        <v>162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 x14ac:dyDescent="0.3">
      <c r="A90" s="15" t="str">
        <f t="shared" si="6"/>
        <v>CodeSystem/SearchEntryMode</v>
      </c>
      <c r="B90" s="5" t="s">
        <v>163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 x14ac:dyDescent="0.3">
      <c r="A91" s="14" t="str">
        <f t="shared" si="6"/>
        <v>ValueSet/SearchEntryMode</v>
      </c>
      <c r="B91" s="4" t="s">
        <v>163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 x14ac:dyDescent="0.3">
      <c r="A92" s="15" t="str">
        <f t="shared" si="6"/>
        <v>CodeSystem/HTTPVerb</v>
      </c>
      <c r="B92" s="5" t="s">
        <v>162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 x14ac:dyDescent="0.3">
      <c r="A93" s="14" t="str">
        <f t="shared" si="6"/>
        <v>ValueSet/HTTPVerb</v>
      </c>
      <c r="B93" s="4" t="s">
        <v>162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 x14ac:dyDescent="0.3">
      <c r="A94" s="15" t="str">
        <f t="shared" si="6"/>
        <v>CodeSystem/SearchEntryMode</v>
      </c>
      <c r="B94" s="5" t="s">
        <v>163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 x14ac:dyDescent="0.3">
      <c r="A95" s="14" t="str">
        <f t="shared" si="6"/>
        <v>ValueSet/SearchEntryMode</v>
      </c>
      <c r="B95" s="4" t="s">
        <v>163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 x14ac:dyDescent="0.3">
      <c r="A96" s="15" t="str">
        <f t="shared" si="6"/>
        <v>CodeSystem/HTTPVerb</v>
      </c>
      <c r="B96" s="5" t="s">
        <v>162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 x14ac:dyDescent="0.3">
      <c r="A97" s="14" t="str">
        <f t="shared" si="6"/>
        <v>ValueSet/HTTPVerb</v>
      </c>
      <c r="B97" s="4" t="s">
        <v>162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 x14ac:dyDescent="0.3">
      <c r="A98" s="15" t="str">
        <f t="shared" ref="A98:A101" si="8">CONCATENATE(C98,"/",B98)</f>
        <v>CodeSystem/HTTPVerb</v>
      </c>
      <c r="B98" s="5" t="s">
        <v>162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 x14ac:dyDescent="0.3">
      <c r="A99" s="14" t="str">
        <f t="shared" si="8"/>
        <v>ValueSet/HTTPVerb</v>
      </c>
      <c r="B99" s="4" t="s">
        <v>162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 x14ac:dyDescent="0.3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 x14ac:dyDescent="0.3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8" sqref="D28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7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>CONCATENATE(C10,"/",B10)</f>
        <v>CodeSystem/patient-contactrelationship</v>
      </c>
      <c r="B10" s="5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>CONCATENATE(C11,"/",B11)</f>
        <v>ValueSet/patient-contactrelationship</v>
      </c>
      <c r="B11" s="4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>CONCATENATE(C13,"/",B13)</f>
        <v>CodeSystem/ietf-bcp-47</v>
      </c>
      <c r="B13" s="4" t="s">
        <v>24</v>
      </c>
      <c r="C13" s="3" t="s">
        <v>3</v>
      </c>
      <c r="D13" s="3" t="s">
        <v>23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>CONCATENATE(C15,"/",B15)</f>
        <v>CodeSystem/link-type</v>
      </c>
      <c r="B15" s="3" t="s">
        <v>25</v>
      </c>
      <c r="C15" s="3" t="s">
        <v>3</v>
      </c>
      <c r="D15" s="3" t="s">
        <v>26</v>
      </c>
      <c r="E15" s="3" t="b">
        <v>1</v>
      </c>
      <c r="F15" s="3" t="b">
        <v>0</v>
      </c>
      <c r="G15" s="7">
        <f t="shared" si="1"/>
        <v>0.5</v>
      </c>
    </row>
    <row r="16" spans="1:7" s="2" customFormat="1" x14ac:dyDescent="0.3">
      <c r="A16" s="2" t="str">
        <f>CONCATENATE(C16,"/",B16)</f>
        <v>ConceptMap/BRSexo</v>
      </c>
      <c r="B16" s="5" t="s">
        <v>18</v>
      </c>
      <c r="C16" s="5" t="s">
        <v>5</v>
      </c>
      <c r="D16" s="5" t="s">
        <v>142</v>
      </c>
      <c r="E16" s="2" t="b">
        <v>1</v>
      </c>
      <c r="F16" s="2" t="b">
        <v>1</v>
      </c>
      <c r="G16" s="6">
        <f t="shared" si="1"/>
        <v>1</v>
      </c>
    </row>
    <row r="17" spans="1:7" s="3" customFormat="1" x14ac:dyDescent="0.3">
      <c r="A17" s="14" t="str">
        <f>CONCATENATE(C17,"/",B17)</f>
        <v>ConceptMap/administrative-gender</v>
      </c>
      <c r="B17" s="4" t="s">
        <v>16</v>
      </c>
      <c r="C17" s="4" t="s">
        <v>5</v>
      </c>
      <c r="D17" s="4" t="s">
        <v>144</v>
      </c>
      <c r="E17" s="3" t="b">
        <v>1</v>
      </c>
      <c r="F17" s="3" t="b">
        <v>1</v>
      </c>
      <c r="G17" s="7">
        <f t="shared" si="1"/>
        <v>1</v>
      </c>
    </row>
    <row r="18" spans="1:7" s="2" customFormat="1" x14ac:dyDescent="0.3">
      <c r="G18" s="6"/>
    </row>
    <row r="19" spans="1:7" s="3" customFormat="1" x14ac:dyDescent="0.3">
      <c r="G19" s="7"/>
    </row>
    <row r="20" spans="1:7" s="2" customFormat="1" x14ac:dyDescent="0.3">
      <c r="G20" s="6"/>
    </row>
    <row r="21" spans="1:7" s="3" customFormat="1" x14ac:dyDescent="0.3">
      <c r="G21" s="7"/>
    </row>
    <row r="22" spans="1:7" s="2" customFormat="1" x14ac:dyDescent="0.3">
      <c r="G22" s="6"/>
    </row>
    <row r="23" spans="1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7" sqref="G7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1</v>
      </c>
      <c r="G6" s="6">
        <f t="shared" ref="G6:G7" si="3">COUNTIF(E6:F6,TRUE)/COLUMNS(E6:F6)</f>
        <v>1</v>
      </c>
    </row>
    <row r="7" spans="1:7" s="3" customFormat="1" x14ac:dyDescent="0.3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1</v>
      </c>
      <c r="F7" s="3" t="b">
        <v>1</v>
      </c>
      <c r="G7" s="7">
        <f t="shared" si="3"/>
        <v>1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A10" s="5" t="s">
        <v>143</v>
      </c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2" sqref="D2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ValueSet/administrative-gender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CodeSystem/BRSexo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CodeSystem/ietf-bcp-47</v>
      </c>
      <c r="B9" s="3" t="s">
        <v>24</v>
      </c>
      <c r="C9" s="3" t="s">
        <v>3</v>
      </c>
      <c r="D9" s="3" t="s">
        <v>23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CodeSystem/v2-0360|2.7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35</v>
      </c>
      <c r="C11" s="4" t="s">
        <v>4</v>
      </c>
      <c r="D11" s="4" t="s">
        <v>32</v>
      </c>
      <c r="E11" s="14" t="b">
        <v>0</v>
      </c>
      <c r="F11" s="14" t="b">
        <v>0</v>
      </c>
      <c r="G11" s="16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 t="shared" si="0"/>
        <v>ValueSet/BRCBO-1.0</v>
      </c>
      <c r="B13" s="4" t="s">
        <v>37</v>
      </c>
      <c r="C13" s="4" t="s">
        <v>4</v>
      </c>
      <c r="D13" s="4" t="s">
        <v>36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ConceptMap/BRCBO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1</v>
      </c>
      <c r="G14" s="10">
        <f t="shared" ref="G14:G17" si="2">COUNTIF(E14:F14,TRUE)/COLUMNS(E14:F14)</f>
        <v>1</v>
      </c>
    </row>
    <row r="15" spans="1:7" s="3" customFormat="1" x14ac:dyDescent="0.3">
      <c r="A15" s="14" t="str">
        <f>CONCATENATE(C15,"/",B15)</f>
        <v>ConceptMap/Sexo</v>
      </c>
      <c r="B15" s="4" t="s">
        <v>142</v>
      </c>
      <c r="C15" s="4" t="s">
        <v>5</v>
      </c>
      <c r="D15" s="4" t="s">
        <v>142</v>
      </c>
      <c r="E15" s="3" t="b">
        <v>1</v>
      </c>
      <c r="F15" s="3" t="b">
        <v>1</v>
      </c>
      <c r="G15" s="11">
        <f t="shared" si="2"/>
        <v>1</v>
      </c>
    </row>
    <row r="16" spans="1:7" s="2" customFormat="1" x14ac:dyDescent="0.3">
      <c r="A16" s="2" t="str">
        <f>CONCATENATE(C16,"/",B16)</f>
        <v>ConceptMap/administrative-gender</v>
      </c>
      <c r="B16" s="5" t="s">
        <v>16</v>
      </c>
      <c r="C16" s="5" t="s">
        <v>5</v>
      </c>
      <c r="D16" s="5" t="s">
        <v>145</v>
      </c>
      <c r="E16" s="2" t="b">
        <v>1</v>
      </c>
      <c r="F16" s="2" t="b">
        <v>1</v>
      </c>
      <c r="G16" s="10">
        <f t="shared" si="2"/>
        <v>1</v>
      </c>
    </row>
    <row r="17" spans="7:7" s="3" customFormat="1" x14ac:dyDescent="0.3">
      <c r="G17" s="1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1</v>
      </c>
      <c r="G2" s="6">
        <f t="shared" ref="G2:G5" si="1">COUNTIF(E2:F2,TRUE)/COLUMNS(E2:F2)</f>
        <v>1</v>
      </c>
    </row>
    <row r="3" spans="1:7" s="3" customFormat="1" x14ac:dyDescent="0.3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1</v>
      </c>
      <c r="F3" s="3" t="b">
        <v>1</v>
      </c>
      <c r="G3" s="7">
        <f t="shared" si="1"/>
        <v>1</v>
      </c>
    </row>
    <row r="4" spans="1:7" s="12" customFormat="1" x14ac:dyDescent="0.3">
      <c r="A4" s="12" t="str">
        <f t="shared" si="0"/>
        <v>ValueSet/healthcare-professional-roles-uv-ips</v>
      </c>
      <c r="B4" s="31" t="s">
        <v>38</v>
      </c>
      <c r="C4" s="31" t="s">
        <v>4</v>
      </c>
      <c r="D4" s="31" t="s">
        <v>40</v>
      </c>
      <c r="E4" s="12" t="b">
        <v>0</v>
      </c>
      <c r="F4" s="12" t="b">
        <v>0</v>
      </c>
      <c r="G4" s="10">
        <f t="shared" si="1"/>
        <v>0</v>
      </c>
    </row>
    <row r="5" spans="1:7" s="14" customFormat="1" x14ac:dyDescent="0.3">
      <c r="A5" s="28" t="str">
        <f t="shared" si="0"/>
        <v>CodeSystem/2.16.840.1.113883.2.9.6.2.7</v>
      </c>
      <c r="B5" s="13" t="s">
        <v>39</v>
      </c>
      <c r="C5" s="13" t="s">
        <v>3</v>
      </c>
      <c r="D5" s="13" t="s">
        <v>40</v>
      </c>
      <c r="E5" s="14" t="b">
        <v>0</v>
      </c>
      <c r="F5" s="14" t="b">
        <v>0</v>
      </c>
      <c r="G5" s="11">
        <f t="shared" si="1"/>
        <v>0</v>
      </c>
    </row>
    <row r="6" spans="1:7" s="12" customFormat="1" x14ac:dyDescent="0.3">
      <c r="A6" s="12" t="str">
        <f t="shared" si="0"/>
        <v>ValueSet/c80-practice-codes</v>
      </c>
      <c r="B6" s="12" t="s">
        <v>41</v>
      </c>
      <c r="C6" s="31" t="s">
        <v>4</v>
      </c>
      <c r="D6" s="31" t="s">
        <v>42</v>
      </c>
      <c r="E6" s="15" t="b">
        <v>0</v>
      </c>
      <c r="F6" s="15" t="b">
        <v>0</v>
      </c>
      <c r="G6" s="10">
        <f t="shared" ref="G6" si="2">COUNTIF(E6:F6,TRUE)/COLUMNS(E6:F6)</f>
        <v>0</v>
      </c>
    </row>
    <row r="8" spans="1:7" x14ac:dyDescent="0.3">
      <c r="A8" s="25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43</v>
      </c>
      <c r="G6" s="6">
        <f t="shared" si="0"/>
        <v>0</v>
      </c>
    </row>
    <row r="7" spans="1:7" s="3" customFormat="1" x14ac:dyDescent="0.3">
      <c r="A7" s="3" t="s">
        <v>44</v>
      </c>
      <c r="G7" s="7">
        <f t="shared" si="0"/>
        <v>0</v>
      </c>
    </row>
    <row r="8" spans="1:7" s="2" customFormat="1" x14ac:dyDescent="0.3">
      <c r="A8" s="2" t="s">
        <v>43</v>
      </c>
      <c r="G8" s="6"/>
    </row>
    <row r="9" spans="1:7" s="3" customFormat="1" x14ac:dyDescent="0.3">
      <c r="A9" s="3" t="s">
        <v>44</v>
      </c>
      <c r="G9" s="7"/>
    </row>
    <row r="10" spans="1:7" s="2" customFormat="1" x14ac:dyDescent="0.3">
      <c r="A10" s="2" t="s">
        <v>43</v>
      </c>
      <c r="G10" s="6"/>
    </row>
    <row r="11" spans="1:7" s="3" customFormat="1" x14ac:dyDescent="0.3">
      <c r="A11" s="3" t="s">
        <v>44</v>
      </c>
      <c r="G11" s="7"/>
    </row>
    <row r="12" spans="1:7" s="2" customFormat="1" x14ac:dyDescent="0.3">
      <c r="A12" s="2" t="s">
        <v>44</v>
      </c>
      <c r="G12" s="6"/>
    </row>
    <row r="13" spans="1:7" s="3" customFormat="1" x14ac:dyDescent="0.3">
      <c r="A13" s="3" t="s">
        <v>43</v>
      </c>
      <c r="G13" s="7"/>
    </row>
    <row r="14" spans="1:7" s="2" customFormat="1" x14ac:dyDescent="0.3">
      <c r="A14" s="2" t="s">
        <v>44</v>
      </c>
      <c r="G14" s="6"/>
    </row>
    <row r="15" spans="1:7" s="3" customFormat="1" x14ac:dyDescent="0.3">
      <c r="A15" s="3" t="s">
        <v>43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5" sqref="D5"/>
    </sheetView>
  </sheetViews>
  <sheetFormatPr defaultColWidth="8.886718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32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ValueSet/urn:ietf:bcp:47</v>
      </c>
      <c r="B3" s="4" t="s">
        <v>146</v>
      </c>
      <c r="C3" s="3" t="s">
        <v>4</v>
      </c>
      <c r="D3" s="4"/>
      <c r="E3" s="13" t="b">
        <v>1</v>
      </c>
      <c r="F3" s="13" t="b">
        <v>1</v>
      </c>
      <c r="G3" s="7">
        <f t="shared" ref="G3:G32" si="1">COUNTIF(E3:F3,TRUE)/COLUMNS(E3:F3)</f>
        <v>1</v>
      </c>
    </row>
    <row r="4" spans="1:7" s="2" customFormat="1" x14ac:dyDescent="0.3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3">
      <c r="A5" s="14" t="str">
        <f t="shared" si="0"/>
        <v>ValueSet/AllergyIntoleranceClinicalStatusCodes</v>
      </c>
      <c r="B5" s="4" t="s">
        <v>46</v>
      </c>
      <c r="C5" s="4" t="s">
        <v>4</v>
      </c>
      <c r="D5" s="4"/>
      <c r="E5" s="13" t="b">
        <v>1</v>
      </c>
      <c r="F5" s="1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ValueSet/AllergyIntoleranceVerificationStatusCodes</v>
      </c>
      <c r="B7" s="4" t="s">
        <v>47</v>
      </c>
      <c r="C7" s="3" t="s">
        <v>4</v>
      </c>
      <c r="E7" s="13" t="b">
        <v>1</v>
      </c>
      <c r="F7" s="1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ValueSet/AllergyIntoleranceType</v>
      </c>
      <c r="B9" s="4" t="s">
        <v>48</v>
      </c>
      <c r="C9" s="3" t="s">
        <v>4</v>
      </c>
      <c r="E9" s="13" t="b">
        <v>1</v>
      </c>
      <c r="F9" s="13" t="b">
        <v>0</v>
      </c>
      <c r="G9" s="7">
        <f t="shared" si="1"/>
        <v>0.5</v>
      </c>
    </row>
    <row r="10" spans="1:7" s="2" customFormat="1" x14ac:dyDescent="0.3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ValueSet/AllergyIntoleranceCategory</v>
      </c>
      <c r="B11" s="4" t="s">
        <v>49</v>
      </c>
      <c r="C11" s="3" t="s">
        <v>4</v>
      </c>
      <c r="E11" s="13" t="b">
        <v>1</v>
      </c>
      <c r="F11" s="1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ValueSet/AllergyIntoleranceCriticality</v>
      </c>
      <c r="B13" s="4" t="s">
        <v>50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ValueSet/AllergyIntoleranceUvIps</v>
      </c>
      <c r="B15" s="4" t="s">
        <v>51</v>
      </c>
      <c r="C15" s="3" t="s">
        <v>4</v>
      </c>
      <c r="E15" s="13" t="b">
        <v>1</v>
      </c>
      <c r="F15" s="13" t="b">
        <v>0</v>
      </c>
      <c r="G15" s="7">
        <f t="shared" si="1"/>
        <v>0.5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0</v>
      </c>
      <c r="F16" s="5" t="b">
        <v>0</v>
      </c>
      <c r="G16" s="10">
        <f t="shared" si="1"/>
        <v>0</v>
      </c>
    </row>
    <row r="17" spans="1:8" s="3" customFormat="1" x14ac:dyDescent="0.3">
      <c r="A17" s="14" t="str">
        <f t="shared" si="0"/>
        <v>ValueSet/Allergy Intolerance - SNOMED CT IPS Free Set</v>
      </c>
      <c r="B17" s="13" t="s">
        <v>58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 x14ac:dyDescent="0.3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8" s="3" customFormat="1" x14ac:dyDescent="0.3">
      <c r="A19" s="14" t="str">
        <f t="shared" si="0"/>
        <v>ValueSet/WHO ATC - IPS</v>
      </c>
      <c r="B19" s="4" t="s">
        <v>59</v>
      </c>
      <c r="C19" s="3" t="s">
        <v>4</v>
      </c>
      <c r="E19" s="13" t="b">
        <v>0</v>
      </c>
      <c r="F19" s="13" t="b">
        <v>0</v>
      </c>
      <c r="G19" s="7">
        <f t="shared" si="1"/>
        <v>0</v>
      </c>
    </row>
    <row r="20" spans="1:8" s="2" customFormat="1" x14ac:dyDescent="0.3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8" s="14" customFormat="1" x14ac:dyDescent="0.3">
      <c r="A21" s="14" t="str">
        <f t="shared" si="0"/>
        <v>ValueSet/Absent or Unknown Allergies - IPS</v>
      </c>
      <c r="B21" s="28" t="s">
        <v>60</v>
      </c>
      <c r="C21" s="28" t="s">
        <v>4</v>
      </c>
      <c r="D21" s="28"/>
      <c r="E21" s="13" t="b">
        <v>0</v>
      </c>
      <c r="F21" s="13" t="b">
        <v>0</v>
      </c>
      <c r="G21" s="11">
        <f t="shared" si="1"/>
        <v>0</v>
      </c>
      <c r="H21" s="28"/>
    </row>
    <row r="22" spans="1:8" s="2" customFormat="1" x14ac:dyDescent="0.3">
      <c r="A22" s="2" t="str">
        <f t="shared" ref="A22:A23" si="2">CONCATENATE(C22,"/",B22)</f>
        <v>CodeSystem/ResourceType</v>
      </c>
      <c r="B22" s="5" t="s">
        <v>57</v>
      </c>
      <c r="C22" s="2" t="s">
        <v>3</v>
      </c>
      <c r="E22" s="5" t="b">
        <v>0</v>
      </c>
      <c r="F22" s="5" t="b">
        <v>0</v>
      </c>
      <c r="G22" s="10">
        <f t="shared" ref="G22:G23" si="3">COUNTIF(E22:F22,TRUE)/COLUMNS(E22:F22)</f>
        <v>0</v>
      </c>
    </row>
    <row r="23" spans="1:8" s="3" customFormat="1" x14ac:dyDescent="0.3">
      <c r="A23" s="14" t="str">
        <f t="shared" si="2"/>
        <v>ValueSet/ResourceType</v>
      </c>
      <c r="B23" s="4" t="s">
        <v>57</v>
      </c>
      <c r="C23" s="3" t="s">
        <v>4</v>
      </c>
      <c r="E23" s="13" t="b">
        <v>0</v>
      </c>
      <c r="F23" s="13" t="b">
        <v>0</v>
      </c>
      <c r="G23" s="7">
        <f t="shared" si="3"/>
        <v>0</v>
      </c>
    </row>
    <row r="24" spans="1:8" s="2" customFormat="1" x14ac:dyDescent="0.3">
      <c r="A24" s="2" t="str">
        <f t="shared" ref="A24:A30" si="4">CONCATENATE(C24,"/",B24)</f>
        <v>CodeSystem/http://snomed.info/sct where concept is-a 105590001 (Substance)</v>
      </c>
      <c r="B24" s="20" t="s">
        <v>165</v>
      </c>
      <c r="C24" s="2" t="s">
        <v>3</v>
      </c>
      <c r="E24" s="5" t="b">
        <v>0</v>
      </c>
      <c r="F24" s="5" t="b">
        <v>0</v>
      </c>
      <c r="G24" s="10">
        <f t="shared" ref="G24:G31" si="5">COUNTIF(E24:F24,TRUE)/COLUMNS(E24:F24)</f>
        <v>0</v>
      </c>
    </row>
    <row r="25" spans="1:8" s="2" customFormat="1" x14ac:dyDescent="0.3">
      <c r="A25" s="2" t="str">
        <f t="shared" si="4"/>
        <v>CodeSystem/http://snomed.info/sct  where concept is-a 373873005 (Pharmaceutical / biologic product)</v>
      </c>
      <c r="B25" s="20" t="s">
        <v>166</v>
      </c>
      <c r="C25" s="2" t="s">
        <v>3</v>
      </c>
      <c r="E25" s="5"/>
      <c r="F25" s="5"/>
      <c r="G25" s="10"/>
    </row>
    <row r="26" spans="1:8" s="3" customFormat="1" x14ac:dyDescent="0.3">
      <c r="A26" s="14" t="str">
        <f t="shared" si="4"/>
        <v>ValueSet/SubstanceCode</v>
      </c>
      <c r="B26" s="4" t="s">
        <v>164</v>
      </c>
      <c r="C26" s="3" t="s">
        <v>4</v>
      </c>
      <c r="E26" s="13" t="b">
        <v>0</v>
      </c>
      <c r="F26" s="13" t="b">
        <v>0</v>
      </c>
      <c r="G26" s="7">
        <f t="shared" si="5"/>
        <v>0</v>
      </c>
    </row>
    <row r="27" spans="1:8" s="2" customFormat="1" x14ac:dyDescent="0.3">
      <c r="A27" s="2" t="str">
        <f t="shared" si="4"/>
        <v>CodeSystem/ http://snomed.info/sct version http://snomed.info/sct/900000000000207008</v>
      </c>
      <c r="B27" s="5" t="s">
        <v>168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 x14ac:dyDescent="0.3">
      <c r="A28" s="14" t="str">
        <f t="shared" si="4"/>
        <v>ValueSet/AllergyReactionSnomedCtIpsFreeSet</v>
      </c>
      <c r="B28" s="4" t="s">
        <v>167</v>
      </c>
      <c r="C28" s="3" t="s">
        <v>4</v>
      </c>
      <c r="E28" s="13" t="b">
        <v>1</v>
      </c>
      <c r="F28" s="13" t="b">
        <v>0</v>
      </c>
      <c r="G28" s="7">
        <f t="shared" si="5"/>
        <v>0.5</v>
      </c>
    </row>
    <row r="29" spans="1:8" s="2" customFormat="1" x14ac:dyDescent="0.3">
      <c r="A29" s="2" t="str">
        <f t="shared" si="4"/>
        <v>CodeSystem/AllergyIntoleranceSeverity</v>
      </c>
      <c r="B29" s="5" t="s">
        <v>169</v>
      </c>
      <c r="C29" s="2" t="s">
        <v>3</v>
      </c>
      <c r="E29" s="5" t="b">
        <v>0</v>
      </c>
      <c r="F29" s="5" t="b">
        <v>0</v>
      </c>
      <c r="G29" s="10">
        <f t="shared" si="5"/>
        <v>0</v>
      </c>
    </row>
    <row r="30" spans="1:8" s="3" customFormat="1" x14ac:dyDescent="0.3">
      <c r="A30" s="14" t="str">
        <f t="shared" si="4"/>
        <v>ValueSet/AllergyIntoleranceSeverity</v>
      </c>
      <c r="B30" s="4" t="s">
        <v>169</v>
      </c>
      <c r="C30" s="3" t="s">
        <v>4</v>
      </c>
      <c r="E30" s="13" t="b">
        <v>0</v>
      </c>
      <c r="F30" s="13" t="b">
        <v>0</v>
      </c>
      <c r="G30" s="7">
        <f t="shared" si="5"/>
        <v>0</v>
      </c>
    </row>
    <row r="31" spans="1:8" s="15" customFormat="1" x14ac:dyDescent="0.3">
      <c r="A31" s="15" t="str">
        <f t="shared" si="0"/>
        <v>CodeSystem/http://snomed.info/sct  where concept is-a 284009009 (Route of administration values)</v>
      </c>
      <c r="B31" s="30" t="s">
        <v>171</v>
      </c>
      <c r="C31" s="2" t="s">
        <v>3</v>
      </c>
      <c r="D31" s="12"/>
      <c r="E31" s="26" t="b">
        <v>0</v>
      </c>
      <c r="F31" s="26" t="b">
        <v>0</v>
      </c>
      <c r="G31" s="10">
        <f t="shared" si="5"/>
        <v>0</v>
      </c>
      <c r="H31" s="12"/>
    </row>
    <row r="32" spans="1:8" s="28" customFormat="1" x14ac:dyDescent="0.3">
      <c r="A32" s="14" t="str">
        <f t="shared" si="0"/>
        <v>ValueSet/ SNOMEDCTRouteCodes</v>
      </c>
      <c r="B32" s="29" t="s">
        <v>170</v>
      </c>
      <c r="C32" s="28" t="s">
        <v>4</v>
      </c>
      <c r="E32" s="13" t="b">
        <v>0</v>
      </c>
      <c r="F32" s="13" t="b">
        <v>0</v>
      </c>
      <c r="G32" s="11">
        <f t="shared" si="1"/>
        <v>0</v>
      </c>
    </row>
    <row r="33" spans="1:7" s="2" customFormat="1" x14ac:dyDescent="0.3">
      <c r="A33" s="5" t="s">
        <v>141</v>
      </c>
      <c r="B33" s="5"/>
      <c r="C33" s="5" t="s">
        <v>5</v>
      </c>
      <c r="E33" s="5" t="b">
        <v>0</v>
      </c>
      <c r="F33" s="5" t="b">
        <v>0</v>
      </c>
      <c r="G33" s="10">
        <f t="shared" ref="G33:G34" si="6">COUNTIF(E33:F33,TRUE)/COLUMNS(E33:F33)</f>
        <v>0</v>
      </c>
    </row>
    <row r="34" spans="1:7" s="3" customFormat="1" x14ac:dyDescent="0.3">
      <c r="A34" s="13" t="s">
        <v>141</v>
      </c>
      <c r="C34" s="13" t="s">
        <v>5</v>
      </c>
      <c r="E34" s="13" t="b">
        <v>0</v>
      </c>
      <c r="F34" s="13" t="b">
        <v>0</v>
      </c>
      <c r="G34" s="7">
        <f t="shared" si="6"/>
        <v>0</v>
      </c>
    </row>
    <row r="35" spans="1:7" s="2" customFormat="1" x14ac:dyDescent="0.3">
      <c r="A35" s="5" t="s">
        <v>141</v>
      </c>
      <c r="B35" s="5"/>
      <c r="C35" s="26" t="s">
        <v>5</v>
      </c>
      <c r="E35" s="5" t="b">
        <v>0</v>
      </c>
      <c r="F35" s="5" t="b">
        <v>0</v>
      </c>
      <c r="G35" s="10">
        <f t="shared" ref="G35:G36" si="7">COUNTIF(E35:F35,TRUE)/COLUMNS(E35:F35)</f>
        <v>0</v>
      </c>
    </row>
    <row r="36" spans="1:7" s="3" customFormat="1" x14ac:dyDescent="0.3">
      <c r="A36" s="13" t="s">
        <v>141</v>
      </c>
      <c r="C36" s="13" t="s">
        <v>5</v>
      </c>
      <c r="E36" s="13" t="b">
        <v>0</v>
      </c>
      <c r="F36" s="13" t="b">
        <v>0</v>
      </c>
      <c r="G36" s="7">
        <f t="shared" si="7"/>
        <v>0</v>
      </c>
    </row>
    <row r="37" spans="1:7" s="27" customFormat="1" x14ac:dyDescent="0.3">
      <c r="A37" s="26" t="s">
        <v>141</v>
      </c>
    </row>
  </sheetData>
  <hyperlinks>
    <hyperlink ref="B24" r:id="rId1"/>
    <hyperlink ref="B25" r:id="rId2"/>
    <hyperlink ref="B31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H6" sqref="H6"/>
    </sheetView>
  </sheetViews>
  <sheetFormatPr defaultColWidth="8.88671875" defaultRowHeight="14.4" x14ac:dyDescent="0.3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ValueSet/ImmunizationStatusReasonCodes</v>
      </c>
      <c r="B5" s="4" t="s">
        <v>53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ValueSet/Vaccines - SNOMED CT IPS Free Set</v>
      </c>
      <c r="B7" s="4" t="s">
        <v>54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ValueSet/Vaccines WHO ATC - IPS</v>
      </c>
      <c r="B9" s="4" t="s">
        <v>55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Immunization - IPS</v>
      </c>
      <c r="B11" s="4" t="s">
        <v>56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CodeSystem/ImmunizationOriginCodes</v>
      </c>
      <c r="B14" s="5" t="s">
        <v>173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 ImmunizationOriginCodes</v>
      </c>
      <c r="B15" s="4" t="s">
        <v>172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 http://snomed.info/sct  where concept is-a 442083009 (Anatomical or acquired body structure)</v>
      </c>
      <c r="B16" s="5" t="s">
        <v>174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ValueSet/SNOMEDCTBodyStructures</v>
      </c>
      <c r="B17" s="4" t="s">
        <v>91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CodeSystem/http://standardterms.edqm.eu</v>
      </c>
      <c r="B18" s="20" t="s">
        <v>176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ValueSet/MedicineRouteOfAdministrationUvIps</v>
      </c>
      <c r="B19" s="4" t="s">
        <v>175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 v2.0443</v>
      </c>
      <c r="B20" s="5" t="s">
        <v>178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ValueSet/ImmunizationFunctionCodes</v>
      </c>
      <c r="B21" s="4" t="s">
        <v>177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ValueSet/ImmunizationReasonCodes</v>
      </c>
      <c r="B23" s="4" t="s">
        <v>179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33" si="2">CONCATENATE(C24,"/",B24)</f>
        <v>CodeSystem/ImmunizationSubpotentReason</v>
      </c>
      <c r="B24" s="5" t="s">
        <v>180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 x14ac:dyDescent="0.3">
      <c r="A25" s="14" t="str">
        <f t="shared" si="2"/>
        <v>ValueSet/ImmunizationSubpotentReason</v>
      </c>
      <c r="B25" s="4" t="s">
        <v>180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CodeSystem/ImmunizationProgramEligibility</v>
      </c>
      <c r="B26" s="5" t="s">
        <v>181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ValueSet/ImmunizationProgramEligibility</v>
      </c>
      <c r="B27" s="4" t="s">
        <v>181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CodeSystem/ImmunizationFundingSource</v>
      </c>
      <c r="B28" s="5" t="s">
        <v>182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ValueSet/ImmunizationFundingSource</v>
      </c>
      <c r="B29" s="4" t="s">
        <v>182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si="2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ValueSet/VaccineTargetDiseasesUvIps</v>
      </c>
      <c r="B31" s="4" t="s">
        <v>183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2" t="str">
        <f t="shared" si="2"/>
        <v>CodeSystem/http://snomed.info/sct</v>
      </c>
      <c r="B32" s="20" t="s">
        <v>103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ValueSet/VaccineTargetDiseasesSnomedCtIpsFreeSet</v>
      </c>
      <c r="B33" s="4" t="s">
        <v>184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 x14ac:dyDescent="0.3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 x14ac:dyDescent="0.3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 x14ac:dyDescent="0.3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 x14ac:dyDescent="0.3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 x14ac:dyDescent="0.3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3" sqref="F3"/>
    </sheetView>
  </sheetViews>
  <sheetFormatPr defaultColWidth="8.886718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ValueSet/ConditionClinicalStatusCodes</v>
      </c>
      <c r="B5" s="4" t="s">
        <v>61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ValueSet/ConditionVerificationStatus</v>
      </c>
      <c r="B7" s="4" t="s">
        <v>62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 ProblemTypeUvIps</v>
      </c>
      <c r="B9" s="4" t="s">
        <v>63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ValueSet/Problem Type (LOINC)</v>
      </c>
      <c r="B11" s="4" t="s">
        <v>64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ValueSet/Condition/DiagnosisSeverity</v>
      </c>
      <c r="B13" s="4" t="s">
        <v>65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ValueSet/Problem Severity - IPS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ValueSet/ProblemsSnomedAbsentUnknownUvIps</v>
      </c>
      <c r="B17" s="4" t="s">
        <v>67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ValueSet/Problems - SNOMED CT IPS Free Set</v>
      </c>
      <c r="B19" s="4" t="s">
        <v>68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ValueSet/Absent or Unknown Problems - IPS</v>
      </c>
      <c r="B21" s="4" t="s">
        <v>69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ValueSet/SNOMEDCTBodyStructures</v>
      </c>
      <c r="B23" s="4" t="s">
        <v>91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29" si="2">CONCATENATE(C24,"/",B24)</f>
        <v>CodeSystem/ResourceType</v>
      </c>
      <c r="B24" s="5" t="s">
        <v>57</v>
      </c>
      <c r="C24" s="2" t="s">
        <v>3</v>
      </c>
      <c r="E24" s="2" t="b">
        <v>0</v>
      </c>
      <c r="F24" s="2" t="b">
        <v>0</v>
      </c>
      <c r="G24" s="10">
        <f t="shared" ref="G24:G29" si="3">COUNTIF(E24:F24,TRUE)/COLUMNS(E24:F24)</f>
        <v>0</v>
      </c>
    </row>
    <row r="25" spans="1:7" s="3" customFormat="1" x14ac:dyDescent="0.3">
      <c r="A25" s="14" t="str">
        <f t="shared" si="2"/>
        <v>ValueSet/ResourceType</v>
      </c>
      <c r="B25" s="4" t="s">
        <v>57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 ConditionStage</v>
      </c>
      <c r="B27" s="4" t="s">
        <v>185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CodeSystem/http://snomed.info/sct</v>
      </c>
      <c r="B28" s="20" t="s">
        <v>103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ValueSet/ConditionStageType</v>
      </c>
      <c r="B29" s="4" t="s">
        <v>186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ref="A30:A33" si="4">CONCATENATE(C30,"/",B30)</f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 x14ac:dyDescent="0.3">
      <c r="A31" s="14" t="str">
        <f t="shared" si="4"/>
        <v>ValueSet/ManifestationAndSymptomCodes</v>
      </c>
      <c r="B31" s="4" t="s">
        <v>187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 x14ac:dyDescent="0.3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 x14ac:dyDescent="0.3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2023-06-12T14:25:44Z</dcterms:modified>
</cp:coreProperties>
</file>