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FBE20639-A056-A148-B82A-BCAD9A49AF97}" xr6:coauthVersionLast="47" xr6:coauthVersionMax="47" xr10:uidLastSave="{00000000-0000-0000-0000-000000000000}"/>
  <bookViews>
    <workbookView xWindow="0" yWindow="760" windowWidth="27500" windowHeight="13880" firstSheet="1" activeTab="12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6" l="1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9" i="1"/>
  <c r="E10" i="1"/>
  <c r="C13" i="1"/>
  <c r="E7" i="1"/>
  <c r="E2" i="1"/>
  <c r="E6" i="1"/>
  <c r="E3" i="1"/>
  <c r="E12" i="1"/>
  <c r="E8" i="1"/>
  <c r="E13" i="1"/>
  <c r="D13" i="1"/>
  <c r="E14" i="1"/>
  <c r="F13" i="1" l="1"/>
  <c r="A4" i="11"/>
  <c r="H4" i="11"/>
  <c r="A7" i="7"/>
  <c r="H11" i="17"/>
  <c r="A11" i="17"/>
  <c r="A4" i="16"/>
  <c r="H15" i="17"/>
  <c r="A15" i="17"/>
  <c r="H14" i="17"/>
  <c r="A14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5" i="1"/>
  <c r="E11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14" i="1"/>
  <c r="D6" i="1"/>
  <c r="D10" i="1"/>
  <c r="C8" i="1"/>
  <c r="D11" i="1"/>
  <c r="C14" i="1"/>
  <c r="C7" i="1"/>
  <c r="D8" i="1"/>
  <c r="D12" i="1"/>
  <c r="C10" i="1"/>
  <c r="C12" i="1"/>
  <c r="C6" i="1"/>
  <c r="D7" i="1"/>
  <c r="C11" i="1"/>
  <c r="C9" i="1"/>
  <c r="D9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D4" i="1"/>
  <c r="E4" i="1"/>
  <c r="C2" i="1"/>
  <c r="C3" i="1"/>
  <c r="D5" i="1"/>
  <c r="D3" i="1"/>
  <c r="C4" i="1"/>
  <c r="D2" i="1"/>
  <c r="C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<sst xmlns="http://schemas.openxmlformats.org/spreadsheetml/2006/main" count="936" uniqueCount="212">
  <si>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</si>
  <si>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</si>
  <si>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</si>
  <si>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</si>
  <si>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</si>
  <si>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</si>
  <si>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</si>
  <si>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</si>
  <si>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</si>
  <si>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</si>
  <si>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</si>
  <si>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</si>
  <si>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</si>
  <si>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</si>
  <si>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</si>
  <si>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</si>
  <si>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</si>
  <si>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</si>
  <si>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</si>
  <si>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</si>
  <si>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</si>
  <si>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</si>
  <si>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</si>
  <si>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</si>
  <si>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</si>
  <si>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</si>
  <si>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</si>
  <si>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</si>
  <si>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</si>
  <si>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</si>
  <si>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</si>
  <si>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</si>
  <si>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WHO ATC - IPS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</si>
  <si>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</si>
  <si>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</si>
  <si>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</si>
  <si>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</si>
  <si>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</si>
  <si>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</si>
  <si>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</si>
  <si>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</si>
  <si>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</si>
  <si>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</si>
  <si>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</si>
  <si>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</si>
  <si>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</si>
  <si>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</si>
  <si>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</si>
  <si>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</si>
  <si>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</si>
  <si>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</si>
  <si>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</si>
  <si>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</si>
  <si>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</si>
  <si>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</si>
  <si>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</si>
  <si>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</si>
  <si>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</si>
  <si>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</si>
  <si>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</si>
  <si>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</si>
  <si>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</si>
  <si>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</si>
  <si>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</si>
  <si>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</si>
  <si>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</si>
  <si>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</si>
  <si>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</si>
  <si>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</si>
  <si>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</si>
  <si>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</si>
  <si>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</si>
  <si>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</si>
  <si>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</si>
  <si>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</si>
  <si>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</si>
  <si>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</si>
  <si>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</si>
  <si>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</si>
  <si>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</si>
  <si>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</si>
  <si>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</si>
  <si>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</si>
  <si>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</si>
  <si>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</si>
  <si>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</si>
  <si>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</si>
  <si>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</si>
  <si>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</si>
  <si>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</si>
  <si>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</si>
  <si>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</si>
  <si>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</si>
  <si>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</si>
  <si>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</si>
  <si>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</si>
  <si>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</si>
  <si>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</si>
  <si>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</si>
  <si>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</si>
  <si>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</si>
  <si>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</si>
  <si>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</si>
  <si>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</si>
  <si>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</si>
  <si>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</si>
  <si>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</si>
  <si>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</si>
  <si>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</si>
  <si>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</si>
  <si>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</si>
  <si>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</si>
  <si>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</si>
  <si>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</si>
  <si>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</si>
  <si>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</si>
  <si>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</si>
  <si>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</si>
  <si>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</si>
  <si>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</si>
  <si>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</si>
  <si>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</si>
  <si>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</si>
  <si>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</si>
  <si>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</si>
  <si>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</si>
  <si>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</si>
  <si>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</si>
  <si>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</si>
  <si>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</si>
  <si>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Sem mapeamento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</si>
  <si>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</si>
  <si>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</si>
  <si>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</si>
  <si>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</si>
  <si>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</si>
  <si>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</si>
  <si>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</si>
  <si>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</si>
  <si>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</si>
  <si>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</si>
  <si>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</si>
  <si>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</si>
  <si>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</si>
  <si>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</si>
  <si>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</si>
  <si>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</si>
  <si>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</si>
  <si>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</si>
  <si>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</si>
  <si>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</si>
  <si>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</si>
  <si>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</si>
  <si>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</si>
  <si>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</si>
  <si>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</si>
  <si>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</si>
  <si>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</si>
  <si>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</si>
  <si>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</si>
  <si>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</si>
  <si>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</si>
  <si>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</si>
  <si>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</si>
  <si>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</si>
  <si>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</si>
  <si>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</si>
  <si>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</si>
  <si>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</si>
  <si>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</si>
  <si>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</si>
  <si>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</si>
  <si>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</si>
  <si>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</si>
  <si>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</si>
  <si>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</si>
  <si>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</si>
  <si>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</si>
  <si>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</si>
  <si>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</si>
  <si>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</si>
  <si>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</si>
  <si>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</si>
  <si>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</si>
  <si>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</si>
  <si>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</si>
  <si>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</si>
  <si>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</si>
  <si>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</si>
  <si>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</si>
  <si>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</si>
  <si>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</si>
  <si>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</si>
  <si>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</si>
  <si>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</si>
  <si>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</si>
  <si>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</si>
  <si>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</si>
  <si>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</si>
  <si>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5.0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</si>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</sst>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9" fontId="1" fillId="3" borderId="0" xfId="2" applyNumberFormat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5" Type="http://schemas.openxmlformats.org/officeDocument/2006/relationships/hyperlink" Target="https://build.fhir.org/ig/HL7/fhir-ips/CodeSystem-absent-unknown-uv-ip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9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165</v>
      </c>
      <c r="H1" s="1" t="s">
        <v>166</v>
      </c>
      <c r="I1" s="1" t="s">
        <v>167</v>
      </c>
    </row>
    <row r="2" spans="1:9" s="72" customFormat="1" x14ac:dyDescent="0.2">
      <c r="A2" s="69" t="s">
        <v>34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2">
      <c r="A3" s="69" t="s">
        <v>35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2">
      <c r="A4" s="69" t="s">
        <v>36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2">
      <c r="A5" s="69" t="s">
        <v>37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2">
      <c r="A6" s="69" t="s">
        <v>76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2">
      <c r="A7" s="69" t="s">
        <v>38</v>
      </c>
      <c r="B7" s="70">
        <v>1</v>
      </c>
      <c r="C7" s="71">
        <f t="shared" ca="1" si="0"/>
        <v>0.83333333333333337</v>
      </c>
      <c r="D7" s="71">
        <f t="shared" ca="1" si="0"/>
        <v>0.6428571428571429</v>
      </c>
      <c r="E7" s="71" t="str">
        <f t="shared" ca="1" si="0"/>
        <v/>
      </c>
      <c r="F7" s="70">
        <f t="shared" ca="1" si="1"/>
        <v>0.82539682539682546</v>
      </c>
    </row>
    <row r="8" spans="1:9" s="72" customFormat="1" x14ac:dyDescent="0.2">
      <c r="A8" s="69" t="s">
        <v>39</v>
      </c>
      <c r="B8" s="70">
        <v>1</v>
      </c>
      <c r="C8" s="71">
        <f t="shared" ca="1" si="0"/>
        <v>1</v>
      </c>
      <c r="D8" s="71">
        <f t="shared" ca="1" si="0"/>
        <v>0.85</v>
      </c>
      <c r="E8" s="71" t="str">
        <f t="shared" ca="1" si="0"/>
        <v/>
      </c>
      <c r="F8" s="70">
        <f t="shared" ca="1" si="1"/>
        <v>0.95000000000000007</v>
      </c>
    </row>
    <row r="9" spans="1:9" s="72" customFormat="1" x14ac:dyDescent="0.2">
      <c r="A9" s="69" t="s">
        <v>73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2">
      <c r="A10" s="69" t="s">
        <v>40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2">
      <c r="A11" s="69" t="s">
        <v>74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2">
      <c r="A12" s="69" t="s">
        <v>41</v>
      </c>
      <c r="B12" s="70">
        <v>1</v>
      </c>
      <c r="C12" s="71">
        <f t="shared" ca="1" si="0"/>
        <v>0.2857142857142857</v>
      </c>
      <c r="D12" s="71">
        <f t="shared" ca="1" si="0"/>
        <v>0.3125</v>
      </c>
      <c r="E12" s="71" t="str">
        <f t="shared" ca="1" si="0"/>
        <v/>
      </c>
      <c r="F12" s="70">
        <f t="shared" ca="1" si="1"/>
        <v>0.53273809523809523</v>
      </c>
    </row>
    <row r="13" spans="1:9" s="72" customFormat="1" x14ac:dyDescent="0.2">
      <c r="A13" s="69" t="s">
        <v>115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2">
      <c r="A14" s="69" t="s">
        <v>75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2">
      <c r="A15" s="1" t="s">
        <v>1</v>
      </c>
      <c r="B15" s="17">
        <f>AVERAGE(B2:B14)</f>
        <v>0.92307692307692313</v>
      </c>
      <c r="C15" s="17">
        <f ca="1">AVERAGE(C2:C14)</f>
        <v>0.66108058608058617</v>
      </c>
      <c r="D15" s="17">
        <f ca="1">AVERAGE(D2:D14)</f>
        <v>0.63663003663003659</v>
      </c>
      <c r="F15" s="17">
        <f ca="1">AVERAGE(F2:F14)</f>
        <v>0.74253281440781427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33.1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2" customFormat="1" x14ac:dyDescent="0.2">
      <c r="A2" s="13" t="str">
        <f t="shared" ref="A2:A7" si="0">CONCATENATE(C2,"/",B2)</f>
        <v>CodeSystem/medication-statement-status</v>
      </c>
      <c r="B2" s="16" t="s">
        <v>93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2">
      <c r="A3" s="12" t="str">
        <f t="shared" si="0"/>
        <v>ValueSet/medication-statement-status</v>
      </c>
      <c r="B3" s="15" t="s">
        <v>93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2">
      <c r="A4" s="13" t="str">
        <f t="shared" si="0"/>
        <v>CodeSystem/medication-statement-category</v>
      </c>
      <c r="B4" s="16" t="s">
        <v>94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2">
      <c r="A5" s="12" t="str">
        <f t="shared" si="0"/>
        <v>ValueSet/medication-statement-category</v>
      </c>
      <c r="B5" s="15" t="s">
        <v>94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2">
      <c r="A6" s="12" t="str">
        <f t="shared" si="0"/>
        <v>ValueSet/medication-snomed-absent-unknown-uv-ips</v>
      </c>
      <c r="B6" s="15" t="s">
        <v>95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2">
      <c r="A7" s="13" t="str">
        <f t="shared" si="0"/>
        <v>CodeSystem/absent-unknown-uv-ips</v>
      </c>
      <c r="B7" s="19" t="s">
        <v>90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2" customFormat="1" x14ac:dyDescent="0.2">
      <c r="A2" s="13" t="str">
        <f t="shared" ref="A2:A12" si="0">CONCATENATE(C2,"/",B2)</f>
        <v>CodeSystem/http://snomed.info/sct</v>
      </c>
      <c r="B2" s="16" t="s">
        <v>33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2">
      <c r="A3" s="12" t="str">
        <f t="shared" si="0"/>
        <v>ValueSet/medications-snomed-ct-ips-free-set</v>
      </c>
      <c r="B3" s="15" t="s">
        <v>96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2">
      <c r="A4" s="13" t="str">
        <f t="shared" si="0"/>
        <v>CodeSystem/WHO ATC - IPS</v>
      </c>
      <c r="B4" s="16" t="s">
        <v>32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2">
      <c r="A5" s="12" t="str">
        <f t="shared" si="0"/>
        <v>ValueSet/whoatc-uv-ips</v>
      </c>
      <c r="B5" s="15" t="s">
        <v>97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2">
      <c r="A6" s="13" t="str">
        <f t="shared" si="0"/>
        <v>CodeSystem/medication-status</v>
      </c>
      <c r="B6" s="16" t="s">
        <v>98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2">
      <c r="A7" s="12" t="str">
        <f t="shared" si="0"/>
        <v>ValueSet/medication-status</v>
      </c>
      <c r="B7" s="15" t="s">
        <v>98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2">
      <c r="A8" s="12" t="str">
        <f t="shared" si="0"/>
        <v>ValueSet/medicine-doseform</v>
      </c>
      <c r="B8" s="15" t="s">
        <v>99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2">
      <c r="A9" s="13" t="str">
        <f t="shared" si="0"/>
        <v>CodeSystem/http://snomed.info/sct</v>
      </c>
      <c r="B9" s="16" t="s">
        <v>33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2">
      <c r="A10" s="12" t="str">
        <f t="shared" si="0"/>
        <v>ValueSet/medicine-active-substances-uv-ips</v>
      </c>
      <c r="B10" s="15" t="s">
        <v>100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2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2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9" max="9" width="10.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x14ac:dyDescent="0.2">
      <c r="A2" s="13" t="str">
        <f t="shared" ref="A2:A31" si="0">CONCATENATE(C2,"/",B2)</f>
        <v>CodeSystem/observation-status</v>
      </c>
      <c r="B2" s="16" t="s">
        <v>180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184</v>
      </c>
      <c r="J2" s="2" t="s">
        <v>51</v>
      </c>
    </row>
    <row r="3" spans="1:13" s="2" customFormat="1" x14ac:dyDescent="0.2">
      <c r="A3" s="13" t="str">
        <f t="shared" si="0"/>
        <v>ValueSet/observation-status</v>
      </c>
      <c r="B3" s="16" t="s">
        <v>180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184</v>
      </c>
      <c r="J3" s="2" t="s">
        <v>51</v>
      </c>
    </row>
    <row r="4" spans="1:13" s="2" customFormat="1" x14ac:dyDescent="0.2">
      <c r="A4" s="13" t="str">
        <f t="shared" si="0"/>
        <v>CodeSystem/observation-category</v>
      </c>
      <c r="B4" s="16" t="s">
        <v>101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52</v>
      </c>
    </row>
    <row r="5" spans="1:13" s="3" customFormat="1" x14ac:dyDescent="0.2">
      <c r="A5" s="12" t="str">
        <f t="shared" si="0"/>
        <v>ValueSet/observation-category</v>
      </c>
      <c r="B5" s="15" t="s">
        <v>101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52</v>
      </c>
    </row>
    <row r="6" spans="1:13" s="2" customFormat="1" x14ac:dyDescent="0.2">
      <c r="A6" s="13" t="str">
        <f t="shared" si="0"/>
        <v>ValueSet/results-laboratory-observations-uv-ips</v>
      </c>
      <c r="B6" s="16" t="s">
        <v>116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69</v>
      </c>
      <c r="J6" s="2" t="s">
        <v>51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117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2">
      <c r="A8" s="13" t="str">
        <f t="shared" si="0"/>
        <v>ValueSet/results-blood-group-uv-ips</v>
      </c>
      <c r="B8" s="16" t="s">
        <v>118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181</v>
      </c>
    </row>
    <row r="9" spans="1:13" s="3" customFormat="1" x14ac:dyDescent="0.2">
      <c r="A9" s="12" t="str">
        <f t="shared" si="0"/>
        <v>ValueSet/results-presence-absence-uv-ips</v>
      </c>
      <c r="B9" s="15" t="s">
        <v>119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181</v>
      </c>
    </row>
    <row r="10" spans="1:13" s="2" customFormat="1" x14ac:dyDescent="0.2">
      <c r="A10" s="13" t="str">
        <f t="shared" si="0"/>
        <v>ValueSet/results-microorganism-uv-ips</v>
      </c>
      <c r="B10" s="16" t="s">
        <v>120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121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182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122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182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123</v>
      </c>
      <c r="C13" s="4" t="s">
        <v>4</v>
      </c>
      <c r="D13" s="4"/>
      <c r="E13" s="12" t="b">
        <v>1</v>
      </c>
      <c r="F13" s="12" t="s">
        <v>124</v>
      </c>
      <c r="G13" s="12"/>
      <c r="H13" s="7">
        <f t="shared" si="1"/>
        <v>0.5</v>
      </c>
      <c r="I13" s="3" t="s">
        <v>69</v>
      </c>
    </row>
    <row r="14" spans="1:13" s="2" customFormat="1" x14ac:dyDescent="0.2">
      <c r="A14" s="13" t="str">
        <f t="shared" si="0"/>
        <v>CodeSystem/data-absent-reason</v>
      </c>
      <c r="B14" s="16" t="s">
        <v>102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52</v>
      </c>
      <c r="J14" s="2" t="s">
        <v>51</v>
      </c>
    </row>
    <row r="15" spans="1:13" s="3" customFormat="1" x14ac:dyDescent="0.2">
      <c r="A15" s="12" t="str">
        <f t="shared" si="0"/>
        <v>ValueSet/data-absent-reason</v>
      </c>
      <c r="B15" s="15" t="s">
        <v>102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52</v>
      </c>
      <c r="J15" s="3" t="s">
        <v>51</v>
      </c>
    </row>
    <row r="16" spans="1:13" s="2" customFormat="1" x14ac:dyDescent="0.2">
      <c r="A16" s="13" t="str">
        <f t="shared" si="0"/>
        <v>CodeSystem/v3-ObservationInterpretation</v>
      </c>
      <c r="B16" s="16" t="s">
        <v>104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51</v>
      </c>
    </row>
    <row r="17" spans="1:11" s="3" customFormat="1" x14ac:dyDescent="0.2">
      <c r="A17" s="12" t="str">
        <f t="shared" si="0"/>
        <v>ValueSet/observation-interpretation</v>
      </c>
      <c r="B17" s="15" t="s">
        <v>103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52</v>
      </c>
      <c r="J17" s="3" t="s">
        <v>51</v>
      </c>
    </row>
    <row r="18" spans="1:11" s="2" customFormat="1" x14ac:dyDescent="0.2">
      <c r="A18" s="13" t="str">
        <f t="shared" si="0"/>
        <v>CodeSystem/referencerange-meaning</v>
      </c>
      <c r="B18" s="16" t="s">
        <v>105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52</v>
      </c>
      <c r="J18" s="2" t="s">
        <v>51</v>
      </c>
    </row>
    <row r="19" spans="1:11" s="3" customFormat="1" x14ac:dyDescent="0.2">
      <c r="A19" s="12" t="str">
        <f t="shared" si="0"/>
        <v>ValueSet/referencerange-meaning</v>
      </c>
      <c r="B19" s="15" t="s">
        <v>105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52</v>
      </c>
      <c r="J19" s="3" t="s">
        <v>51</v>
      </c>
    </row>
    <row r="20" spans="1:11" s="2" customFormat="1" x14ac:dyDescent="0.2">
      <c r="A20" s="13" t="str">
        <f t="shared" si="0"/>
        <v>ConceptMap/BRResultadoQualitativoExame-2.0</v>
      </c>
      <c r="B20" s="16" t="s">
        <v>170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183</v>
      </c>
      <c r="J20" s="2" t="s">
        <v>51</v>
      </c>
    </row>
    <row r="21" spans="1:11" s="3" customFormat="1" x14ac:dyDescent="0.2">
      <c r="A21" s="12" t="str">
        <f t="shared" si="0"/>
        <v>CodeSystem/Resultado qualitativo do Exame</v>
      </c>
      <c r="B21" s="15" t="s">
        <v>171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60</v>
      </c>
      <c r="J21" s="3" t="s">
        <v>51</v>
      </c>
    </row>
    <row r="22" spans="1:11" s="2" customFormat="1" x14ac:dyDescent="0.2">
      <c r="A22" s="13" t="str">
        <f t="shared" si="0"/>
        <v>CodeSystem/Tipo de Resultado AVIDEZ</v>
      </c>
      <c r="B22" s="16" t="s">
        <v>172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61</v>
      </c>
      <c r="J22" s="2" t="s">
        <v>51</v>
      </c>
    </row>
    <row r="23" spans="1:11" s="3" customFormat="1" x14ac:dyDescent="0.2">
      <c r="A23" s="12" t="str">
        <f t="shared" si="0"/>
        <v>CodeSystem/Tipo de Resultado DTNT</v>
      </c>
      <c r="B23" s="15" t="s">
        <v>173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61</v>
      </c>
      <c r="J23" s="3" t="s">
        <v>51</v>
      </c>
    </row>
    <row r="24" spans="1:11" s="2" customFormat="1" x14ac:dyDescent="0.2">
      <c r="A24" s="13" t="str">
        <f t="shared" si="0"/>
        <v>CodeSystem/Tipo de Resultado HISPT</v>
      </c>
      <c r="B24" s="16" t="s">
        <v>174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61</v>
      </c>
      <c r="J24" s="2" t="s">
        <v>51</v>
      </c>
    </row>
    <row r="25" spans="1:11" s="3" customFormat="1" x14ac:dyDescent="0.2">
      <c r="A25" s="12" t="str">
        <f t="shared" si="0"/>
        <v>CodeSystem/Tipo de Resultado PRAU</v>
      </c>
      <c r="B25" s="15" t="s">
        <v>175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61</v>
      </c>
      <c r="J25" s="3" t="s">
        <v>51</v>
      </c>
    </row>
    <row r="26" spans="1:11" s="2" customFormat="1" x14ac:dyDescent="0.2">
      <c r="A26" s="13" t="str">
        <f t="shared" si="0"/>
        <v>CodeSystem/Tipo de Resultado PSNG</v>
      </c>
      <c r="B26" s="16" t="s">
        <v>176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61</v>
      </c>
      <c r="J26" s="2" t="s">
        <v>51</v>
      </c>
    </row>
    <row r="27" spans="1:11" s="3" customFormat="1" x14ac:dyDescent="0.2">
      <c r="A27" s="12" t="str">
        <f t="shared" si="0"/>
        <v>CodeSystem/Tipo de Resultado RGNR</v>
      </c>
      <c r="B27" s="15" t="s">
        <v>177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61</v>
      </c>
      <c r="J27" s="3" t="s">
        <v>51</v>
      </c>
    </row>
    <row r="28" spans="1:11" s="2" customFormat="1" x14ac:dyDescent="0.2">
      <c r="A28" s="13" t="str">
        <f t="shared" si="0"/>
        <v>CodeSystem/Tipo de Resultado RSBAC</v>
      </c>
      <c r="B28" s="16" t="s">
        <v>178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61</v>
      </c>
      <c r="J28" s="2" t="s">
        <v>51</v>
      </c>
    </row>
    <row r="29" spans="1:11" s="3" customFormat="1" x14ac:dyDescent="0.2">
      <c r="A29" s="12" t="str">
        <f t="shared" si="0"/>
        <v>CodeSystem/Tipo de Resultado RSCUL</v>
      </c>
      <c r="B29" s="15" t="s">
        <v>179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61</v>
      </c>
      <c r="J29" s="3" t="s">
        <v>51</v>
      </c>
    </row>
    <row r="30" spans="1:11" s="2" customFormat="1" x14ac:dyDescent="0.2">
      <c r="A30" s="2" t="str">
        <f t="shared" si="0"/>
        <v>CodeSystem/ urn:ietf:bcp:47</v>
      </c>
      <c r="B30" s="16" t="s">
        <v>157</v>
      </c>
      <c r="C30" s="2" t="s">
        <v>3</v>
      </c>
      <c r="D30" s="2" t="s">
        <v>158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67</v>
      </c>
      <c r="J30" s="2" t="s">
        <v>51</v>
      </c>
    </row>
    <row r="31" spans="1:11" s="3" customFormat="1" x14ac:dyDescent="0.2">
      <c r="A31" s="3" t="str">
        <f t="shared" si="0"/>
        <v>ValueSet/languages</v>
      </c>
      <c r="B31" s="15" t="s">
        <v>156</v>
      </c>
      <c r="C31" s="3" t="s">
        <v>4</v>
      </c>
      <c r="D31" s="3" t="s">
        <v>159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161</v>
      </c>
      <c r="J31" s="3" t="s">
        <v>51</v>
      </c>
    </row>
    <row r="32" spans="1:11" x14ac:dyDescent="0.2">
      <c r="A32" s="10" t="s">
        <v>186</v>
      </c>
      <c r="B32" s="2" t="s">
        <v>187</v>
      </c>
      <c r="C32" s="2" t="s">
        <v>3</v>
      </c>
      <c r="D32" s="2" t="s">
        <v>187</v>
      </c>
      <c r="E32" s="2" t="b">
        <v>0</v>
      </c>
      <c r="G32" s="2" t="s">
        <v>47</v>
      </c>
      <c r="K32" t="s">
        <v>190</v>
      </c>
    </row>
    <row r="33" spans="1:11" x14ac:dyDescent="0.2">
      <c r="A33" s="3" t="s">
        <v>188</v>
      </c>
      <c r="B33" s="3" t="s">
        <v>189</v>
      </c>
      <c r="C33" s="3" t="s">
        <v>4</v>
      </c>
      <c r="D33" s="3" t="s">
        <v>189</v>
      </c>
      <c r="E33" s="2" t="b">
        <v>1</v>
      </c>
      <c r="F33" s="3" t="b">
        <v>1</v>
      </c>
      <c r="G33" s="3" t="s">
        <v>47</v>
      </c>
      <c r="H33" s="7">
        <v>0.5</v>
      </c>
      <c r="I33" s="3" t="s">
        <v>61</v>
      </c>
      <c r="J33" s="3"/>
      <c r="K33" t="s">
        <v>191</v>
      </c>
    </row>
    <row r="34" spans="1:11" x14ac:dyDescent="0.2">
      <c r="A34" t="s">
        <v>192</v>
      </c>
      <c r="B34" s="74" t="s">
        <v>193</v>
      </c>
      <c r="C34" s="2" t="s">
        <v>3</v>
      </c>
      <c r="D34" s="2" t="s">
        <v>193</v>
      </c>
      <c r="E34" s="2" t="b">
        <v>1</v>
      </c>
      <c r="F34" t="b">
        <v>1</v>
      </c>
      <c r="G34" s="2" t="s">
        <v>47</v>
      </c>
      <c r="H34" s="75">
        <v>1</v>
      </c>
      <c r="I34" s="3" t="s">
        <v>194</v>
      </c>
      <c r="J34" s="3" t="s">
        <v>51</v>
      </c>
      <c r="K34" t="s">
        <v>195</v>
      </c>
    </row>
    <row r="35" spans="1:11" x14ac:dyDescent="0.2">
      <c r="A35" t="s">
        <v>196</v>
      </c>
      <c r="B35" s="74" t="s">
        <v>197</v>
      </c>
      <c r="C35" s="3" t="s">
        <v>4</v>
      </c>
      <c r="D35" s="3" t="s">
        <v>197</v>
      </c>
      <c r="E35" s="2" t="b">
        <v>1</v>
      </c>
      <c r="F35" t="b">
        <v>1</v>
      </c>
      <c r="G35" s="3" t="s">
        <v>47</v>
      </c>
      <c r="H35" s="75">
        <v>1</v>
      </c>
      <c r="I35" s="3" t="s">
        <v>61</v>
      </c>
      <c r="J35" s="3" t="s">
        <v>51</v>
      </c>
      <c r="K35" s="3" t="s">
        <v>198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"/>
  <sheetViews>
    <sheetView tabSelected="1" workbookViewId="0">
      <selection activeCell="L17" sqref="L1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2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2" s="2" customFormat="1" x14ac:dyDescent="0.2">
      <c r="A2" s="13" t="str">
        <f t="shared" ref="A2:A15" si="0">CONCATENATE(C2,"/",B2)</f>
        <v>CodeSystem/composition-status</v>
      </c>
      <c r="B2" s="16" t="s">
        <v>106</v>
      </c>
      <c r="C2" s="5" t="s">
        <v>3</v>
      </c>
      <c r="D2" s="5"/>
      <c r="E2" s="2" t="b">
        <v>1</v>
      </c>
      <c r="F2" s="2" t="b">
        <v>1</v>
      </c>
      <c r="G2" s="2" t="s">
        <v>47</v>
      </c>
      <c r="H2" s="8">
        <f t="shared" ref="H2:H15" si="1">COUNTIF(E2:F2,TRUE)/COLUMNS(E2:F2)</f>
        <v>1</v>
      </c>
      <c r="I2" s="2" t="s">
        <v>59</v>
      </c>
      <c r="J2" s="2" t="b">
        <v>1</v>
      </c>
      <c r="K2" s="2" t="s">
        <v>200</v>
      </c>
    </row>
    <row r="3" spans="1:12" s="3" customFormat="1" x14ac:dyDescent="0.2">
      <c r="A3" s="12" t="str">
        <f t="shared" si="0"/>
        <v>ValueSet/composition-status</v>
      </c>
      <c r="B3" s="15" t="s">
        <v>106</v>
      </c>
      <c r="C3" s="4" t="s">
        <v>4</v>
      </c>
      <c r="D3" s="4"/>
      <c r="E3" s="12" t="b">
        <v>1</v>
      </c>
      <c r="F3" s="12" t="b">
        <v>1</v>
      </c>
      <c r="G3" s="12" t="s">
        <v>47</v>
      </c>
      <c r="H3" s="7">
        <f t="shared" si="1"/>
        <v>1</v>
      </c>
      <c r="I3" s="3" t="s">
        <v>59</v>
      </c>
      <c r="J3" s="3" t="b">
        <v>1</v>
      </c>
      <c r="K3" s="3" t="s">
        <v>200</v>
      </c>
    </row>
    <row r="4" spans="1:12" s="2" customFormat="1" x14ac:dyDescent="0.2">
      <c r="A4" s="13" t="str">
        <f t="shared" si="0"/>
        <v>CodeSystem/v3-Confidentiality</v>
      </c>
      <c r="B4" s="16" t="s">
        <v>107</v>
      </c>
      <c r="C4" s="5" t="s">
        <v>3</v>
      </c>
      <c r="E4" s="2" t="b">
        <v>0</v>
      </c>
      <c r="F4" s="2" t="b">
        <v>0</v>
      </c>
      <c r="G4" s="2" t="s">
        <v>55</v>
      </c>
      <c r="H4" s="8">
        <f t="shared" si="1"/>
        <v>0</v>
      </c>
      <c r="I4" s="21"/>
    </row>
    <row r="5" spans="1:12" s="18" customFormat="1" x14ac:dyDescent="0.2">
      <c r="A5" s="12" t="str">
        <f t="shared" si="0"/>
        <v>ValueSet/v3.ConfidentialityClassification</v>
      </c>
      <c r="B5" s="22" t="s">
        <v>42</v>
      </c>
      <c r="C5" s="18" t="s">
        <v>4</v>
      </c>
      <c r="E5" s="12" t="b">
        <v>0</v>
      </c>
      <c r="F5" s="12" t="b">
        <v>0</v>
      </c>
      <c r="G5" s="12" t="s">
        <v>55</v>
      </c>
      <c r="H5" s="9">
        <f t="shared" si="1"/>
        <v>0</v>
      </c>
      <c r="I5" s="29"/>
      <c r="J5" s="12"/>
    </row>
    <row r="6" spans="1:12" s="2" customFormat="1" x14ac:dyDescent="0.2">
      <c r="A6" s="13" t="str">
        <f t="shared" si="0"/>
        <v>CodeSystem/composition-attestation-mode</v>
      </c>
      <c r="B6" s="16" t="s">
        <v>108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2" s="18" customFormat="1" x14ac:dyDescent="0.2">
      <c r="A7" s="12" t="str">
        <f t="shared" si="0"/>
        <v>ValueSet/composition-attestation-mode</v>
      </c>
      <c r="B7" s="22" t="s">
        <v>108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2" s="13" customFormat="1" x14ac:dyDescent="0.2">
      <c r="A8" s="13" t="str">
        <f t="shared" si="0"/>
        <v>CodeSystem/document-relationship-type</v>
      </c>
      <c r="B8" s="19" t="s">
        <v>109</v>
      </c>
      <c r="C8" s="13" t="s">
        <v>3</v>
      </c>
      <c r="E8" s="13" t="b">
        <v>1</v>
      </c>
      <c r="F8" s="13" t="b">
        <v>1</v>
      </c>
      <c r="G8" s="13" t="s">
        <v>55</v>
      </c>
      <c r="H8" s="8">
        <v>1</v>
      </c>
      <c r="I8" s="10" t="s">
        <v>199</v>
      </c>
      <c r="J8" s="13" t="b">
        <v>0</v>
      </c>
      <c r="K8" s="13" t="s">
        <v>200</v>
      </c>
    </row>
    <row r="9" spans="1:12" s="18" customFormat="1" x14ac:dyDescent="0.2">
      <c r="A9" s="12" t="str">
        <f t="shared" si="0"/>
        <v>ValueSet/document-relationship-type</v>
      </c>
      <c r="B9" s="22" t="s">
        <v>109</v>
      </c>
      <c r="C9" s="18" t="s">
        <v>4</v>
      </c>
      <c r="E9" s="12" t="b">
        <v>1</v>
      </c>
      <c r="F9" s="12" t="b">
        <v>1</v>
      </c>
      <c r="G9" s="12" t="s">
        <v>55</v>
      </c>
      <c r="H9" s="9">
        <v>1</v>
      </c>
      <c r="I9" s="12" t="s">
        <v>199</v>
      </c>
      <c r="J9" s="12" t="b">
        <v>0</v>
      </c>
      <c r="K9" s="18" t="s">
        <v>200</v>
      </c>
    </row>
    <row r="10" spans="1:12" s="13" customFormat="1" x14ac:dyDescent="0.2">
      <c r="A10" s="13" t="str">
        <f t="shared" si="0"/>
        <v>CodeSystem/list-mode</v>
      </c>
      <c r="B10" s="19" t="s">
        <v>110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2" s="3" customFormat="1" x14ac:dyDescent="0.2">
      <c r="A11" s="12" t="str">
        <f t="shared" si="0"/>
        <v>ValueSet/list-mode</v>
      </c>
      <c r="B11" s="15" t="s">
        <v>110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2" s="2" customFormat="1" x14ac:dyDescent="0.2">
      <c r="A12" s="13" t="str">
        <f t="shared" si="0"/>
        <v>CodeSystem/list-order</v>
      </c>
      <c r="B12" s="16" t="s">
        <v>111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2">
      <c r="A13" s="12" t="str">
        <f t="shared" si="0"/>
        <v>ValueSet/list-order</v>
      </c>
      <c r="B13" s="15" t="s">
        <v>111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2" s="2" customFormat="1" x14ac:dyDescent="0.2">
      <c r="A14" s="13" t="str">
        <f t="shared" si="0"/>
        <v>CodeSystem/list-empty-reason</v>
      </c>
      <c r="B14" s="16" t="s">
        <v>112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2" s="3" customFormat="1" x14ac:dyDescent="0.2">
      <c r="A15" s="12" t="str">
        <f t="shared" si="0"/>
        <v>ValueSet/list-empty-reason</v>
      </c>
      <c r="B15" s="15" t="s">
        <v>112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2" x14ac:dyDescent="0.2">
      <c r="A16" s="16" t="s">
        <v>209</v>
      </c>
      <c r="B16" s="15" t="s">
        <v>210</v>
      </c>
      <c r="C16" s="2" t="s">
        <v>4</v>
      </c>
      <c r="D16" s="2"/>
      <c r="E16" s="2" t="b">
        <v>1</v>
      </c>
      <c r="F16" s="12" t="b">
        <v>0</v>
      </c>
      <c r="G16" s="2" t="s">
        <v>55</v>
      </c>
      <c r="H16" s="76">
        <v>0.5</v>
      </c>
      <c r="I16" s="2" t="s">
        <v>59</v>
      </c>
      <c r="J16" t="s">
        <v>46</v>
      </c>
      <c r="K16" t="s">
        <v>200</v>
      </c>
      <c r="L16" t="s">
        <v>211</v>
      </c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  <hyperlink ref="B16" r:id="rId15" location="4.4.1.139" xr:uid="{4C463A27-6355-7A45-A5CC-C41974C3D18E}"/>
  </hyperlinks>
  <pageMargins left="0.511811024" right="0.511811024" top="0.78740157499999996" bottom="0.78740157499999996" header="0.31496062000000002" footer="0.31496062000000002"/>
  <pageSetup paperSize="9" orientation="portrait" r:id="rId1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9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5</v>
      </c>
    </row>
    <row r="2" spans="1:9" s="2" customFormat="1" x14ac:dyDescent="0.2">
      <c r="A2" s="13" t="str">
        <f>CONCATENATE(C2,"/",B2)</f>
        <v>CodeSystem/search-entry-mode</v>
      </c>
      <c r="B2" s="16" t="s">
        <v>113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2">
      <c r="A3" s="12" t="str">
        <f>CONCATENATE(C3,"/",B3)</f>
        <v>ValueSet/search-entry-mode</v>
      </c>
      <c r="B3" s="15" t="s">
        <v>113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2">
      <c r="A4" s="13" t="str">
        <f>CONCATENATE(C4,"/",B4)</f>
        <v>CodeSystem/http-verb</v>
      </c>
      <c r="B4" s="16" t="s">
        <v>114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2">
      <c r="A5" s="12" t="str">
        <f>CONCATENATE(C5,"/",B5)</f>
        <v>ValueSet/http-verb</v>
      </c>
      <c r="B5" s="15" t="s">
        <v>114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2">
      <c r="I6" s="2"/>
    </row>
    <row r="7" spans="1:9" x14ac:dyDescent="0.2">
      <c r="I7" s="18"/>
    </row>
    <row r="8" spans="1:9" x14ac:dyDescent="0.2">
      <c r="I8" s="13"/>
    </row>
    <row r="9" spans="1:9" x14ac:dyDescent="0.2">
      <c r="I9" s="18"/>
    </row>
    <row r="10" spans="1:9" x14ac:dyDescent="0.2">
      <c r="I10" s="13"/>
    </row>
    <row r="11" spans="1:9" x14ac:dyDescent="0.2">
      <c r="I11" s="3"/>
    </row>
    <row r="12" spans="1:9" x14ac:dyDescent="0.2">
      <c r="I12" s="2"/>
    </row>
    <row r="13" spans="1:9" x14ac:dyDescent="0.2">
      <c r="I13" s="3"/>
    </row>
    <row r="14" spans="1:9" x14ac:dyDescent="0.2">
      <c r="I14" s="2"/>
    </row>
    <row r="15" spans="1:9" x14ac:dyDescent="0.2">
      <c r="I15" s="3"/>
    </row>
    <row r="16" spans="1:9" x14ac:dyDescent="0.2">
      <c r="I16" s="2"/>
    </row>
    <row r="17" spans="9:9" x14ac:dyDescent="0.2">
      <c r="I17" s="3"/>
    </row>
    <row r="18" spans="9:9" x14ac:dyDescent="0.2">
      <c r="I18" s="2"/>
    </row>
    <row r="19" spans="9:9" x14ac:dyDescent="0.2">
      <c r="I19" s="3"/>
    </row>
    <row r="20" spans="9:9" x14ac:dyDescent="0.2">
      <c r="I20" s="2"/>
    </row>
    <row r="21" spans="9:9" x14ac:dyDescent="0.2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13" customFormat="1" x14ac:dyDescent="0.2">
      <c r="A2" s="13" t="str">
        <f t="shared" ref="A2:A10" si="0">CONCATENATE(C2,"/",B2)</f>
        <v>CodeSystem/specimen-status</v>
      </c>
      <c r="B2" s="19" t="s">
        <v>135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2">
      <c r="A3" s="12" t="str">
        <f t="shared" si="0"/>
        <v>ValueSet/specimen-status</v>
      </c>
      <c r="B3" s="15" t="s">
        <v>135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2">
      <c r="A4" s="12" t="str">
        <f t="shared" si="0"/>
        <v>ValueSet/results-specimen-type-uv-ips</v>
      </c>
      <c r="B4" s="15" t="s">
        <v>136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2">
      <c r="A5" s="12" t="str">
        <f t="shared" si="0"/>
        <v>ValueSet/results-specimen-type-snomed-ct-ips-free-set</v>
      </c>
      <c r="B5" s="15" t="s">
        <v>137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2">
      <c r="A6" s="12" t="str">
        <f t="shared" si="0"/>
        <v>ValueSet/specimen-collection-method</v>
      </c>
      <c r="B6" s="15" t="s">
        <v>138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2">
      <c r="A7" s="13" t="str">
        <f t="shared" si="0"/>
        <v>CodeSystem/v2-0916</v>
      </c>
      <c r="B7" s="16" t="s">
        <v>139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2">
      <c r="A8" s="12" t="str">
        <f t="shared" si="0"/>
        <v>ValueSet/v2-0916</v>
      </c>
      <c r="B8" s="22" t="s">
        <v>139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2">
      <c r="A9" s="13" t="str">
        <f t="shared" si="0"/>
        <v>CodeSystem/v2-0493</v>
      </c>
      <c r="B9" s="16" t="s">
        <v>140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2">
      <c r="A10" s="12" t="str">
        <f t="shared" si="0"/>
        <v>ValueSet/v2-0493</v>
      </c>
      <c r="B10" s="22" t="s">
        <v>140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baseColWidth="10" defaultColWidth="8.6640625" defaultRowHeight="15" x14ac:dyDescent="0.2"/>
  <cols>
    <col min="1" max="1" width="38.1640625" style="56" bestFit="1" customWidth="1"/>
    <col min="2" max="2" width="40.6640625" style="56" customWidth="1"/>
    <col min="3" max="3" width="14.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640625" style="56" customWidth="1"/>
    <col min="14" max="16384" width="8.6640625" style="56"/>
  </cols>
  <sheetData>
    <row r="1" spans="1:13" s="32" customFormat="1" x14ac:dyDescent="0.2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45</v>
      </c>
      <c r="H1" s="33" t="s">
        <v>1</v>
      </c>
      <c r="I1" s="33" t="s">
        <v>48</v>
      </c>
      <c r="J1" s="33" t="s">
        <v>49</v>
      </c>
      <c r="K1" s="33" t="s">
        <v>5</v>
      </c>
      <c r="L1" s="33"/>
      <c r="M1" s="33"/>
    </row>
    <row r="2" spans="1:13" s="47" customFormat="1" x14ac:dyDescent="0.2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145</v>
      </c>
      <c r="E2" s="48" t="b">
        <v>1</v>
      </c>
      <c r="F2" s="48" t="b">
        <v>1</v>
      </c>
      <c r="G2" s="55" t="s">
        <v>46</v>
      </c>
      <c r="H2" s="50">
        <f>COUNTIF(E2:F2,TRUE)/COLUMNS(E2:F2)</f>
        <v>1</v>
      </c>
      <c r="I2" s="48" t="s">
        <v>52</v>
      </c>
      <c r="J2" s="48" t="s">
        <v>51</v>
      </c>
      <c r="K2" s="48" t="s">
        <v>142</v>
      </c>
      <c r="L2" s="48"/>
      <c r="M2" s="48"/>
    </row>
    <row r="3" spans="1:13" s="41" customFormat="1" x14ac:dyDescent="0.2">
      <c r="A3" s="42" t="str">
        <f t="shared" si="0"/>
        <v>ValueSet/name-use</v>
      </c>
      <c r="B3" s="61" t="s">
        <v>10</v>
      </c>
      <c r="C3" s="42" t="s">
        <v>4</v>
      </c>
      <c r="D3" s="61" t="s">
        <v>145</v>
      </c>
      <c r="E3" s="42" t="b">
        <v>1</v>
      </c>
      <c r="F3" s="42" t="b">
        <v>1</v>
      </c>
      <c r="G3" s="43" t="s">
        <v>46</v>
      </c>
      <c r="H3" s="44">
        <f t="shared" ref="H3:H20" si="1">COUNTIF(E3:F3,TRUE)/COLUMNS(E3:F3)</f>
        <v>1</v>
      </c>
      <c r="I3" s="42" t="s">
        <v>52</v>
      </c>
      <c r="J3" s="42" t="s">
        <v>51</v>
      </c>
      <c r="K3" s="42" t="s">
        <v>142</v>
      </c>
      <c r="L3" s="42"/>
      <c r="M3" s="42"/>
    </row>
    <row r="4" spans="1:13" s="47" customFormat="1" x14ac:dyDescent="0.2">
      <c r="A4" s="54" t="str">
        <f t="shared" si="0"/>
        <v>CodeSystem/v3-MaritalStatus</v>
      </c>
      <c r="B4" s="49" t="s">
        <v>146</v>
      </c>
      <c r="C4" s="48" t="s">
        <v>3</v>
      </c>
      <c r="D4" s="49" t="s">
        <v>146</v>
      </c>
      <c r="E4" s="48" t="b">
        <v>1</v>
      </c>
      <c r="F4" s="48" t="b">
        <v>1</v>
      </c>
      <c r="G4" s="55" t="s">
        <v>46</v>
      </c>
      <c r="H4" s="50">
        <f t="shared" si="1"/>
        <v>1</v>
      </c>
      <c r="I4" s="51" t="s">
        <v>56</v>
      </c>
      <c r="J4" s="48" t="s">
        <v>53</v>
      </c>
      <c r="K4" s="48" t="s">
        <v>142</v>
      </c>
      <c r="L4" s="48"/>
      <c r="M4" s="48" t="s">
        <v>151</v>
      </c>
    </row>
    <row r="5" spans="1:13" s="47" customFormat="1" x14ac:dyDescent="0.2">
      <c r="A5" s="54" t="str">
        <f t="shared" si="0"/>
        <v>CodeSystem/v3-NullFlavor</v>
      </c>
      <c r="B5" s="49" t="s">
        <v>54</v>
      </c>
      <c r="C5" s="48" t="s">
        <v>3</v>
      </c>
      <c r="D5" s="49" t="s">
        <v>54</v>
      </c>
      <c r="E5" s="48" t="b">
        <v>1</v>
      </c>
      <c r="F5" s="48" t="b">
        <v>1</v>
      </c>
      <c r="G5" s="48" t="s">
        <v>55</v>
      </c>
      <c r="H5" s="50">
        <v>1</v>
      </c>
      <c r="I5" s="51" t="s">
        <v>56</v>
      </c>
      <c r="J5" s="48" t="s">
        <v>51</v>
      </c>
      <c r="K5" s="48" t="s">
        <v>142</v>
      </c>
      <c r="L5" s="48"/>
      <c r="M5" s="48"/>
    </row>
    <row r="6" spans="1:13" s="41" customFormat="1" x14ac:dyDescent="0.2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46</v>
      </c>
      <c r="H6" s="44">
        <f t="shared" si="1"/>
        <v>1</v>
      </c>
      <c r="I6" s="45" t="s">
        <v>52</v>
      </c>
      <c r="J6" s="46" t="s">
        <v>53</v>
      </c>
      <c r="K6" s="42" t="s">
        <v>142</v>
      </c>
      <c r="L6" s="42"/>
      <c r="M6" s="42"/>
    </row>
    <row r="7" spans="1:13" s="47" customFormat="1" x14ac:dyDescent="0.2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47</v>
      </c>
      <c r="H7" s="50">
        <f t="shared" si="1"/>
        <v>1</v>
      </c>
      <c r="I7" s="48" t="s">
        <v>52</v>
      </c>
      <c r="J7" s="48" t="s">
        <v>51</v>
      </c>
      <c r="K7" s="48" t="s">
        <v>142</v>
      </c>
      <c r="L7" s="48"/>
      <c r="M7" s="48"/>
    </row>
    <row r="8" spans="1:13" s="41" customFormat="1" ht="32" x14ac:dyDescent="0.2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47</v>
      </c>
      <c r="H8" s="44">
        <f t="shared" si="1"/>
        <v>1</v>
      </c>
      <c r="I8" s="46" t="s">
        <v>52</v>
      </c>
      <c r="J8" s="46" t="s">
        <v>51</v>
      </c>
      <c r="K8" s="42" t="b">
        <v>1</v>
      </c>
      <c r="L8" s="42"/>
      <c r="M8" s="52" t="s">
        <v>147</v>
      </c>
    </row>
    <row r="9" spans="1:13" s="37" customFormat="1" x14ac:dyDescent="0.2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45</v>
      </c>
      <c r="H9" s="40">
        <f>COUNTIF(E9:F9,TRUE)/COLUMNS(E9:F9)</f>
        <v>1</v>
      </c>
      <c r="I9" s="38" t="s">
        <v>50</v>
      </c>
      <c r="J9" s="38" t="s">
        <v>51</v>
      </c>
      <c r="K9" s="42" t="b">
        <v>1</v>
      </c>
      <c r="L9" s="38"/>
      <c r="M9" s="38"/>
    </row>
    <row r="10" spans="1:13" s="57" customFormat="1" x14ac:dyDescent="0.2">
      <c r="A10" s="54" t="str">
        <f>CONCATENATE(C10,"/",B10)</f>
        <v>CodeSystem/BRRacaCor</v>
      </c>
      <c r="B10" s="19" t="s">
        <v>148</v>
      </c>
      <c r="C10" s="54" t="s">
        <v>3</v>
      </c>
      <c r="D10" s="49" t="s">
        <v>148</v>
      </c>
      <c r="E10" s="54" t="b">
        <v>1</v>
      </c>
      <c r="F10" s="54" t="b">
        <v>1</v>
      </c>
      <c r="G10" s="58" t="s">
        <v>47</v>
      </c>
      <c r="H10" s="59">
        <f t="shared" si="1"/>
        <v>1</v>
      </c>
      <c r="I10" s="48" t="s">
        <v>60</v>
      </c>
      <c r="J10" s="48" t="s">
        <v>51</v>
      </c>
      <c r="K10" s="54" t="s">
        <v>142</v>
      </c>
      <c r="L10" s="54"/>
      <c r="M10" s="60"/>
    </row>
    <row r="11" spans="1:13" s="41" customFormat="1" x14ac:dyDescent="0.2">
      <c r="A11" s="42" t="str">
        <f>CONCATENATE(C11,"/",B11)</f>
        <v>ValueSet/RacaCategoriaBRIPS</v>
      </c>
      <c r="B11" s="61" t="s">
        <v>149</v>
      </c>
      <c r="C11" s="42" t="s">
        <v>4</v>
      </c>
      <c r="D11" s="61" t="s">
        <v>149</v>
      </c>
      <c r="E11" s="42" t="b">
        <v>1</v>
      </c>
      <c r="F11" s="42" t="b">
        <v>1</v>
      </c>
      <c r="G11" s="43" t="s">
        <v>47</v>
      </c>
      <c r="H11" s="44" t="s">
        <v>150</v>
      </c>
      <c r="I11" s="46"/>
      <c r="J11" s="46"/>
      <c r="K11" s="42"/>
      <c r="L11" s="42"/>
      <c r="M11" s="52"/>
    </row>
    <row r="12" spans="1:13" s="47" customFormat="1" x14ac:dyDescent="0.2">
      <c r="A12" s="54" t="str">
        <f t="shared" ref="A12:A18" si="2">CONCATENATE(C12,"/",B12)</f>
        <v>CodeSystem/v2-0131</v>
      </c>
      <c r="B12" s="19" t="s">
        <v>57</v>
      </c>
      <c r="C12" s="48" t="s">
        <v>3</v>
      </c>
      <c r="D12" s="54"/>
      <c r="E12" s="48" t="b">
        <v>1</v>
      </c>
      <c r="F12" s="48" t="b">
        <v>1</v>
      </c>
      <c r="G12" s="55" t="s">
        <v>46</v>
      </c>
      <c r="H12" s="50">
        <f t="shared" si="1"/>
        <v>1</v>
      </c>
      <c r="I12" s="67" t="s">
        <v>58</v>
      </c>
      <c r="J12" s="48" t="s">
        <v>51</v>
      </c>
      <c r="K12" s="48"/>
      <c r="L12" s="48"/>
      <c r="M12" s="48"/>
    </row>
    <row r="13" spans="1:13" s="37" customFormat="1" x14ac:dyDescent="0.2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46</v>
      </c>
      <c r="H13" s="40">
        <f t="shared" si="1"/>
        <v>1</v>
      </c>
      <c r="I13" s="46" t="s">
        <v>59</v>
      </c>
      <c r="J13" s="38" t="s">
        <v>51</v>
      </c>
      <c r="K13" s="38" t="s">
        <v>142</v>
      </c>
      <c r="L13" s="38"/>
      <c r="M13" s="38"/>
    </row>
    <row r="14" spans="1:13" s="64" customFormat="1" x14ac:dyDescent="0.2">
      <c r="A14" s="42" t="str">
        <f t="shared" si="2"/>
        <v>ValueSet/languages</v>
      </c>
      <c r="B14" s="61" t="s">
        <v>156</v>
      </c>
      <c r="C14" s="46" t="s">
        <v>4</v>
      </c>
      <c r="D14" s="61" t="s">
        <v>144</v>
      </c>
      <c r="E14" s="46" t="b">
        <v>1</v>
      </c>
      <c r="F14" s="46" t="b">
        <v>1</v>
      </c>
      <c r="G14" s="62" t="s">
        <v>46</v>
      </c>
      <c r="H14" s="63">
        <f t="shared" si="1"/>
        <v>1</v>
      </c>
      <c r="I14" s="46" t="s">
        <v>52</v>
      </c>
      <c r="J14" s="46" t="s">
        <v>51</v>
      </c>
      <c r="K14" s="46" t="s">
        <v>142</v>
      </c>
      <c r="L14" s="46"/>
      <c r="M14" s="46"/>
    </row>
    <row r="15" spans="1:13" s="57" customFormat="1" x14ac:dyDescent="0.2">
      <c r="A15" s="54" t="str">
        <f t="shared" si="2"/>
        <v>CodeSystem/urn:ietf:bcp:47</v>
      </c>
      <c r="B15" s="49" t="s">
        <v>143</v>
      </c>
      <c r="C15" s="54" t="s">
        <v>3</v>
      </c>
      <c r="D15" s="49" t="s">
        <v>143</v>
      </c>
      <c r="E15" s="54" t="b">
        <v>1</v>
      </c>
      <c r="F15" s="54" t="b">
        <v>1</v>
      </c>
      <c r="G15" s="58" t="s">
        <v>46</v>
      </c>
      <c r="H15" s="59">
        <f t="shared" si="1"/>
        <v>1</v>
      </c>
      <c r="I15" s="48" t="s">
        <v>67</v>
      </c>
      <c r="J15" s="54" t="s">
        <v>51</v>
      </c>
      <c r="K15" s="54" t="s">
        <v>142</v>
      </c>
      <c r="L15" s="54"/>
      <c r="M15" s="54"/>
    </row>
    <row r="16" spans="1:13" s="64" customFormat="1" x14ac:dyDescent="0.2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46</v>
      </c>
      <c r="H16" s="63">
        <f t="shared" si="1"/>
        <v>1</v>
      </c>
      <c r="I16" s="46" t="s">
        <v>52</v>
      </c>
      <c r="J16" s="46" t="s">
        <v>51</v>
      </c>
      <c r="K16" s="46" t="s">
        <v>142</v>
      </c>
      <c r="L16" s="46"/>
      <c r="M16" s="46"/>
    </row>
    <row r="17" spans="1:13" s="57" customFormat="1" x14ac:dyDescent="0.2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46</v>
      </c>
      <c r="H17" s="59">
        <f t="shared" si="1"/>
        <v>1</v>
      </c>
      <c r="I17" s="54" t="s">
        <v>59</v>
      </c>
      <c r="J17" s="54" t="s">
        <v>51</v>
      </c>
      <c r="K17" s="48" t="s">
        <v>142</v>
      </c>
      <c r="L17" s="54"/>
      <c r="M17" s="54"/>
    </row>
    <row r="18" spans="1:13" s="66" customFormat="1" x14ac:dyDescent="0.2">
      <c r="A18" s="54" t="str">
        <f t="shared" si="2"/>
        <v>CodeSystem/BREtniaIndigena</v>
      </c>
      <c r="B18" s="49" t="s">
        <v>152</v>
      </c>
      <c r="C18" s="54" t="s">
        <v>3</v>
      </c>
      <c r="D18" s="65"/>
      <c r="E18" s="54" t="b">
        <v>1</v>
      </c>
      <c r="F18" s="54" t="b">
        <v>1</v>
      </c>
      <c r="G18" s="65" t="s">
        <v>47</v>
      </c>
      <c r="H18" s="59">
        <f t="shared" si="1"/>
        <v>1</v>
      </c>
      <c r="I18" s="65" t="s">
        <v>60</v>
      </c>
      <c r="J18" s="65" t="s">
        <v>51</v>
      </c>
      <c r="K18" s="65" t="s">
        <v>142</v>
      </c>
      <c r="L18" s="65"/>
      <c r="M18" s="65" t="s">
        <v>155</v>
      </c>
    </row>
    <row r="19" spans="1:13" s="37" customFormat="1" x14ac:dyDescent="0.2">
      <c r="A19" s="42" t="str">
        <f>CONCATENATE(C19,"/",B19)</f>
        <v>ValueSet/povo-indigena-br-ips</v>
      </c>
      <c r="B19" s="53" t="s">
        <v>153</v>
      </c>
      <c r="C19" s="46" t="s">
        <v>4</v>
      </c>
      <c r="D19" s="38"/>
      <c r="E19" s="46" t="b">
        <v>1</v>
      </c>
      <c r="F19" s="46" t="b">
        <v>1</v>
      </c>
      <c r="G19" s="38" t="s">
        <v>47</v>
      </c>
      <c r="H19" s="63">
        <f t="shared" si="1"/>
        <v>1</v>
      </c>
      <c r="I19" s="38" t="s">
        <v>154</v>
      </c>
      <c r="J19" s="38" t="s">
        <v>51</v>
      </c>
      <c r="K19" s="38" t="s">
        <v>142</v>
      </c>
      <c r="L19" s="38"/>
      <c r="M19" s="38" t="s">
        <v>155</v>
      </c>
    </row>
    <row r="20" spans="1:13" s="34" customFormat="1" x14ac:dyDescent="0.2">
      <c r="A20" s="35" t="s">
        <v>162</v>
      </c>
      <c r="B20" s="68" t="s">
        <v>163</v>
      </c>
      <c r="C20" s="46" t="s">
        <v>4</v>
      </c>
      <c r="D20" s="35" t="s">
        <v>164</v>
      </c>
      <c r="E20" s="35" t="b">
        <v>1</v>
      </c>
      <c r="F20" s="35" t="b">
        <v>1</v>
      </c>
      <c r="G20" s="35" t="s">
        <v>47</v>
      </c>
      <c r="H20" s="36">
        <f t="shared" si="1"/>
        <v>1</v>
      </c>
      <c r="I20" s="35" t="s">
        <v>154</v>
      </c>
      <c r="J20" s="35" t="s">
        <v>51</v>
      </c>
      <c r="K20" s="35" t="s">
        <v>142</v>
      </c>
      <c r="L20" s="35"/>
      <c r="M20" s="35"/>
    </row>
    <row r="21" spans="1:13" s="37" customFormat="1" x14ac:dyDescent="0.2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B25" sqref="B25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1" customFormat="1" x14ac:dyDescent="0.2"/>
    <row r="3" spans="1:11" s="2" customFormat="1" x14ac:dyDescent="0.2">
      <c r="A3" s="2" t="str">
        <f t="shared" ref="A3:A10" si="0">CONCATENATE(C3,"/",B3)</f>
        <v>CodeSystem/ urn:ietf:bcp:47</v>
      </c>
      <c r="B3" s="16" t="s">
        <v>157</v>
      </c>
      <c r="C3" s="2" t="s">
        <v>3</v>
      </c>
      <c r="D3" s="2" t="s">
        <v>158</v>
      </c>
      <c r="E3" s="2" t="b">
        <v>1</v>
      </c>
      <c r="F3" s="2" t="b">
        <v>1</v>
      </c>
      <c r="H3" s="6">
        <f>COUNTIF(E3:F3,TRUE)/COLUMNS(E3:F3)</f>
        <v>1</v>
      </c>
      <c r="I3" s="2" t="s">
        <v>67</v>
      </c>
      <c r="J3" s="2" t="s">
        <v>51</v>
      </c>
    </row>
    <row r="4" spans="1:11" s="3" customFormat="1" x14ac:dyDescent="0.2">
      <c r="A4" s="3" t="str">
        <f t="shared" si="0"/>
        <v>ValueSet/languages</v>
      </c>
      <c r="B4" s="15" t="s">
        <v>156</v>
      </c>
      <c r="C4" s="3" t="s">
        <v>4</v>
      </c>
      <c r="D4" s="3" t="s">
        <v>159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161</v>
      </c>
      <c r="J4" s="3" t="s">
        <v>51</v>
      </c>
    </row>
    <row r="5" spans="1:11" s="2" customFormat="1" x14ac:dyDescent="0.2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47</v>
      </c>
      <c r="H5" s="6">
        <f>COUNTIF(E5:F5,TRUE)/COLUMNS(E5:F5)</f>
        <v>1</v>
      </c>
      <c r="I5" s="2" t="s">
        <v>59</v>
      </c>
      <c r="J5" s="2" t="s">
        <v>51</v>
      </c>
      <c r="K5" s="2" t="s">
        <v>130</v>
      </c>
    </row>
    <row r="6" spans="1:11" s="3" customFormat="1" x14ac:dyDescent="0.2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47</v>
      </c>
      <c r="H6" s="7">
        <f t="shared" si="1"/>
        <v>1</v>
      </c>
      <c r="I6" s="3" t="s">
        <v>52</v>
      </c>
      <c r="J6" s="3" t="s">
        <v>51</v>
      </c>
      <c r="K6" s="3" t="s">
        <v>130</v>
      </c>
    </row>
    <row r="7" spans="1:11" s="2" customFormat="1" x14ac:dyDescent="0.2">
      <c r="A7" s="2" t="str">
        <f t="shared" si="0"/>
        <v>CodeSystem/contactentity-type</v>
      </c>
      <c r="B7" s="16" t="s">
        <v>160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52</v>
      </c>
    </row>
    <row r="8" spans="1:11" s="3" customFormat="1" x14ac:dyDescent="0.2">
      <c r="A8" s="3" t="str">
        <f t="shared" si="0"/>
        <v>ValueSet/contactentity-type</v>
      </c>
      <c r="B8" s="22" t="s">
        <v>160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52</v>
      </c>
    </row>
    <row r="9" spans="1:11" s="2" customFormat="1" x14ac:dyDescent="0.2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45</v>
      </c>
      <c r="H9" s="8">
        <f>COUNTIF(E9:F9,TRUE)/COLUMNS(E9:F9)</f>
        <v>0.5</v>
      </c>
      <c r="I9" s="2" t="s">
        <v>60</v>
      </c>
      <c r="J9" s="2" t="s">
        <v>51</v>
      </c>
      <c r="K9" s="2" t="s">
        <v>130</v>
      </c>
    </row>
    <row r="10" spans="1:11" s="18" customFormat="1" x14ac:dyDescent="0.2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45</v>
      </c>
      <c r="H10" s="9">
        <f>COUNTIF(E10:F10,TRUE)/COLUMNS(E10:F10)</f>
        <v>0.5</v>
      </c>
      <c r="I10" s="18" t="s">
        <v>61</v>
      </c>
      <c r="J10" s="18" t="s">
        <v>51</v>
      </c>
      <c r="K10" s="18" t="s">
        <v>130</v>
      </c>
    </row>
    <row r="11" spans="1:11" s="2" customFormat="1" x14ac:dyDescent="0.2">
      <c r="A11" s="5"/>
      <c r="H11" s="6"/>
    </row>
    <row r="12" spans="1:11" s="3" customFormat="1" x14ac:dyDescent="0.2">
      <c r="H12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  <row r="21" spans="8:8" s="2" customFormat="1" x14ac:dyDescent="0.2">
      <c r="H21" s="6"/>
    </row>
    <row r="22" spans="8:8" s="3" customFormat="1" x14ac:dyDescent="0.2">
      <c r="H22" s="7"/>
    </row>
    <row r="23" spans="8:8" s="2" customFormat="1" x14ac:dyDescent="0.2">
      <c r="H23" s="6"/>
    </row>
    <row r="24" spans="8:8" s="3" customFormat="1" x14ac:dyDescent="0.2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topLeftCell="B1" workbookViewId="0">
      <selection activeCell="I4" sqref="I4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x14ac:dyDescent="0.2">
      <c r="A2" s="2" t="str">
        <f t="shared" ref="A2:A6" si="0">_xlfn.CONCAT(C2,"/",B2)</f>
        <v>CodeSystem/http://terminology.hl7.org/CodeSystem/v2-0360</v>
      </c>
      <c r="B2" s="16" t="s">
        <v>62</v>
      </c>
      <c r="C2" s="5" t="s">
        <v>3</v>
      </c>
      <c r="D2" s="5" t="s">
        <v>63</v>
      </c>
      <c r="E2" s="2" t="b">
        <v>1</v>
      </c>
      <c r="F2" s="2" t="b">
        <v>1</v>
      </c>
      <c r="G2" s="5" t="s">
        <v>46</v>
      </c>
      <c r="H2" s="6">
        <f t="shared" ref="H2:H6" si="1">COUNTIF(E2:F2,TRUE)/COLUMNS(E2:F2)</f>
        <v>1</v>
      </c>
      <c r="I2" s="2" t="s">
        <v>64</v>
      </c>
      <c r="J2" s="2" t="s">
        <v>51</v>
      </c>
      <c r="K2" s="2" t="s">
        <v>130</v>
      </c>
    </row>
    <row r="3" spans="1:13" s="18" customFormat="1" x14ac:dyDescent="0.2">
      <c r="A3" s="18" t="s">
        <v>65</v>
      </c>
      <c r="B3" s="22" t="s">
        <v>131</v>
      </c>
      <c r="C3" s="30" t="s">
        <v>4</v>
      </c>
      <c r="D3" s="11" t="s">
        <v>66</v>
      </c>
      <c r="E3" s="12" t="b">
        <v>1</v>
      </c>
      <c r="F3" s="12" t="b">
        <v>1</v>
      </c>
      <c r="G3" s="11" t="s">
        <v>46</v>
      </c>
      <c r="H3" s="14">
        <f t="shared" si="1"/>
        <v>1</v>
      </c>
      <c r="I3" s="18" t="s">
        <v>67</v>
      </c>
      <c r="J3" s="18" t="s">
        <v>51</v>
      </c>
      <c r="K3" s="18" t="s">
        <v>130</v>
      </c>
    </row>
    <row r="4" spans="1:13" s="2" customFormat="1" x14ac:dyDescent="0.2">
      <c r="A4" s="10" t="str">
        <f t="shared" si="0"/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45</v>
      </c>
      <c r="H4" s="6">
        <f t="shared" si="1"/>
        <v>1</v>
      </c>
      <c r="I4" s="2" t="s">
        <v>60</v>
      </c>
      <c r="J4" s="2" t="s">
        <v>51</v>
      </c>
      <c r="K4" s="2" t="s">
        <v>130</v>
      </c>
    </row>
    <row r="5" spans="1:13" s="3" customFormat="1" x14ac:dyDescent="0.2">
      <c r="A5" s="3" t="str">
        <f t="shared" si="0"/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45</v>
      </c>
      <c r="H5" s="7">
        <f t="shared" si="1"/>
        <v>1</v>
      </c>
      <c r="I5" s="3" t="s">
        <v>61</v>
      </c>
      <c r="K5" s="18" t="s">
        <v>130</v>
      </c>
    </row>
    <row r="6" spans="1:13" s="2" customFormat="1" x14ac:dyDescent="0.2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60</v>
      </c>
      <c r="J6" s="2" t="s">
        <v>51</v>
      </c>
      <c r="K6" s="2" t="s">
        <v>130</v>
      </c>
    </row>
    <row r="7" spans="1:13" s="2" customFormat="1" x14ac:dyDescent="0.2">
      <c r="A7" s="2" t="str">
        <f t="shared" ref="A7:A9" si="2">CONCATENATE(C7,"/",B7)</f>
        <v>CodeSystem/ urn:ietf:bcp:47</v>
      </c>
      <c r="B7" s="16" t="s">
        <v>157</v>
      </c>
      <c r="C7" s="2" t="s">
        <v>3</v>
      </c>
      <c r="D7" s="2" t="s">
        <v>158</v>
      </c>
      <c r="E7" s="2" t="b">
        <v>1</v>
      </c>
      <c r="F7" s="2" t="b">
        <v>1</v>
      </c>
      <c r="H7" s="6">
        <f>COUNTIF(E7:F7,TRUE)/COLUMNS(E7:F7)</f>
        <v>1</v>
      </c>
      <c r="I7" s="2" t="s">
        <v>67</v>
      </c>
      <c r="J7" s="2" t="s">
        <v>51</v>
      </c>
    </row>
    <row r="8" spans="1:13" s="3" customFormat="1" x14ac:dyDescent="0.2">
      <c r="A8" s="3" t="str">
        <f t="shared" si="2"/>
        <v>ValueSet/languages</v>
      </c>
      <c r="B8" s="15" t="s">
        <v>156</v>
      </c>
      <c r="C8" s="3" t="s">
        <v>4</v>
      </c>
      <c r="D8" s="3" t="s">
        <v>159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161</v>
      </c>
      <c r="J8" s="3" t="s">
        <v>51</v>
      </c>
    </row>
    <row r="9" spans="1:13" s="47" customFormat="1" x14ac:dyDescent="0.2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47</v>
      </c>
      <c r="H9" s="50">
        <f t="shared" si="3"/>
        <v>1</v>
      </c>
      <c r="I9" s="48" t="s">
        <v>52</v>
      </c>
      <c r="J9" s="48" t="s">
        <v>51</v>
      </c>
      <c r="K9" s="48" t="s">
        <v>142</v>
      </c>
      <c r="L9" s="48"/>
      <c r="M9" s="48"/>
    </row>
    <row r="10" spans="1:13" s="41" customFormat="1" ht="256" x14ac:dyDescent="0.2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47</v>
      </c>
      <c r="H10" s="44">
        <f t="shared" si="3"/>
        <v>1</v>
      </c>
      <c r="I10" s="46" t="s">
        <v>52</v>
      </c>
      <c r="J10" s="46" t="s">
        <v>51</v>
      </c>
      <c r="K10" s="42" t="b">
        <v>1</v>
      </c>
      <c r="L10" s="42"/>
      <c r="M10" s="52" t="s">
        <v>147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topLeftCell="B1" workbookViewId="0">
      <selection activeCell="H16" sqref="H16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10" customFormat="1" x14ac:dyDescent="0.2">
      <c r="A2" s="10" t="str">
        <f t="shared" ref="A2:A4" si="0">_xlfn.CONCAT(C2,"/",B2)</f>
        <v>ValueSet/healthcare-professional-roles-uv-ips</v>
      </c>
      <c r="B2" s="19" t="s">
        <v>133</v>
      </c>
      <c r="C2" s="20" t="s">
        <v>4</v>
      </c>
      <c r="D2" s="20" t="s">
        <v>68</v>
      </c>
      <c r="E2" s="10" t="b">
        <v>1</v>
      </c>
      <c r="F2" s="10" t="b">
        <v>0</v>
      </c>
      <c r="G2" s="10" t="s">
        <v>47</v>
      </c>
      <c r="H2" s="8">
        <f>COUNTIF(E2:F2,TRUE)/COLUMNS(E2:F2)</f>
        <v>0.5</v>
      </c>
      <c r="I2" s="10" t="s">
        <v>69</v>
      </c>
      <c r="J2" s="10" t="s">
        <v>51</v>
      </c>
      <c r="K2" s="2"/>
    </row>
    <row r="3" spans="1:11" s="12" customFormat="1" x14ac:dyDescent="0.2">
      <c r="A3" s="18" t="str">
        <f t="shared" si="0"/>
        <v>CodeSystem/2.16.840.1.113883.2.9.6.2.7 (ISCO)</v>
      </c>
      <c r="B3" s="11" t="s">
        <v>134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47</v>
      </c>
      <c r="H3" s="9">
        <f>COUNTIF(E3:F3,TRUE)/COLUMNS(E3:F3)</f>
        <v>0.5</v>
      </c>
      <c r="I3" s="12" t="s">
        <v>70</v>
      </c>
      <c r="J3" s="12" t="s">
        <v>51</v>
      </c>
      <c r="K3" s="3"/>
    </row>
    <row r="4" spans="1:11" s="18" customFormat="1" x14ac:dyDescent="0.2">
      <c r="A4" s="18" t="str">
        <f t="shared" si="0"/>
        <v>ValueSet/c80-practice-codes</v>
      </c>
      <c r="B4" s="22" t="s">
        <v>132</v>
      </c>
      <c r="C4" s="30" t="s">
        <v>4</v>
      </c>
      <c r="D4" s="30" t="s">
        <v>71</v>
      </c>
      <c r="E4" s="12" t="b">
        <v>1</v>
      </c>
      <c r="F4" s="12" t="b">
        <v>0</v>
      </c>
      <c r="G4" s="12"/>
      <c r="H4" s="9">
        <v>1</v>
      </c>
      <c r="I4" s="18" t="s">
        <v>52</v>
      </c>
      <c r="K4" s="12" t="s">
        <v>201</v>
      </c>
    </row>
    <row r="5" spans="1:11" s="2" customFormat="1" x14ac:dyDescent="0.2">
      <c r="A5" s="2" t="str">
        <f t="shared" ref="A5:A6" si="1">CONCATENATE(C5,"/",B5)</f>
        <v>CodeSystem/ urn:ietf:bcp:47</v>
      </c>
      <c r="B5" s="16" t="s">
        <v>157</v>
      </c>
      <c r="C5" s="2" t="s">
        <v>3</v>
      </c>
      <c r="D5" s="2" t="s">
        <v>158</v>
      </c>
      <c r="E5" s="2" t="b">
        <v>1</v>
      </c>
      <c r="F5" s="2" t="b">
        <v>1</v>
      </c>
      <c r="H5" s="6">
        <f>COUNTIF(E5:F5,TRUE)/COLUMNS(E5:F5)</f>
        <v>1</v>
      </c>
      <c r="I5" s="2" t="s">
        <v>67</v>
      </c>
      <c r="J5" s="2" t="s">
        <v>51</v>
      </c>
    </row>
    <row r="6" spans="1:11" s="3" customFormat="1" x14ac:dyDescent="0.2">
      <c r="A6" s="3" t="str">
        <f t="shared" si="1"/>
        <v>ValueSet/languages</v>
      </c>
      <c r="B6" s="15" t="s">
        <v>156</v>
      </c>
      <c r="C6" s="3" t="s">
        <v>4</v>
      </c>
      <c r="D6" s="3" t="s">
        <v>159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161</v>
      </c>
      <c r="J6" s="3" t="s">
        <v>51</v>
      </c>
    </row>
    <row r="7" spans="1:11" s="2" customFormat="1" x14ac:dyDescent="0.2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45</v>
      </c>
      <c r="H7" s="6">
        <f t="shared" si="2"/>
        <v>1</v>
      </c>
      <c r="I7" s="2" t="s">
        <v>60</v>
      </c>
      <c r="J7" s="2" t="s">
        <v>51</v>
      </c>
      <c r="K7" s="2" t="s">
        <v>130</v>
      </c>
    </row>
    <row r="8" spans="1:11" s="3" customFormat="1" x14ac:dyDescent="0.2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45</v>
      </c>
      <c r="H8" s="7">
        <f t="shared" si="2"/>
        <v>1</v>
      </c>
      <c r="I8" s="3" t="s">
        <v>61</v>
      </c>
      <c r="K8" s="18" t="s">
        <v>130</v>
      </c>
    </row>
    <row r="9" spans="1:11" s="2" customFormat="1" x14ac:dyDescent="0.2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60</v>
      </c>
      <c r="J9" s="2" t="s">
        <v>51</v>
      </c>
      <c r="K9" s="2" t="s">
        <v>130</v>
      </c>
    </row>
    <row r="10" spans="1:11" x14ac:dyDescent="0.2">
      <c r="K10" s="2"/>
    </row>
    <row r="11" spans="1:11" x14ac:dyDescent="0.2">
      <c r="K11" s="3"/>
    </row>
    <row r="12" spans="1:11" x14ac:dyDescent="0.2">
      <c r="K12" s="2"/>
    </row>
    <row r="13" spans="1:11" x14ac:dyDescent="0.2">
      <c r="K13" s="3"/>
    </row>
    <row r="14" spans="1:11" x14ac:dyDescent="0.2">
      <c r="K14" s="2"/>
    </row>
    <row r="15" spans="1:11" x14ac:dyDescent="0.2">
      <c r="K15" s="3"/>
    </row>
    <row r="16" spans="1:11" x14ac:dyDescent="0.2">
      <c r="K16" s="2"/>
    </row>
    <row r="17" spans="11:11" x14ac:dyDescent="0.2">
      <c r="K17" s="3"/>
    </row>
    <row r="18" spans="11:11" x14ac:dyDescent="0.2">
      <c r="K18" s="2"/>
    </row>
    <row r="19" spans="11:11" x14ac:dyDescent="0.2">
      <c r="K19" s="3"/>
    </row>
    <row r="20" spans="11:11" x14ac:dyDescent="0.2">
      <c r="K20" s="2"/>
    </row>
    <row r="21" spans="11:11" x14ac:dyDescent="0.2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I25" sqref="I25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6" width="11.6640625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72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1" s="2" customFormat="1" x14ac:dyDescent="0.2">
      <c r="A2" s="2" t="str">
        <f t="shared" ref="A2:A14" si="0">CONCATENATE(C2,"/",B2)</f>
        <v>CodeSystem/allergyintolerance-clinical</v>
      </c>
      <c r="B2" s="16" t="s">
        <v>125</v>
      </c>
      <c r="C2" s="5" t="s">
        <v>3</v>
      </c>
      <c r="D2" s="5"/>
      <c r="E2" s="5" t="b">
        <v>1</v>
      </c>
      <c r="F2" s="5" t="b">
        <v>1</v>
      </c>
      <c r="G2" s="2" t="s">
        <v>47</v>
      </c>
      <c r="H2" s="8">
        <f t="shared" ref="H2:H14" si="1">COUNTIF(E2:F2,TRUE)/COLUMNS(E2:F2)</f>
        <v>1</v>
      </c>
      <c r="I2" s="2" t="s">
        <v>52</v>
      </c>
      <c r="J2" s="2" t="s">
        <v>51</v>
      </c>
      <c r="K2" s="2" t="s">
        <v>55</v>
      </c>
    </row>
    <row r="3" spans="1:11" s="3" customFormat="1" x14ac:dyDescent="0.2">
      <c r="A3" s="12" t="str">
        <f t="shared" si="0"/>
        <v>ValueSet/allergyintolerance-clinical</v>
      </c>
      <c r="B3" s="15" t="s">
        <v>125</v>
      </c>
      <c r="C3" s="4" t="s">
        <v>4</v>
      </c>
      <c r="D3" s="4"/>
      <c r="E3" s="11" t="b">
        <v>1</v>
      </c>
      <c r="F3" s="5" t="b">
        <v>1</v>
      </c>
      <c r="G3" s="3" t="s">
        <v>47</v>
      </c>
      <c r="H3" s="7">
        <f t="shared" si="1"/>
        <v>1</v>
      </c>
      <c r="I3" s="2" t="s">
        <v>52</v>
      </c>
      <c r="J3" s="2" t="s">
        <v>51</v>
      </c>
      <c r="K3" s="3" t="s">
        <v>55</v>
      </c>
    </row>
    <row r="4" spans="1:11" s="2" customFormat="1" x14ac:dyDescent="0.2">
      <c r="A4" s="2" t="str">
        <f t="shared" si="0"/>
        <v>CodeSystem/allergyintolerance-verification</v>
      </c>
      <c r="B4" s="16" t="s">
        <v>126</v>
      </c>
      <c r="C4" s="2" t="s">
        <v>3</v>
      </c>
      <c r="E4" s="5" t="b">
        <v>1</v>
      </c>
      <c r="F4" s="5" t="b">
        <v>1</v>
      </c>
      <c r="G4" s="3" t="s">
        <v>47</v>
      </c>
      <c r="H4" s="6">
        <f t="shared" si="1"/>
        <v>1</v>
      </c>
      <c r="I4" s="2" t="s">
        <v>52</v>
      </c>
      <c r="J4" s="2" t="s">
        <v>51</v>
      </c>
      <c r="K4" s="3" t="s">
        <v>55</v>
      </c>
    </row>
    <row r="5" spans="1:11" s="3" customFormat="1" x14ac:dyDescent="0.2">
      <c r="A5" s="12" t="str">
        <f t="shared" si="0"/>
        <v>ValueSet/allergyintolerance-verification</v>
      </c>
      <c r="B5" s="15" t="s">
        <v>126</v>
      </c>
      <c r="C5" s="3" t="s">
        <v>4</v>
      </c>
      <c r="E5" s="11" t="b">
        <v>1</v>
      </c>
      <c r="F5" s="5" t="b">
        <v>1</v>
      </c>
      <c r="G5" s="3" t="s">
        <v>47</v>
      </c>
      <c r="H5" s="7">
        <f t="shared" si="1"/>
        <v>1</v>
      </c>
      <c r="I5" s="2" t="s">
        <v>52</v>
      </c>
      <c r="J5" s="2" t="s">
        <v>51</v>
      </c>
      <c r="K5" s="3" t="s">
        <v>55</v>
      </c>
    </row>
    <row r="6" spans="1:11" s="2" customFormat="1" x14ac:dyDescent="0.2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47</v>
      </c>
      <c r="H6" s="8">
        <f t="shared" si="1"/>
        <v>1</v>
      </c>
      <c r="I6" s="2" t="s">
        <v>52</v>
      </c>
      <c r="J6" s="2" t="s">
        <v>51</v>
      </c>
      <c r="K6" s="3" t="s">
        <v>55</v>
      </c>
    </row>
    <row r="7" spans="1:11" s="3" customFormat="1" x14ac:dyDescent="0.2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47</v>
      </c>
      <c r="H7" s="7">
        <f t="shared" si="1"/>
        <v>1</v>
      </c>
      <c r="I7" s="2" t="s">
        <v>52</v>
      </c>
      <c r="J7" s="2" t="s">
        <v>51</v>
      </c>
      <c r="K7" s="3" t="s">
        <v>55</v>
      </c>
    </row>
    <row r="8" spans="1:11" s="2" customFormat="1" x14ac:dyDescent="0.2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47</v>
      </c>
      <c r="H8" s="8">
        <f t="shared" si="1"/>
        <v>1</v>
      </c>
      <c r="I8" s="2" t="s">
        <v>52</v>
      </c>
      <c r="J8" s="2" t="s">
        <v>51</v>
      </c>
      <c r="K8" s="2" t="s">
        <v>55</v>
      </c>
    </row>
    <row r="9" spans="1:11" s="3" customFormat="1" x14ac:dyDescent="0.2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47</v>
      </c>
      <c r="H9" s="7">
        <f t="shared" si="1"/>
        <v>1</v>
      </c>
      <c r="I9" s="2" t="s">
        <v>52</v>
      </c>
      <c r="J9" s="2" t="s">
        <v>51</v>
      </c>
      <c r="K9" s="3" t="s">
        <v>55</v>
      </c>
    </row>
    <row r="10" spans="1:11" s="2" customFormat="1" x14ac:dyDescent="0.2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47</v>
      </c>
      <c r="H10" s="8">
        <f t="shared" si="1"/>
        <v>1</v>
      </c>
      <c r="I10" s="2" t="s">
        <v>52</v>
      </c>
      <c r="J10" s="2" t="s">
        <v>51</v>
      </c>
      <c r="K10" s="3" t="s">
        <v>55</v>
      </c>
    </row>
    <row r="11" spans="1:11" s="18" customFormat="1" x14ac:dyDescent="0.2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47</v>
      </c>
      <c r="H11" s="9">
        <f t="shared" si="1"/>
        <v>1</v>
      </c>
      <c r="I11" s="12" t="s">
        <v>52</v>
      </c>
      <c r="J11" s="12" t="s">
        <v>51</v>
      </c>
      <c r="K11" s="18" t="s">
        <v>55</v>
      </c>
    </row>
    <row r="12" spans="1:11" s="3" customFormat="1" x14ac:dyDescent="0.2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69</v>
      </c>
      <c r="J12" s="3" t="s">
        <v>51</v>
      </c>
      <c r="K12" s="3" t="s">
        <v>128</v>
      </c>
    </row>
    <row r="13" spans="1:11" s="13" customFormat="1" x14ac:dyDescent="0.2">
      <c r="A13" s="13" t="str">
        <f t="shared" si="0"/>
        <v>CodeSystem/absent-unknown-uv-ips</v>
      </c>
      <c r="B13" s="19" t="s">
        <v>90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69</v>
      </c>
      <c r="J13" s="13" t="s">
        <v>51</v>
      </c>
      <c r="K13" s="13" t="s">
        <v>55</v>
      </c>
    </row>
    <row r="14" spans="1:11" s="12" customFormat="1" x14ac:dyDescent="0.2">
      <c r="A14" s="12" t="str">
        <f t="shared" si="0"/>
        <v>ValueSet/absent-or-unknown-allergies-uv-ips</v>
      </c>
      <c r="B14" s="22" t="s">
        <v>127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69</v>
      </c>
      <c r="J14" s="18" t="s">
        <v>51</v>
      </c>
      <c r="K14" s="12" t="s">
        <v>55</v>
      </c>
    </row>
    <row r="15" spans="1:11" s="3" customFormat="1" x14ac:dyDescent="0.2">
      <c r="A15" s="12" t="str">
        <f t="shared" ref="A15:A19" si="2">CONCATENATE(C15,"/",B15)</f>
        <v>ValueSet/allergy-reaction-snomed-ct-ips-free-set</v>
      </c>
      <c r="B15" s="15" t="s">
        <v>205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s">
        <v>47</v>
      </c>
    </row>
    <row r="16" spans="1:11" s="2" customFormat="1" x14ac:dyDescent="0.2">
      <c r="A16" s="2" t="str">
        <f t="shared" si="2"/>
        <v>CodeSystem/reaction-event-severity</v>
      </c>
      <c r="B16" s="16" t="s">
        <v>129</v>
      </c>
      <c r="C16" s="2" t="s">
        <v>3</v>
      </c>
      <c r="E16" s="5" t="b">
        <v>1</v>
      </c>
      <c r="F16" s="5" t="b">
        <v>1</v>
      </c>
      <c r="G16" s="2" t="s">
        <v>202</v>
      </c>
      <c r="H16" s="8">
        <f t="shared" si="3"/>
        <v>1</v>
      </c>
      <c r="I16" s="2" t="s">
        <v>52</v>
      </c>
      <c r="J16" s="2" t="s">
        <v>51</v>
      </c>
    </row>
    <row r="17" spans="1:10" s="3" customFormat="1" x14ac:dyDescent="0.2">
      <c r="A17" s="12" t="str">
        <f t="shared" si="2"/>
        <v>ValueSet/reaction-event-severity</v>
      </c>
      <c r="B17" s="15" t="s">
        <v>129</v>
      </c>
      <c r="C17" s="3" t="s">
        <v>4</v>
      </c>
      <c r="E17" s="11" t="b">
        <v>1</v>
      </c>
      <c r="F17" s="5" t="b">
        <v>1</v>
      </c>
      <c r="H17" s="7">
        <f t="shared" si="3"/>
        <v>1</v>
      </c>
      <c r="I17" s="3" t="s">
        <v>52</v>
      </c>
      <c r="J17" s="3" t="s">
        <v>51</v>
      </c>
    </row>
    <row r="18" spans="1:10" s="2" customFormat="1" x14ac:dyDescent="0.2">
      <c r="A18" s="2" t="str">
        <f t="shared" si="2"/>
        <v>CodeSystem/ urn:ietf:bcp:47</v>
      </c>
      <c r="B18" s="16" t="s">
        <v>157</v>
      </c>
      <c r="C18" s="2" t="s">
        <v>3</v>
      </c>
      <c r="D18" s="2" t="s">
        <v>158</v>
      </c>
      <c r="E18" s="2" t="b">
        <v>1</v>
      </c>
      <c r="F18" s="2" t="b">
        <v>1</v>
      </c>
      <c r="H18" s="6">
        <f>COUNTIF(E18:F18,TRUE)/COLUMNS(E18:F18)</f>
        <v>1</v>
      </c>
      <c r="I18" s="2" t="s">
        <v>67</v>
      </c>
      <c r="J18" s="2" t="s">
        <v>51</v>
      </c>
    </row>
    <row r="19" spans="1:10" s="3" customFormat="1" x14ac:dyDescent="0.2">
      <c r="A19" s="3" t="str">
        <f t="shared" si="2"/>
        <v>ValueSet/languages</v>
      </c>
      <c r="B19" s="15" t="s">
        <v>156</v>
      </c>
      <c r="C19" s="3" t="s">
        <v>4</v>
      </c>
      <c r="D19" s="3" t="s">
        <v>159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161</v>
      </c>
      <c r="J19" s="3" t="s">
        <v>51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"/>
  <sheetViews>
    <sheetView zoomScale="110" zoomScaleNormal="110" workbookViewId="0">
      <selection activeCell="E12" sqref="E12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3" width="14.1640625" customWidth="1"/>
    <col min="4" max="5" width="11.6640625" bestFit="1" customWidth="1"/>
    <col min="6" max="6" width="11.6640625" style="26" customWidth="1"/>
    <col min="7" max="7" width="11.6640625" customWidth="1"/>
  </cols>
  <sheetData>
    <row r="1" spans="1:13" s="1" customFormat="1" ht="48" x14ac:dyDescent="0.2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78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ht="18" customHeight="1" x14ac:dyDescent="0.2">
      <c r="A2" s="2" t="str">
        <f>CONCATENATE(C2,"/",B2)</f>
        <v>CodeSystem/HL7 event-status</v>
      </c>
      <c r="B2" s="16" t="s">
        <v>77</v>
      </c>
      <c r="C2" s="5" t="s">
        <v>3</v>
      </c>
      <c r="D2" s="2" t="b">
        <v>1</v>
      </c>
      <c r="E2" s="2" t="b">
        <v>1</v>
      </c>
      <c r="F2" s="24" t="s">
        <v>79</v>
      </c>
      <c r="G2" s="2" t="b">
        <v>1</v>
      </c>
      <c r="H2" s="6">
        <f t="shared" ref="H2:H11" si="0">COUNTIF(D2:E2,TRUE)/COLUMNS(D2:E2)</f>
        <v>1</v>
      </c>
      <c r="I2" s="2" t="s">
        <v>52</v>
      </c>
      <c r="J2" s="2" t="s">
        <v>51</v>
      </c>
      <c r="K2" s="2" t="s">
        <v>47</v>
      </c>
    </row>
    <row r="3" spans="1:13" s="3" customFormat="1" ht="23.75" customHeight="1" x14ac:dyDescent="0.2">
      <c r="A3" s="12" t="str">
        <f t="shared" ref="A3:A10" si="1">CONCATENATE(C3,"/",B3)</f>
        <v>ValueSet/HL7 ImmunizationStatusCodes</v>
      </c>
      <c r="B3" s="15" t="s">
        <v>80</v>
      </c>
      <c r="C3" s="4" t="s">
        <v>4</v>
      </c>
      <c r="D3" s="12" t="b">
        <v>1</v>
      </c>
      <c r="E3" s="12" t="b">
        <v>1</v>
      </c>
      <c r="F3" s="28" t="s">
        <v>79</v>
      </c>
      <c r="G3" s="12"/>
      <c r="H3" s="7">
        <f t="shared" si="0"/>
        <v>1</v>
      </c>
      <c r="I3" s="3" t="s">
        <v>52</v>
      </c>
      <c r="J3" s="3" t="s">
        <v>51</v>
      </c>
      <c r="K3" s="3" t="s">
        <v>142</v>
      </c>
    </row>
    <row r="4" spans="1:13" s="12" customFormat="1" x14ac:dyDescent="0.2">
      <c r="A4" s="12" t="str">
        <f>CONCATENATE(C4,"/",B4)</f>
        <v>ValueSet/HL7 Vaccines - SNOMED CT IPS Free Set</v>
      </c>
      <c r="B4" s="22" t="s">
        <v>81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M4" s="12" t="s">
        <v>206</v>
      </c>
    </row>
    <row r="5" spans="1:13" s="12" customFormat="1" x14ac:dyDescent="0.2">
      <c r="A5" s="12" t="str">
        <f t="shared" si="1"/>
        <v>ValueSet/vaccines-whoatc-uv-ips</v>
      </c>
      <c r="B5" s="22" t="s">
        <v>141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142</v>
      </c>
      <c r="M5" s="12" t="s">
        <v>207</v>
      </c>
    </row>
    <row r="6" spans="1:13" s="13" customFormat="1" x14ac:dyDescent="0.2">
      <c r="A6" s="13" t="str">
        <f t="shared" si="1"/>
        <v>CodeSystem/absent-unknown-uv-ips</v>
      </c>
      <c r="B6" s="19" t="s">
        <v>90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69</v>
      </c>
      <c r="J6" s="13" t="s">
        <v>51</v>
      </c>
      <c r="K6" s="10" t="s">
        <v>142</v>
      </c>
    </row>
    <row r="7" spans="1:13" s="12" customFormat="1" x14ac:dyDescent="0.2">
      <c r="A7" s="12" t="str">
        <f t="shared" si="1"/>
        <v>ValueSet/absent-or-unknown-immunizations-uv-ips</v>
      </c>
      <c r="B7" s="22" t="s">
        <v>208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69</v>
      </c>
      <c r="J7" s="12" t="s">
        <v>204</v>
      </c>
      <c r="K7" s="18" t="s">
        <v>142</v>
      </c>
    </row>
    <row r="8" spans="1:13" s="18" customFormat="1" x14ac:dyDescent="0.2">
      <c r="A8" s="12" t="str">
        <f t="shared" si="1"/>
        <v>ValueSet/body-site</v>
      </c>
      <c r="B8" s="22" t="s">
        <v>168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2">
      <c r="A9" s="13" t="str">
        <f t="shared" si="1"/>
        <v>CodeSystem/urn:oid:0.4.0.127.0.16.1.1.2.1</v>
      </c>
      <c r="B9" s="19" t="s">
        <v>169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0" customFormat="1" ht="15.5" customHeight="1" x14ac:dyDescent="0.2">
      <c r="A10" s="13" t="str">
        <f t="shared" si="1"/>
        <v>ValueSet/MedicineRouteOfAdministrationUvIps</v>
      </c>
      <c r="B10" s="19" t="s">
        <v>43</v>
      </c>
      <c r="C10" s="10" t="s">
        <v>4</v>
      </c>
      <c r="D10" s="13" t="b">
        <v>1</v>
      </c>
      <c r="E10" s="13" t="b">
        <v>0</v>
      </c>
      <c r="F10" s="27" t="s">
        <v>82</v>
      </c>
      <c r="G10" s="13" t="b">
        <v>1</v>
      </c>
      <c r="H10" s="8">
        <f t="shared" si="0"/>
        <v>0.5</v>
      </c>
      <c r="K10" s="2"/>
    </row>
    <row r="11" spans="1:13" s="3" customFormat="1" x14ac:dyDescent="0.2">
      <c r="A11" s="12" t="str">
        <f t="shared" ref="A11" si="2">CONCATENATE(C11,"/",B11)</f>
        <v>ValueSet/VaccineTargetDiseasesUvIps</v>
      </c>
      <c r="B11" s="15" t="s">
        <v>44</v>
      </c>
      <c r="C11" s="4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</row>
    <row r="12" spans="1:13" x14ac:dyDescent="0.2">
      <c r="K12" s="2"/>
    </row>
    <row r="13" spans="1:13" x14ac:dyDescent="0.2">
      <c r="K13" s="3"/>
    </row>
    <row r="14" spans="1:13" x14ac:dyDescent="0.2">
      <c r="K14" s="2"/>
    </row>
    <row r="15" spans="1:13" x14ac:dyDescent="0.2">
      <c r="K15" s="3"/>
    </row>
    <row r="16" spans="1:13" x14ac:dyDescent="0.2">
      <c r="K16" s="2"/>
    </row>
    <row r="17" spans="11:11" x14ac:dyDescent="0.2">
      <c r="K17" s="3"/>
    </row>
    <row r="18" spans="11:11" x14ac:dyDescent="0.2">
      <c r="K18" s="2"/>
    </row>
    <row r="19" spans="11:11" x14ac:dyDescent="0.2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topLeftCell="A4" workbookViewId="0">
      <selection activeCell="B12" sqref="B12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45</v>
      </c>
      <c r="H1" s="1" t="s">
        <v>1</v>
      </c>
      <c r="I1" s="1" t="s">
        <v>48</v>
      </c>
      <c r="J1" s="1" t="s">
        <v>49</v>
      </c>
      <c r="K1" s="1" t="s">
        <v>5</v>
      </c>
    </row>
    <row r="2" spans="1:13" s="2" customFormat="1" x14ac:dyDescent="0.2">
      <c r="A2" s="2" t="str">
        <f t="shared" ref="A2:A13" si="0">CONCATENATE(C2,"/",B2)</f>
        <v>CodeSystem/condition-clinical</v>
      </c>
      <c r="B2" s="16" t="s">
        <v>83</v>
      </c>
      <c r="C2" s="5" t="s">
        <v>3</v>
      </c>
      <c r="D2" s="5"/>
      <c r="E2" s="2" t="b">
        <v>1</v>
      </c>
      <c r="F2" s="2" t="b">
        <v>1</v>
      </c>
      <c r="G2" s="2" t="s">
        <v>202</v>
      </c>
      <c r="H2" s="8">
        <f t="shared" ref="H2:H13" si="1">COUNTIF(E2:F2,TRUE)/COLUMNS(E2:F2)</f>
        <v>1</v>
      </c>
      <c r="I2" s="2" t="s">
        <v>52</v>
      </c>
      <c r="J2" s="2" t="s">
        <v>51</v>
      </c>
      <c r="K2" s="2" t="s">
        <v>142</v>
      </c>
    </row>
    <row r="3" spans="1:13" s="3" customFormat="1" x14ac:dyDescent="0.2">
      <c r="A3" s="12" t="str">
        <f t="shared" si="0"/>
        <v>ValueSet/condition-clinical</v>
      </c>
      <c r="B3" s="22" t="s">
        <v>83</v>
      </c>
      <c r="C3" s="4" t="s">
        <v>4</v>
      </c>
      <c r="D3" s="4"/>
      <c r="E3" s="12" t="b">
        <v>1</v>
      </c>
      <c r="F3" s="12" t="b">
        <v>1</v>
      </c>
      <c r="G3" s="12" t="s">
        <v>202</v>
      </c>
      <c r="H3" s="7">
        <f t="shared" si="1"/>
        <v>1</v>
      </c>
      <c r="I3" s="3" t="s">
        <v>52</v>
      </c>
      <c r="J3" s="3" t="s">
        <v>51</v>
      </c>
      <c r="K3" s="3" t="s">
        <v>142</v>
      </c>
    </row>
    <row r="4" spans="1:13" s="2" customFormat="1" x14ac:dyDescent="0.2">
      <c r="A4" s="2" t="str">
        <f t="shared" si="0"/>
        <v>CodeSystem/condition-ver-status</v>
      </c>
      <c r="B4" s="16" t="s">
        <v>84</v>
      </c>
      <c r="C4" s="2" t="s">
        <v>3</v>
      </c>
      <c r="E4" s="2" t="b">
        <v>1</v>
      </c>
      <c r="F4" s="2" t="b">
        <v>1</v>
      </c>
      <c r="G4" s="2" t="s">
        <v>202</v>
      </c>
      <c r="H4" s="6">
        <f t="shared" si="1"/>
        <v>1</v>
      </c>
      <c r="I4" s="21" t="s">
        <v>52</v>
      </c>
      <c r="J4" s="2" t="s">
        <v>51</v>
      </c>
      <c r="K4" s="2" t="s">
        <v>142</v>
      </c>
    </row>
    <row r="5" spans="1:13" s="3" customFormat="1" x14ac:dyDescent="0.2">
      <c r="A5" s="12" t="str">
        <f t="shared" si="0"/>
        <v>ValueSet/condition-ver-status</v>
      </c>
      <c r="B5" s="15" t="s">
        <v>84</v>
      </c>
      <c r="C5" s="3" t="s">
        <v>4</v>
      </c>
      <c r="E5" s="12" t="b">
        <v>1</v>
      </c>
      <c r="F5" s="12" t="b">
        <v>1</v>
      </c>
      <c r="G5" s="12" t="s">
        <v>202</v>
      </c>
      <c r="H5" s="7">
        <f t="shared" si="1"/>
        <v>1</v>
      </c>
      <c r="I5" s="29" t="s">
        <v>52</v>
      </c>
      <c r="J5" s="12" t="s">
        <v>51</v>
      </c>
      <c r="K5" s="18" t="s">
        <v>142</v>
      </c>
    </row>
    <row r="6" spans="1:13" s="2" customFormat="1" x14ac:dyDescent="0.2">
      <c r="A6" s="2" t="str">
        <f t="shared" si="0"/>
        <v>CodeSystem/condition-category</v>
      </c>
      <c r="B6" s="16" t="s">
        <v>86</v>
      </c>
      <c r="C6" s="2" t="s">
        <v>3</v>
      </c>
      <c r="E6" s="2" t="b">
        <v>1</v>
      </c>
      <c r="F6" s="2" t="b">
        <v>1</v>
      </c>
      <c r="G6" s="2" t="s">
        <v>202</v>
      </c>
      <c r="H6" s="8">
        <f t="shared" si="1"/>
        <v>1</v>
      </c>
      <c r="I6" s="2" t="s">
        <v>185</v>
      </c>
      <c r="J6" s="2" t="s">
        <v>51</v>
      </c>
      <c r="K6" s="2" t="s">
        <v>142</v>
      </c>
    </row>
    <row r="7" spans="1:13" s="3" customFormat="1" x14ac:dyDescent="0.2">
      <c r="A7" s="12" t="str">
        <f t="shared" si="0"/>
        <v>ValueSet/problem-type-uv-ips</v>
      </c>
      <c r="B7" s="15" t="s">
        <v>85</v>
      </c>
      <c r="C7" s="4" t="s">
        <v>4</v>
      </c>
      <c r="E7" s="12" t="b">
        <v>1</v>
      </c>
      <c r="F7" s="12" t="b">
        <v>1</v>
      </c>
      <c r="G7" s="12" t="s">
        <v>202</v>
      </c>
      <c r="H7" s="7">
        <f t="shared" si="1"/>
        <v>1</v>
      </c>
      <c r="I7" s="12" t="s">
        <v>69</v>
      </c>
      <c r="J7" s="12" t="s">
        <v>51</v>
      </c>
      <c r="K7" s="18" t="s">
        <v>142</v>
      </c>
    </row>
    <row r="8" spans="1:13" s="3" customFormat="1" x14ac:dyDescent="0.2">
      <c r="A8" s="12" t="str">
        <f t="shared" si="0"/>
        <v>ValueSet/problem-type-loinc</v>
      </c>
      <c r="B8" s="15" t="s">
        <v>87</v>
      </c>
      <c r="C8" s="3" t="s">
        <v>4</v>
      </c>
      <c r="E8" s="12" t="b">
        <v>1</v>
      </c>
      <c r="F8" s="12" t="b">
        <v>1</v>
      </c>
      <c r="G8" s="12" t="s">
        <v>202</v>
      </c>
      <c r="H8" s="7">
        <f t="shared" si="1"/>
        <v>1</v>
      </c>
      <c r="I8" s="12" t="s">
        <v>69</v>
      </c>
      <c r="J8" s="3" t="s">
        <v>51</v>
      </c>
      <c r="K8" s="18" t="s">
        <v>142</v>
      </c>
    </row>
    <row r="9" spans="1:13" s="3" customFormat="1" x14ac:dyDescent="0.2">
      <c r="A9" s="12" t="str">
        <f t="shared" si="0"/>
        <v>ValueSet/condition-severity</v>
      </c>
      <c r="B9" s="15" t="s">
        <v>88</v>
      </c>
      <c r="C9" s="4" t="s">
        <v>4</v>
      </c>
      <c r="E9" s="12" t="b">
        <v>1</v>
      </c>
      <c r="F9" s="12" t="b">
        <v>1</v>
      </c>
      <c r="G9" s="12" t="s">
        <v>202</v>
      </c>
      <c r="H9" s="7">
        <f t="shared" si="1"/>
        <v>1</v>
      </c>
      <c r="I9" s="12" t="s">
        <v>52</v>
      </c>
      <c r="J9" s="12" t="s">
        <v>51</v>
      </c>
      <c r="K9" s="18" t="s">
        <v>142</v>
      </c>
    </row>
    <row r="10" spans="1:13" s="12" customFormat="1" x14ac:dyDescent="0.2">
      <c r="A10" s="12" t="str">
        <f t="shared" si="0"/>
        <v>ValueSet/problems-snomed-absent-unknown-uv-ips</v>
      </c>
      <c r="B10" s="22" t="s">
        <v>89</v>
      </c>
      <c r="C10" s="18" t="s">
        <v>4</v>
      </c>
      <c r="E10" s="12" t="b">
        <v>1</v>
      </c>
      <c r="F10" s="12" t="b">
        <v>0</v>
      </c>
      <c r="G10" s="12" t="s">
        <v>202</v>
      </c>
      <c r="H10" s="9">
        <f t="shared" si="1"/>
        <v>0.5</v>
      </c>
      <c r="I10" s="12" t="s">
        <v>69</v>
      </c>
      <c r="K10" s="3" t="s">
        <v>142</v>
      </c>
      <c r="M10" s="12" t="s">
        <v>201</v>
      </c>
    </row>
    <row r="11" spans="1:13" s="10" customFormat="1" x14ac:dyDescent="0.2">
      <c r="A11" s="13" t="str">
        <f t="shared" si="0"/>
        <v>CodeSystem/absent-unknown-uv-ips</v>
      </c>
      <c r="B11" s="19" t="s">
        <v>90</v>
      </c>
      <c r="C11" s="13" t="s">
        <v>3</v>
      </c>
      <c r="E11" s="2" t="b">
        <v>1</v>
      </c>
      <c r="F11" s="2" t="b">
        <v>1</v>
      </c>
      <c r="G11" s="13" t="s">
        <v>202</v>
      </c>
      <c r="H11" s="8">
        <f t="shared" si="1"/>
        <v>1</v>
      </c>
      <c r="I11" s="10" t="s">
        <v>69</v>
      </c>
      <c r="J11" s="10" t="s">
        <v>51</v>
      </c>
      <c r="K11" s="3" t="s">
        <v>142</v>
      </c>
    </row>
    <row r="12" spans="1:13" s="3" customFormat="1" x14ac:dyDescent="0.2">
      <c r="A12" s="12" t="str">
        <f t="shared" si="0"/>
        <v>ValueSet/absent-or-unknown-problems-uv-ips</v>
      </c>
      <c r="B12" s="15" t="s">
        <v>203</v>
      </c>
      <c r="C12" s="3" t="s">
        <v>4</v>
      </c>
      <c r="E12" s="12" t="b">
        <v>1</v>
      </c>
      <c r="F12" s="12" t="b">
        <v>1</v>
      </c>
      <c r="G12" s="12" t="s">
        <v>202</v>
      </c>
      <c r="H12" s="7">
        <f t="shared" si="1"/>
        <v>1</v>
      </c>
      <c r="I12" s="3" t="s">
        <v>69</v>
      </c>
      <c r="J12" s="3" t="s">
        <v>204</v>
      </c>
    </row>
    <row r="13" spans="1:13" s="3" customFormat="1" x14ac:dyDescent="0.2">
      <c r="A13" s="12" t="str">
        <f t="shared" si="0"/>
        <v>ValueSet/problems-snomed-ct-ips-free-set</v>
      </c>
      <c r="B13" s="15" t="s">
        <v>91</v>
      </c>
      <c r="C13" s="3" t="s">
        <v>4</v>
      </c>
      <c r="E13" s="12" t="b">
        <v>0</v>
      </c>
      <c r="F13" s="12" t="b">
        <v>0</v>
      </c>
      <c r="G13" s="12" t="s">
        <v>202</v>
      </c>
      <c r="H13" s="7">
        <f t="shared" si="1"/>
        <v>0</v>
      </c>
    </row>
    <row r="14" spans="1:13" s="2" customFormat="1" x14ac:dyDescent="0.2">
      <c r="A14" s="2" t="str">
        <f t="shared" ref="A14:A17" si="2">CONCATENATE(C14,"/",B14)</f>
        <v>CodeSystem/resource-types</v>
      </c>
      <c r="B14" s="16" t="s">
        <v>92</v>
      </c>
      <c r="C14" s="2" t="s">
        <v>3</v>
      </c>
      <c r="E14" s="2" t="b">
        <v>1</v>
      </c>
      <c r="F14" s="2" t="b">
        <v>1</v>
      </c>
      <c r="G14" s="2" t="s">
        <v>202</v>
      </c>
      <c r="H14" s="8">
        <f t="shared" ref="H14:H15" si="3">COUNTIF(E14:F14,TRUE)/COLUMNS(E14:F14)</f>
        <v>1</v>
      </c>
      <c r="I14" s="2" t="s">
        <v>52</v>
      </c>
      <c r="J14" s="2" t="s">
        <v>51</v>
      </c>
      <c r="K14" s="2" t="s">
        <v>142</v>
      </c>
    </row>
    <row r="15" spans="1:13" s="3" customFormat="1" x14ac:dyDescent="0.2">
      <c r="A15" s="12" t="str">
        <f t="shared" si="2"/>
        <v>ValueSet/resource-types</v>
      </c>
      <c r="B15" s="15" t="s">
        <v>92</v>
      </c>
      <c r="C15" s="3" t="s">
        <v>4</v>
      </c>
      <c r="E15" s="12" t="b">
        <v>1</v>
      </c>
      <c r="F15" s="12" t="b">
        <v>1</v>
      </c>
      <c r="G15" s="12" t="s">
        <v>202</v>
      </c>
      <c r="H15" s="7">
        <f t="shared" si="3"/>
        <v>1</v>
      </c>
      <c r="I15" s="3" t="s">
        <v>52</v>
      </c>
      <c r="J15" s="3" t="s">
        <v>51</v>
      </c>
      <c r="K15" s="3" t="s">
        <v>142</v>
      </c>
    </row>
    <row r="16" spans="1:13" s="2" customFormat="1" x14ac:dyDescent="0.2">
      <c r="A16" s="2" t="str">
        <f t="shared" si="2"/>
        <v>CodeSystem/ urn:ietf:bcp:47</v>
      </c>
      <c r="B16" s="16" t="s">
        <v>157</v>
      </c>
      <c r="C16" s="2" t="s">
        <v>3</v>
      </c>
      <c r="D16" s="2" t="s">
        <v>158</v>
      </c>
      <c r="E16" s="2" t="b">
        <v>1</v>
      </c>
      <c r="F16" s="2" t="b">
        <v>1</v>
      </c>
      <c r="G16" s="2" t="s">
        <v>202</v>
      </c>
      <c r="H16" s="6">
        <f>COUNTIF(E16:F16,TRUE)/COLUMNS(E16:F16)</f>
        <v>1</v>
      </c>
      <c r="I16" s="2" t="s">
        <v>67</v>
      </c>
      <c r="J16" s="2" t="s">
        <v>51</v>
      </c>
    </row>
    <row r="17" spans="1:10" s="3" customFormat="1" x14ac:dyDescent="0.2">
      <c r="A17" s="3" t="str">
        <f t="shared" si="2"/>
        <v>ValueSet/languages</v>
      </c>
      <c r="B17" s="15" t="s">
        <v>156</v>
      </c>
      <c r="C17" s="3" t="s">
        <v>4</v>
      </c>
      <c r="D17" s="3" t="s">
        <v>159</v>
      </c>
      <c r="E17" s="3" t="b">
        <v>1</v>
      </c>
      <c r="F17" s="3" t="b">
        <v>1</v>
      </c>
      <c r="G17" s="3" t="s">
        <v>202</v>
      </c>
      <c r="H17" s="7">
        <f t="shared" ref="H17" si="4">COUNTIF(E17:F17,TRUE)/COLUMNS(E17:F17)</f>
        <v>1</v>
      </c>
      <c r="I17" s="3" t="s">
        <v>161</v>
      </c>
      <c r="J17" s="3" t="s">
        <v>51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2023-08-17T15:59:33Z</dcterms:modified>
</cp:coreProperties>
</file>