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ISCAE Files\L2\Money 101\PROJET MIDTERM\"/>
    </mc:Choice>
  </mc:AlternateContent>
  <xr:revisionPtr revIDLastSave="0" documentId="8_{2C33D3CA-C2D9-4245-9B1B-A514B40E86EC}" xr6:coauthVersionLast="47" xr6:coauthVersionMax="47" xr10:uidLastSave="{00000000-0000-0000-0000-000000000000}"/>
  <bookViews>
    <workbookView xWindow="-110" yWindow="-110" windowWidth="25820" windowHeight="13900" xr2:uid="{8AEB4454-E27D-421D-8D2C-5C9CB774DF22}"/>
  </bookViews>
  <sheets>
    <sheet name="All data set" sheetId="6" r:id="rId1"/>
    <sheet name="Flags" sheetId="10" state="hidden" r:id="rId2"/>
    <sheet name="MA" sheetId="15" state="hidden" r:id="rId3"/>
    <sheet name="Unpivot Morocco dataset" sheetId="17" r:id="rId4"/>
    <sheet name="Qatar" sheetId="1" state="hidden" r:id="rId5"/>
    <sheet name="Morocco" sheetId="3" state="hidden" r:id="rId6"/>
    <sheet name="tunisia" sheetId="2" state="hidden" r:id="rId7"/>
    <sheet name="Libanon" sheetId="4" state="hidden" r:id="rId8"/>
    <sheet name="UAE" sheetId="5" state="hidden" r:id="rId9"/>
  </sheets>
  <definedNames>
    <definedName name="All">Table19[]</definedName>
    <definedName name="ExternalData_1" localSheetId="3" hidden="1">'Unpivot Morocco dataset'!$A$1:$D$193</definedName>
    <definedName name="Lib">Table5[]</definedName>
    <definedName name="Mr">Table3[]</definedName>
    <definedName name="Qr">Table1[]</definedName>
    <definedName name="Tn">Table4[[Country]:[Inflation]]</definedName>
    <definedName name="Uae">Table2[]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6" l="1"/>
  <c r="D51" i="6"/>
  <c r="C51" i="6"/>
  <c r="E50" i="6"/>
  <c r="D50" i="6"/>
  <c r="C50" i="6"/>
  <c r="E34" i="6"/>
  <c r="D34" i="6"/>
  <c r="C34" i="6"/>
  <c r="E18" i="6"/>
  <c r="D18" i="6"/>
  <c r="C1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502DC3-613F-4D83-A12F-381595CE9647}" keepAlive="1" name="Query - Table14" description="Connection to the 'Table14' query in the workbook." type="5" refreshedVersion="8" background="1" saveData="1">
    <dbPr connection="Provider=Microsoft.Mashup.OleDb.1;Data Source=$Workbook$;Location=Table14;Extended Properties=&quot;&quot;" command="SELECT * FROM [Table14]"/>
  </connection>
</connections>
</file>

<file path=xl/sharedStrings.xml><?xml version="1.0" encoding="utf-8"?>
<sst xmlns="http://schemas.openxmlformats.org/spreadsheetml/2006/main" count="618" uniqueCount="39">
  <si>
    <t>Years</t>
  </si>
  <si>
    <t>M1</t>
  </si>
  <si>
    <t>M2</t>
  </si>
  <si>
    <t>M3</t>
  </si>
  <si>
    <t>IR</t>
  </si>
  <si>
    <t>Unemployement rate</t>
  </si>
  <si>
    <t>growth rate</t>
  </si>
  <si>
    <t>Inflation</t>
  </si>
  <si>
    <t>Country</t>
  </si>
  <si>
    <t>Qatar</t>
  </si>
  <si>
    <t>Tunisia</t>
  </si>
  <si>
    <t>Morocco</t>
  </si>
  <si>
    <t>Libanon</t>
  </si>
  <si>
    <t>UAE</t>
  </si>
  <si>
    <t>inflation</t>
  </si>
  <si>
    <t>Year</t>
  </si>
  <si>
    <t>Flag</t>
  </si>
  <si>
    <t>Maroc</t>
  </si>
  <si>
    <t>Tunisie</t>
  </si>
  <si>
    <t>Émirats arabes unis</t>
  </si>
  <si>
    <t>Liban</t>
  </si>
  <si>
    <t>https://drive.google.com/file/d/1vFN4e2wD0YW0u9eBWTrxY841Tjk3mQX6/view?usp=drive_link</t>
  </si>
  <si>
    <t>https://drive.google.com/file/d/1EBjbjQUz19Eqc4MAALH4Nd2NyWXs2wuf/view?usp=drive_link</t>
  </si>
  <si>
    <t>https://drive.google.com/file/d/1yoTMvkzBhc-VJgWFM_3WAWPKsFTWTOoE/view?usp=drive_link</t>
  </si>
  <si>
    <t>https://drive.google.com/file/d/19EsXgUX5HFZjiWsSA-Cu8icdmpWoPU2l/view?usp=drive_link</t>
  </si>
  <si>
    <t>https://drive.google.com/file/d/1h-cR-atTgyRX3R_2FgSyBG1JgxdES9_i/view?usp=drive_link</t>
  </si>
  <si>
    <t>Currency in circulation</t>
  </si>
  <si>
    <t>Scriptural money</t>
  </si>
  <si>
    <t xml:space="preserve">Overnight Deposits
</t>
  </si>
  <si>
    <t xml:space="preserve">Term deposits with the Treasury
</t>
  </si>
  <si>
    <t xml:space="preserve">Time deposits&amp;certificates of deposit with banks
</t>
  </si>
  <si>
    <t xml:space="preserve"> MMFs
</t>
  </si>
  <si>
    <t xml:space="preserve">Foreign currency deposits
</t>
  </si>
  <si>
    <t xml:space="preserve">(Repos)
</t>
  </si>
  <si>
    <t>Fixed-term deposits</t>
  </si>
  <si>
    <t>Other deposits</t>
  </si>
  <si>
    <t>Categ</t>
  </si>
  <si>
    <t>Components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</si>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</sst>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yyyy"/>
    <numFmt numFmtId="166" formatCode="_-* #,##0.00_-;\-* #,##0.00_-;_-* &quot;-&quot;??_-;_-@_-"/>
    <numFmt numFmtId="167" formatCode="#,##0.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name val="Times New Roman"/>
      <family val="1"/>
    </font>
    <font>
      <u/>
      <sz val="11"/>
      <color theme="10"/>
      <name val="Aptos Narrow"/>
      <family val="2"/>
      <scheme val="minor"/>
    </font>
    <font>
      <b/>
      <sz val="11"/>
      <name val="Times New Roman"/>
      <family val="1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5" xfId="0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5" xfId="0" applyNumberForma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8" xfId="0" applyNumberForma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67" fontId="7" fillId="0" borderId="0" xfId="5" applyNumberFormat="1" applyFont="1" applyFill="1" applyBorder="1" applyAlignment="1">
      <alignment horizontal="center" vertical="center"/>
    </xf>
    <xf numFmtId="9" fontId="7" fillId="0" borderId="5" xfId="1" applyFont="1" applyFill="1" applyBorder="1" applyAlignment="1">
      <alignment horizontal="center" vertical="center"/>
    </xf>
    <xf numFmtId="10" fontId="7" fillId="0" borderId="5" xfId="5" applyNumberFormat="1" applyFont="1" applyFill="1" applyBorder="1" applyAlignment="1">
      <alignment horizontal="center"/>
    </xf>
    <xf numFmtId="9" fontId="0" fillId="0" borderId="0" xfId="1" applyFont="1" applyBorder="1"/>
    <xf numFmtId="9" fontId="0" fillId="0" borderId="5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164" fontId="0" fillId="0" borderId="5" xfId="1" applyNumberFormat="1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64" fontId="2" fillId="0" borderId="3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7" fillId="0" borderId="8" xfId="5" applyNumberFormat="1" applyFont="1" applyFill="1" applyBorder="1" applyAlignment="1">
      <alignment horizontal="center"/>
    </xf>
    <xf numFmtId="164" fontId="0" fillId="0" borderId="8" xfId="1" applyNumberFormat="1" applyFont="1" applyFill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64" fontId="0" fillId="2" borderId="5" xfId="1" applyNumberFormat="1" applyFont="1" applyFill="1" applyBorder="1" applyAlignment="1">
      <alignment horizontal="center" vertical="center"/>
    </xf>
    <xf numFmtId="9" fontId="7" fillId="2" borderId="5" xfId="1" applyFont="1" applyFill="1" applyBorder="1" applyAlignment="1">
      <alignment horizontal="center" vertical="center"/>
    </xf>
    <xf numFmtId="10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0" fontId="0" fillId="0" borderId="5" xfId="1" applyNumberFormat="1" applyFont="1" applyFill="1" applyBorder="1" applyAlignment="1">
      <alignment horizontal="center" vertical="center"/>
    </xf>
    <xf numFmtId="9" fontId="0" fillId="0" borderId="5" xfId="1" applyFont="1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10" fontId="7" fillId="0" borderId="5" xfId="1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9" fontId="0" fillId="2" borderId="5" xfId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10" fontId="9" fillId="0" borderId="5" xfId="0" applyNumberFormat="1" applyFont="1" applyBorder="1" applyAlignment="1">
      <alignment horizontal="center" vertical="center" wrapText="1"/>
    </xf>
    <xf numFmtId="10" fontId="9" fillId="0" borderId="5" xfId="1" applyNumberFormat="1" applyFont="1" applyFill="1" applyBorder="1" applyAlignment="1">
      <alignment horizontal="center" vertical="center"/>
    </xf>
    <xf numFmtId="10" fontId="8" fillId="0" borderId="5" xfId="1" applyNumberFormat="1" applyFont="1" applyFill="1" applyBorder="1" applyAlignment="1">
      <alignment horizontal="center" vertical="center"/>
    </xf>
    <xf numFmtId="10" fontId="7" fillId="0" borderId="0" xfId="5" applyNumberFormat="1" applyFont="1" applyFill="1" applyBorder="1"/>
    <xf numFmtId="9" fontId="7" fillId="0" borderId="0" xfId="5" applyNumberFormat="1" applyFont="1" applyFill="1" applyBorder="1"/>
    <xf numFmtId="10" fontId="11" fillId="0" borderId="5" xfId="5" applyNumberFormat="1" applyFont="1" applyFill="1" applyBorder="1" applyAlignment="1">
      <alignment horizontal="center" vertical="center"/>
    </xf>
    <xf numFmtId="10" fontId="11" fillId="0" borderId="5" xfId="1" applyNumberFormat="1" applyFont="1" applyFill="1" applyBorder="1" applyAlignment="1">
      <alignment horizontal="center" vertical="center"/>
    </xf>
    <xf numFmtId="10" fontId="11" fillId="0" borderId="4" xfId="5" applyNumberFormat="1" applyFont="1" applyFill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0" fontId="5" fillId="0" borderId="13" xfId="2" applyNumberFormat="1" applyFont="1" applyBorder="1" applyAlignment="1">
      <alignment horizontal="center"/>
    </xf>
    <xf numFmtId="10" fontId="11" fillId="0" borderId="5" xfId="0" applyNumberFormat="1" applyFont="1" applyBorder="1" applyAlignment="1">
      <alignment horizontal="center" vertical="center"/>
    </xf>
    <xf numFmtId="10" fontId="11" fillId="0" borderId="4" xfId="1" applyNumberFormat="1" applyFont="1" applyFill="1" applyBorder="1" applyAlignment="1">
      <alignment horizontal="center" vertical="center"/>
    </xf>
    <xf numFmtId="10" fontId="11" fillId="0" borderId="4" xfId="0" applyNumberFormat="1" applyFont="1" applyBorder="1" applyAlignment="1">
      <alignment horizontal="center" vertical="center"/>
    </xf>
    <xf numFmtId="10" fontId="11" fillId="0" borderId="5" xfId="0" applyNumberFormat="1" applyFont="1" applyBorder="1" applyAlignment="1">
      <alignment horizontal="center" vertical="center" wrapText="1"/>
    </xf>
    <xf numFmtId="0" fontId="14" fillId="0" borderId="0" xfId="0" applyFont="1"/>
    <xf numFmtId="0" fontId="15" fillId="0" borderId="0" xfId="0" applyFont="1"/>
    <xf numFmtId="0" fontId="12" fillId="0" borderId="0" xfId="6"/>
    <xf numFmtId="165" fontId="13" fillId="3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</cellXfs>
  <cellStyles count="7">
    <cellStyle name="?_x001d_?½_x000c_'ÿ-_x000a_ ÿU_x0001_?_x0005_ˆ_x0008__x0007__x0001__x0001_" xfId="5" xr:uid="{AF211B34-96C7-40DB-8826-99096D107543}"/>
    <cellStyle name="Comma 2" xfId="3" xr:uid="{724BEFD2-8312-4356-87A9-9DD0967097D7}"/>
    <cellStyle name="Hyperlink" xfId="6" builtinId="8"/>
    <cellStyle name="Normal" xfId="0" builtinId="0"/>
    <cellStyle name="Normal 2" xfId="2" xr:uid="{F3257E59-D041-4B91-A856-9DA8F4F34D3B}"/>
    <cellStyle name="Per cent" xfId="1" builtinId="5"/>
    <cellStyle name="Per cent 2" xfId="4" xr:uid="{E9D16D64-6702-4C44-8FC9-B3E49BC3F02A}"/>
  </cellStyles>
  <dxfs count="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  <fill>
        <patternFill patternType="none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5" formatCode="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yyyy"/>
      <alignment horizont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165" formatCode="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165" formatCode="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6979110-35B1-4C35-9D75-724A17E2C5C4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Categ" tableColumnId="2"/>
      <queryTableField id="3" name="Components" tableColumnId="3"/>
      <queryTableField id="4" name="Value" tableColumnId="4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EA3CA4B-FB27-4F37-B2CD-D0AC9F0F6CAE}" name="Table19" displayName="Table19" ref="A1:I81" totalsRowShown="0" headerRowDxfId="84" headerRowBorderDxfId="83" tableBorderDxfId="82" totalsRowBorderDxfId="81">
  <autoFilter ref="A1:I81" xr:uid="{AEA3CA4B-FB27-4F37-B2CD-D0AC9F0F6CAE}"/>
  <tableColumns count="9">
    <tableColumn id="1" xr3:uid="{A1A5C8DA-B33E-40E3-A174-356D4E7E6413}" name="Years" dataDxfId="80"/>
    <tableColumn id="11" xr3:uid="{707546C0-4EB8-4B50-9A45-64CBD3BC8F7B}" name="Country" dataDxfId="79"/>
    <tableColumn id="3" xr3:uid="{24DDDCA1-BAFB-4ED0-B487-5DD593D4DA39}" name="M1" dataDxfId="78" dataCellStyle="Per cent"/>
    <tableColumn id="4" xr3:uid="{C000B848-8332-4C2B-A241-89A915750DE2}" name="M2" dataDxfId="77" dataCellStyle="Per cent"/>
    <tableColumn id="5" xr3:uid="{14C0C395-9232-4F11-9227-9A3FF5A456E3}" name="M3" dataDxfId="76" dataCellStyle="Per cent"/>
    <tableColumn id="6" xr3:uid="{2D24C316-BD8C-4FEA-A57D-E3EC0BCBAC62}" name="IR" dataDxfId="75" dataCellStyle="Per cent"/>
    <tableColumn id="7" xr3:uid="{23A5FBB5-8373-4699-B49E-C6FA1E6CB76F}" name="Unemployement rate" dataDxfId="74"/>
    <tableColumn id="9" xr3:uid="{EB5F5A44-1561-4083-B915-40E049017167}" name="growth rate" dataDxfId="73"/>
    <tableColumn id="10" xr3:uid="{57BDBBAD-AD08-4954-B538-FB8B1674517D}" name="Inflation" dataDxfId="72" dataCellStyle="Per 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5D4782-05D1-4B26-9C0D-65BE3A47DDFB}" name="flags" displayName="flags" ref="A1:B6" totalsRowShown="0" headerRowDxfId="71" dataDxfId="70">
  <autoFilter ref="A1:B6" xr:uid="{765D4782-05D1-4B26-9C0D-65BE3A47DDFB}"/>
  <tableColumns count="2">
    <tableColumn id="1" xr3:uid="{9614D959-102B-49C6-B0E2-87653E41CF5D}" name="Country" dataDxfId="69"/>
    <tableColumn id="2" xr3:uid="{CFE84CBA-4E28-41A6-90E9-4F594B60DA49}" name="Flag" dataDxfId="6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BA7458-9152-4861-9F83-C829295257A0}" name="MA" displayName="MA" ref="A1:D17" totalsRowShown="0">
  <autoFilter ref="A1:D17" xr:uid="{C9BA7458-9152-4861-9F83-C829295257A0}"/>
  <tableColumns count="4">
    <tableColumn id="4" xr3:uid="{E736496E-B870-4E2F-9A8C-508ECFCA26CD}" name="Years" dataDxfId="67"/>
    <tableColumn id="1" xr3:uid="{AC3D0DBC-2351-4969-98D9-14C107D78870}" name="M1"/>
    <tableColumn id="2" xr3:uid="{7303EBB4-E7B0-40EB-B8CA-A1FEB9DF5777}" name="M2"/>
    <tableColumn id="3" xr3:uid="{C4DD986B-348F-4D87-90F6-CBB31ABDA83E}" name="M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3F7A9AE-4086-4C43-98B1-7C24D9EBAF78}" name="Table14_1" displayName="Table14_1" ref="A1:D193" tableType="queryTable" totalsRowShown="0">
  <autoFilter ref="A1:D193" xr:uid="{23F7A9AE-4086-4C43-98B1-7C24D9EBAF78}"/>
  <tableColumns count="4">
    <tableColumn id="1" xr3:uid="{532DFA3A-F508-494B-8B02-BA41A69D13CB}" uniqueName="1" name="Year" queryTableFieldId="1"/>
    <tableColumn id="2" xr3:uid="{7D5EDE2A-56FF-4F2D-9741-0FBACB4089FE}" uniqueName="2" name="Categ" queryTableFieldId="2" dataDxfId="66"/>
    <tableColumn id="3" xr3:uid="{D9D4836B-C057-428D-B820-7B20F7F2D055}" uniqueName="3" name="Components" queryTableFieldId="3" dataDxfId="65"/>
    <tableColumn id="4" xr3:uid="{C4554F0A-22DE-4FA9-A35D-39E4BE2BD610}" uniqueName="4" name="Value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331660-DDF7-406F-83D1-060C0E03A91C}" name="Table1" displayName="Table1" ref="A1:I17" totalsRowShown="0" headerRowDxfId="64" dataDxfId="62" headerRowBorderDxfId="63" tableBorderDxfId="61" totalsRowBorderDxfId="60">
  <autoFilter ref="A1:I17" xr:uid="{C1331660-DDF7-406F-83D1-060C0E03A91C}"/>
  <tableColumns count="9">
    <tableColumn id="1" xr3:uid="{F4AACF8F-D1DF-405F-9CD5-50B9AD5ED2AE}" name="Years" dataDxfId="59"/>
    <tableColumn id="11" xr3:uid="{3E4CF3CF-B766-4861-A9A0-0B96BA2A99D0}" name="Country" dataDxfId="58"/>
    <tableColumn id="3" xr3:uid="{CF825A2C-0A38-40B7-9C91-4780935C9761}" name="M1" dataDxfId="57"/>
    <tableColumn id="4" xr3:uid="{1DDA22D0-68BE-4F21-985B-7C32E0A7F655}" name="M2" dataDxfId="56"/>
    <tableColumn id="5" xr3:uid="{07CBB836-C261-42CD-A0EA-B32C39EFF382}" name="M3" dataDxfId="55"/>
    <tableColumn id="6" xr3:uid="{35B6F615-D864-4807-8C91-8F080B02BECD}" name="IR" dataDxfId="54" dataCellStyle="Per cent"/>
    <tableColumn id="7" xr3:uid="{5EED05A6-5951-4661-86C8-EB019BEC0007}" name="Unemployement rate" dataDxfId="53"/>
    <tableColumn id="9" xr3:uid="{38A54B9F-BC86-45F7-AC96-EC698467E82F}" name="growth rate" dataDxfId="52"/>
    <tableColumn id="10" xr3:uid="{2A8E0D99-6A60-4D58-AD4D-C10EC68B2341}" name="Inflation" dataDxfId="51" dataCellStyle="Per 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81CE20-95B3-4817-8771-9A652D3FC549}" name="Table3" displayName="Table3" ref="A1:I17" totalsRowShown="0" headerRowDxfId="50" headerRowBorderDxfId="49" tableBorderDxfId="48" totalsRowBorderDxfId="47">
  <autoFilter ref="A1:I17" xr:uid="{0981CE20-95B3-4817-8771-9A652D3FC549}"/>
  <tableColumns count="9">
    <tableColumn id="1" xr3:uid="{EED358D2-FBD0-4ABE-A5FF-0133F0AA68B4}" name="Years" dataDxfId="46" dataCellStyle="Normal 2"/>
    <tableColumn id="2" xr3:uid="{F0DB67C7-FB46-4B80-9FAF-C73A7AD8044D}" name="Country" dataDxfId="45"/>
    <tableColumn id="3" xr3:uid="{9AA8598B-FB75-4CF5-B472-C27D2419575A}" name="M1" dataDxfId="44" dataCellStyle="?_x001d_?½_x000c_'ÿ-_x000a_ ÿU_x0001_?_x0005_ˆ_x0008__x0007__x0001__x0001_"/>
    <tableColumn id="4" xr3:uid="{4CEE922D-DEF2-4042-85CB-95667D68EC1A}" name="M2" dataDxfId="43" dataCellStyle="?_x001d_?½_x000c_'ÿ-_x000a_ ÿU_x0001_?_x0005_ˆ_x0008__x0007__x0001__x0001_"/>
    <tableColumn id="5" xr3:uid="{7DB1818F-520D-4872-967C-2E02001B59FD}" name="M3" dataDxfId="42" dataCellStyle="?_x001d_?½_x000c_'ÿ-_x000a_ ÿU_x0001_?_x0005_ˆ_x0008__x0007__x0001__x0001_"/>
    <tableColumn id="6" xr3:uid="{3AB6C840-E27D-4DC5-9C50-3D33F298FCAA}" name="IR" dataDxfId="41" dataCellStyle="?_x001d_?½_x000c_'ÿ-_x000a_ ÿU_x0001_?_x0005_ˆ_x0008__x0007__x0001__x0001_"/>
    <tableColumn id="7" xr3:uid="{0E11BD96-5CD1-4EFB-94BF-028D3598E0FF}" name="Unemployement rate" dataDxfId="40"/>
    <tableColumn id="8" xr3:uid="{954A59F8-7435-40C2-8D6B-1AAC298C3B28}" name="growth rate" dataDxfId="39"/>
    <tableColumn id="9" xr3:uid="{20F27E09-FA43-4F98-BF43-D196D3AAE373}" name="Inflation" dataDxfId="3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B2F4E7-ECA1-4DC1-89C1-7C6324ABB952}" name="Table4" displayName="Table4" ref="A1:I17" totalsRowShown="0" headerRowDxfId="37" headerRowBorderDxfId="36" tableBorderDxfId="35" totalsRowBorderDxfId="34">
  <autoFilter ref="A1:I17" xr:uid="{6AB2F4E7-ECA1-4DC1-89C1-7C6324ABB952}"/>
  <tableColumns count="9">
    <tableColumn id="1" xr3:uid="{58CCBC04-FC1A-4FA7-863E-685729F5C44C}" name="Years" dataDxfId="33" dataCellStyle="Normal 2"/>
    <tableColumn id="2" xr3:uid="{B003C451-B490-462E-8778-C8A4EEF065F8}" name="Country" dataDxfId="32"/>
    <tableColumn id="3" xr3:uid="{C7F94D65-49E4-4ADF-9997-0D8A62790881}" name="M1" dataDxfId="31" dataCellStyle="Per cent"/>
    <tableColumn id="4" xr3:uid="{269ABD7A-6AC1-4452-89E2-E7704D9143A0}" name="M2" dataDxfId="30" dataCellStyle="Per cent"/>
    <tableColumn id="5" xr3:uid="{B1BCE626-4A77-4459-A7EF-9F483823D428}" name="M3" dataDxfId="29" dataCellStyle="Per cent"/>
    <tableColumn id="6" xr3:uid="{5948EC97-E307-476F-B9AF-F357D934E9E7}" name="IR" dataDxfId="28" dataCellStyle="Per cent"/>
    <tableColumn id="7" xr3:uid="{6730EF8A-0A5D-4C7D-AF19-DE3CE16D9D27}" name="Unemployement rate" dataDxfId="27"/>
    <tableColumn id="8" xr3:uid="{15C4468B-21FC-4ED5-AABD-B58A58208733}" name="growth rate" dataDxfId="26"/>
    <tableColumn id="9" xr3:uid="{09CB55BB-90CA-451E-A9CD-3E69131F826F}" name="Inflation" dataDxfId="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3EDA0C-F64C-4185-836B-9648BBC2E0A3}" name="Table5" displayName="Table5" ref="A1:I17" totalsRowShown="0" headerRowDxfId="24" headerRowBorderDxfId="23" tableBorderDxfId="22" totalsRowBorderDxfId="21">
  <autoFilter ref="A1:I17" xr:uid="{663EDA0C-F64C-4185-836B-9648BBC2E0A3}"/>
  <tableColumns count="9">
    <tableColumn id="1" xr3:uid="{5193CB14-1508-480F-BFD8-39D579546BB0}" name="Years" dataDxfId="20" dataCellStyle="Normal 2"/>
    <tableColumn id="2" xr3:uid="{C34AB65D-9C38-49AE-A2A6-96E166934AEF}" name="Country" dataDxfId="19"/>
    <tableColumn id="3" xr3:uid="{5177402E-199E-4D5F-93BB-CBA1EFE784B9}" name="M1" dataDxfId="18" dataCellStyle="Per cent"/>
    <tableColumn id="4" xr3:uid="{DAE55330-A8B4-4A24-82C3-5A6539C436F2}" name="M2" dataDxfId="17" dataCellStyle="Per cent"/>
    <tableColumn id="5" xr3:uid="{477865D5-BE71-44B0-BC7C-46D151028631}" name="M3" dataDxfId="16" dataCellStyle="Per cent"/>
    <tableColumn id="6" xr3:uid="{FC0C253E-EE72-4C7F-B33A-BE5229A75BC9}" name="IR" dataDxfId="15" dataCellStyle="Per cent"/>
    <tableColumn id="7" xr3:uid="{B0D4751C-EDA9-4BCC-A633-304334BD26DC}" name="Unemployement rate" dataDxfId="14"/>
    <tableColumn id="8" xr3:uid="{F4F63DF2-7B29-4A0B-860E-FA085EAA39F3}" name="growth rate" dataDxfId="13"/>
    <tableColumn id="9" xr3:uid="{D86126C7-89FF-4871-B29D-074DDD40139D}" name="Inflatio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17FDAB-E10E-454C-AE9B-CCE125847F6E}" name="Table2" displayName="Table2" ref="A1:I17" totalsRowShown="0" headerRowDxfId="11" headerRowBorderDxfId="10" tableBorderDxfId="9">
  <autoFilter ref="A1:I17" xr:uid="{0517FDAB-E10E-454C-AE9B-CCE125847F6E}"/>
  <tableColumns count="9">
    <tableColumn id="1" xr3:uid="{F2224B7C-680A-4979-8639-2BCD6CADE1C0}" name="Year" dataDxfId="8"/>
    <tableColumn id="12" xr3:uid="{F9CA6B9F-E5D1-4949-9718-04273AAA877D}" name="Country" dataDxfId="7"/>
    <tableColumn id="6" xr3:uid="{3F43F295-46C2-41C1-8A5A-2EFEC6976E3C}" name="M1" dataDxfId="6" dataCellStyle="Per cent"/>
    <tableColumn id="7" xr3:uid="{FF1BA582-A564-4D55-8C91-9ACD2BC2CDBF}" name="M2" dataDxfId="5" dataCellStyle="Per cent"/>
    <tableColumn id="8" xr3:uid="{A69E0F2F-AB04-4B94-892D-701349F69B33}" name="M3" dataDxfId="4" dataCellStyle="Per cent"/>
    <tableColumn id="9" xr3:uid="{7B6883E5-2BEA-43A1-824D-39E3052AC386}" name="IR" dataDxfId="3" dataCellStyle="Per cent"/>
    <tableColumn id="10" xr3:uid="{4D79A340-68C9-41F2-A0AC-0F5CFA803A6B}" name="Unemployement rate" dataDxfId="2"/>
    <tableColumn id="11" xr3:uid="{92C3523A-E00C-4664-BB0A-3AF77349AB42}" name="growth rate" dataDxfId="1"/>
    <tableColumn id="13" xr3:uid="{A4B42A77-B9AE-4598-9C28-CF7A8A74BA0F}" name="infl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drive.google.com/file/d/1EBjbjQUz19Eqc4MAALH4Nd2NyWXs2wuf/view?usp=drive_link" TargetMode="External"/><Relationship Id="rId1" Type="http://schemas.openxmlformats.org/officeDocument/2006/relationships/hyperlink" Target="https://drive.google.com/file/d/1vFN4e2wD0YW0u9eBWTrxY841Tjk3mQX6/view?usp=drive_li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1D39D-B2BA-4098-9651-4A9BAD631F81}">
  <dimension ref="A1:N81"/>
  <sheetViews>
    <sheetView tabSelected="1" workbookViewId="0">
      <selection activeCell="K40" sqref="K40"/>
    </sheetView>
  </sheetViews>
  <sheetFormatPr defaultRowHeight="14.5" x14ac:dyDescent="0.35"/>
  <cols>
    <col min="1" max="1" width="12.1796875" bestFit="1" customWidth="1"/>
    <col min="3" max="6" width="9.453125" bestFit="1" customWidth="1"/>
    <col min="7" max="7" width="9.453125" customWidth="1"/>
    <col min="8" max="9" width="9.453125" bestFit="1" customWidth="1"/>
  </cols>
  <sheetData>
    <row r="1" spans="1:9" x14ac:dyDescent="0.35">
      <c r="A1" s="25" t="s">
        <v>0</v>
      </c>
      <c r="B1" s="26" t="s">
        <v>8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7" t="s">
        <v>6</v>
      </c>
      <c r="I1" s="28" t="s">
        <v>7</v>
      </c>
    </row>
    <row r="2" spans="1:9" x14ac:dyDescent="0.35">
      <c r="A2" s="69">
        <v>39448</v>
      </c>
      <c r="B2" s="71" t="s">
        <v>9</v>
      </c>
      <c r="C2" s="67">
        <v>0.25061425061425047</v>
      </c>
      <c r="D2" s="67">
        <v>0.19480519480519481</v>
      </c>
      <c r="E2" s="67">
        <v>0.21428571428571427</v>
      </c>
      <c r="F2" s="67">
        <v>5.5500000000000001E-2</v>
      </c>
      <c r="G2" s="71">
        <v>2.4E-2</v>
      </c>
      <c r="H2" s="71">
        <v>0.4461171747584996</v>
      </c>
      <c r="I2" s="67">
        <v>0.13159999999999999</v>
      </c>
    </row>
    <row r="3" spans="1:9" x14ac:dyDescent="0.35">
      <c r="A3" s="69">
        <v>39814</v>
      </c>
      <c r="B3" s="71" t="s">
        <v>9</v>
      </c>
      <c r="C3" s="72">
        <v>4.3222003929273139E-2</v>
      </c>
      <c r="D3" s="67">
        <v>0.16847826086956522</v>
      </c>
      <c r="E3" s="67">
        <v>0.12745098039215685</v>
      </c>
      <c r="F3" s="67">
        <v>5.5500000000000001E-2</v>
      </c>
      <c r="G3" s="71">
        <v>2.3E-2</v>
      </c>
      <c r="H3" s="71">
        <v>-0.15155721349874207</v>
      </c>
      <c r="I3" s="67">
        <v>-9.9599999999999994E-2</v>
      </c>
    </row>
    <row r="4" spans="1:9" x14ac:dyDescent="0.35">
      <c r="A4" s="69">
        <v>40179</v>
      </c>
      <c r="B4" s="71" t="s">
        <v>9</v>
      </c>
      <c r="C4" s="72">
        <v>0.28625235404896415</v>
      </c>
      <c r="D4" s="67">
        <v>0.23255813953488372</v>
      </c>
      <c r="E4" s="67">
        <v>0.23478260869565218</v>
      </c>
      <c r="F4" s="67">
        <v>5.5500000000000001E-2</v>
      </c>
      <c r="G4" s="71">
        <v>0.03</v>
      </c>
      <c r="H4" s="71">
        <v>0.27934560327198371</v>
      </c>
      <c r="I4" s="67">
        <v>-1.4E-3</v>
      </c>
    </row>
    <row r="5" spans="1:9" x14ac:dyDescent="0.35">
      <c r="A5" s="69">
        <v>40544</v>
      </c>
      <c r="B5" s="71" t="s">
        <v>9</v>
      </c>
      <c r="C5" s="72">
        <v>0.19765739385065886</v>
      </c>
      <c r="D5" s="67">
        <v>0.16981132075471697</v>
      </c>
      <c r="E5" s="67">
        <v>0.28521126760563381</v>
      </c>
      <c r="F5" s="67">
        <v>4.4999999999999998E-2</v>
      </c>
      <c r="G5" s="71">
        <v>3.9E-2</v>
      </c>
      <c r="H5" s="71">
        <v>0.34095268542199486</v>
      </c>
      <c r="I5" s="67">
        <v>2.1000000000000001E-2</v>
      </c>
    </row>
    <row r="6" spans="1:9" x14ac:dyDescent="0.35">
      <c r="A6" s="69">
        <v>40909</v>
      </c>
      <c r="B6" s="71" t="s">
        <v>9</v>
      </c>
      <c r="C6" s="72">
        <v>0.11124694376528128</v>
      </c>
      <c r="D6" s="67">
        <v>0.22903225806451613</v>
      </c>
      <c r="E6" s="67">
        <v>0.21095890410958903</v>
      </c>
      <c r="F6" s="67">
        <v>4.4999999999999998E-2</v>
      </c>
      <c r="G6" s="71">
        <v>3.1E-2</v>
      </c>
      <c r="H6" s="71">
        <v>0.11354154249612594</v>
      </c>
      <c r="I6" s="67">
        <v>2.5999999999999999E-2</v>
      </c>
    </row>
    <row r="7" spans="1:9" x14ac:dyDescent="0.35">
      <c r="A7" s="69">
        <v>41275</v>
      </c>
      <c r="B7" s="71" t="s">
        <v>9</v>
      </c>
      <c r="C7" s="72">
        <v>0.16611661166116604</v>
      </c>
      <c r="D7" s="67">
        <v>0.19685039370078741</v>
      </c>
      <c r="E7" s="67">
        <v>0.30542986425339369</v>
      </c>
      <c r="F7" s="67">
        <v>4.4999999999999998E-2</v>
      </c>
      <c r="G7" s="71">
        <v>3.0000000000000001E-3</v>
      </c>
      <c r="H7" s="71">
        <v>6.3694267515923442E-2</v>
      </c>
      <c r="I7" s="67">
        <v>2.7E-2</v>
      </c>
    </row>
    <row r="8" spans="1:9" x14ac:dyDescent="0.35">
      <c r="A8" s="69">
        <v>41640</v>
      </c>
      <c r="B8" s="71" t="s">
        <v>9</v>
      </c>
      <c r="C8" s="72">
        <v>0.16981132075471697</v>
      </c>
      <c r="D8" s="67">
        <v>0.10526315789473684</v>
      </c>
      <c r="E8" s="67">
        <v>3.6395147313691506E-2</v>
      </c>
      <c r="F8" s="67">
        <v>4.4999999999999998E-2</v>
      </c>
      <c r="G8" s="71">
        <v>2E-3</v>
      </c>
      <c r="H8" s="71">
        <v>3.7689327227897196E-2</v>
      </c>
      <c r="I8" s="67">
        <v>2.7E-2</v>
      </c>
    </row>
    <row r="9" spans="1:9" x14ac:dyDescent="0.35">
      <c r="A9" s="69">
        <v>42005</v>
      </c>
      <c r="B9" s="71" t="s">
        <v>9</v>
      </c>
      <c r="C9" s="72">
        <v>2.4193548387096774E-2</v>
      </c>
      <c r="D9" s="67">
        <v>3.3730158730158728E-2</v>
      </c>
      <c r="E9" s="67">
        <v>-2.508361204013378E-2</v>
      </c>
      <c r="F9" s="67">
        <v>4.4999999999999998E-2</v>
      </c>
      <c r="G9" s="71">
        <v>2E-3</v>
      </c>
      <c r="H9" s="71">
        <v>-0.21569197943943358</v>
      </c>
      <c r="I9" s="67">
        <v>2.7E-2</v>
      </c>
    </row>
    <row r="10" spans="1:9" x14ac:dyDescent="0.35">
      <c r="A10" s="69">
        <v>42370</v>
      </c>
      <c r="B10" s="71" t="s">
        <v>9</v>
      </c>
      <c r="C10" s="72">
        <v>7.874015748031496E-3</v>
      </c>
      <c r="D10" s="67">
        <v>-4.4145873320537425E-2</v>
      </c>
      <c r="E10" s="67">
        <v>-4.4596912521440824E-2</v>
      </c>
      <c r="F10" s="67">
        <v>4.7500000000000001E-2</v>
      </c>
      <c r="G10" s="71">
        <v>2E-3</v>
      </c>
      <c r="H10" s="71">
        <v>-6.1889452207246315E-2</v>
      </c>
      <c r="I10" s="67">
        <v>1.7999999999999999E-2</v>
      </c>
    </row>
    <row r="11" spans="1:9" x14ac:dyDescent="0.35">
      <c r="A11" s="69">
        <v>42736</v>
      </c>
      <c r="B11" s="71" t="s">
        <v>9</v>
      </c>
      <c r="C11" s="72">
        <v>-3.90625E-2</v>
      </c>
      <c r="D11" s="67">
        <v>0.21084337349397592</v>
      </c>
      <c r="E11" s="67">
        <v>0.25314183123877915</v>
      </c>
      <c r="F11" s="67">
        <v>0.05</v>
      </c>
      <c r="G11" s="71">
        <v>1E-3</v>
      </c>
      <c r="H11" s="71">
        <v>6.1754432215118997E-2</v>
      </c>
      <c r="I11" s="67">
        <v>6.0000000000000001E-3</v>
      </c>
    </row>
    <row r="12" spans="1:9" x14ac:dyDescent="0.35">
      <c r="A12" s="69">
        <v>43101</v>
      </c>
      <c r="B12" s="71" t="s">
        <v>9</v>
      </c>
      <c r="C12" s="72">
        <v>-3.2520325203252036E-2</v>
      </c>
      <c r="D12" s="67">
        <v>-6.4676616915422883E-2</v>
      </c>
      <c r="E12" s="67">
        <v>-2.2922636103151862E-2</v>
      </c>
      <c r="F12" s="67">
        <v>0.05</v>
      </c>
      <c r="G12" s="71">
        <v>1E-3</v>
      </c>
      <c r="H12" s="71">
        <v>0.13798882681564256</v>
      </c>
      <c r="I12" s="67">
        <v>-3.0000000000000001E-3</v>
      </c>
    </row>
    <row r="13" spans="1:9" x14ac:dyDescent="0.35">
      <c r="A13" s="69">
        <v>43466</v>
      </c>
      <c r="B13" s="71" t="s">
        <v>9</v>
      </c>
      <c r="C13" s="72">
        <v>5.0420168067226892E-2</v>
      </c>
      <c r="D13" s="67">
        <v>2.4822695035460994E-2</v>
      </c>
      <c r="E13" s="67">
        <v>-4.2521994134897358E-2</v>
      </c>
      <c r="F13" s="67">
        <v>4.2500000000000003E-2</v>
      </c>
      <c r="G13" s="71">
        <v>1E-3</v>
      </c>
      <c r="H13" s="71">
        <v>-3.7964326624120477E-2</v>
      </c>
      <c r="I13" s="67">
        <v>-3.3E-3</v>
      </c>
    </row>
    <row r="14" spans="1:9" x14ac:dyDescent="0.35">
      <c r="A14" s="69">
        <v>43831</v>
      </c>
      <c r="B14" s="71" t="s">
        <v>9</v>
      </c>
      <c r="C14" s="72">
        <v>0.12</v>
      </c>
      <c r="D14" s="67">
        <v>3.8062283737024222E-2</v>
      </c>
      <c r="E14" s="67">
        <v>3.3690658499234305E-2</v>
      </c>
      <c r="F14" s="67">
        <v>2.5000000000000001E-2</v>
      </c>
      <c r="G14" s="71">
        <v>1E-3</v>
      </c>
      <c r="H14" s="71">
        <v>-0.18120995634178153</v>
      </c>
      <c r="I14" s="67">
        <v>-3.3700000000000001E-2</v>
      </c>
    </row>
    <row r="15" spans="1:9" x14ac:dyDescent="0.35">
      <c r="A15" s="69">
        <v>44197</v>
      </c>
      <c r="B15" s="71" t="s">
        <v>9</v>
      </c>
      <c r="C15" s="72">
        <v>5.7142857142857141E-2</v>
      </c>
      <c r="D15" s="67">
        <v>1.4999999999999999E-2</v>
      </c>
      <c r="E15" s="67">
        <v>5.3333333333333337E-2</v>
      </c>
      <c r="F15" s="67">
        <v>2.5000000000000001E-2</v>
      </c>
      <c r="G15" s="71">
        <v>1E-3</v>
      </c>
      <c r="H15" s="71">
        <v>0.2445814001800429</v>
      </c>
      <c r="I15" s="67">
        <v>6.4699999999999994E-2</v>
      </c>
    </row>
    <row r="16" spans="1:9" x14ac:dyDescent="0.35">
      <c r="A16" s="69">
        <v>44562</v>
      </c>
      <c r="B16" s="71" t="s">
        <v>9</v>
      </c>
      <c r="C16" s="73">
        <v>8.7837837837837843E-2</v>
      </c>
      <c r="D16" s="71">
        <v>0.17241379310344829</v>
      </c>
      <c r="E16" s="71">
        <v>0.15752461322081576</v>
      </c>
      <c r="F16" s="67">
        <v>5.5E-2</v>
      </c>
      <c r="G16" s="71">
        <v>1E-3</v>
      </c>
      <c r="H16" s="71">
        <v>0.31180103488566197</v>
      </c>
      <c r="I16" s="67">
        <v>5.9299999999999999E-2</v>
      </c>
    </row>
    <row r="17" spans="1:9" x14ac:dyDescent="0.35">
      <c r="A17" s="69">
        <v>44927</v>
      </c>
      <c r="B17" s="71" t="s">
        <v>9</v>
      </c>
      <c r="C17" s="67">
        <v>-0.13664596273291926</v>
      </c>
      <c r="D17" s="67">
        <v>1.2605042016806723E-2</v>
      </c>
      <c r="E17" s="67">
        <v>-2.4301336573511541E-3</v>
      </c>
      <c r="F17" s="67">
        <v>6.25E-2</v>
      </c>
      <c r="G17" s="71">
        <v>1E-3</v>
      </c>
      <c r="H17" s="71">
        <v>8.9918140560714937E-3</v>
      </c>
      <c r="I17" s="67">
        <v>1.6500000000000001E-2</v>
      </c>
    </row>
    <row r="18" spans="1:9" x14ac:dyDescent="0.35">
      <c r="A18" s="69">
        <v>39448</v>
      </c>
      <c r="B18" s="71" t="s">
        <v>11</v>
      </c>
      <c r="C18" s="66">
        <f>(489-457)/457</f>
        <v>7.0021881838074396E-2</v>
      </c>
      <c r="D18" s="66">
        <f>(569-530)/530</f>
        <v>7.3584905660377356E-2</v>
      </c>
      <c r="E18" s="66">
        <f>(800-706)/706</f>
        <v>0.13314447592067988</v>
      </c>
      <c r="F18" s="66">
        <v>3.5000000000000003E-2</v>
      </c>
      <c r="G18" s="71">
        <v>9.5000000000000001E-2</v>
      </c>
      <c r="H18" s="67">
        <v>0.04</v>
      </c>
      <c r="I18" s="67">
        <v>2.1000000000000001E-2</v>
      </c>
    </row>
    <row r="19" spans="1:9" x14ac:dyDescent="0.35">
      <c r="A19" s="69">
        <v>39814</v>
      </c>
      <c r="B19" s="71" t="s">
        <v>11</v>
      </c>
      <c r="C19" s="68">
        <v>7.4666608211783891E-2</v>
      </c>
      <c r="D19" s="66">
        <v>7.7309077670952103E-2</v>
      </c>
      <c r="E19" s="66">
        <v>7.0069740004656308E-2</v>
      </c>
      <c r="F19" s="66">
        <v>3.2500000000000001E-2</v>
      </c>
      <c r="G19" s="71">
        <v>0.09</v>
      </c>
      <c r="H19" s="71">
        <v>6.6000000000000003E-2</v>
      </c>
      <c r="I19" s="67">
        <v>-1.6E-2</v>
      </c>
    </row>
    <row r="20" spans="1:9" x14ac:dyDescent="0.35">
      <c r="A20" s="69">
        <v>40179</v>
      </c>
      <c r="B20" s="71" t="s">
        <v>11</v>
      </c>
      <c r="C20" s="68">
        <v>4.5868486158038971E-2</v>
      </c>
      <c r="D20" s="66">
        <v>5.0248897541764946E-2</v>
      </c>
      <c r="E20" s="66">
        <v>4.195405743193404E-2</v>
      </c>
      <c r="F20" s="66">
        <v>3.2500000000000001E-2</v>
      </c>
      <c r="G20" s="71">
        <v>9.1999999999999998E-2</v>
      </c>
      <c r="H20" s="71">
        <v>0.04</v>
      </c>
      <c r="I20" s="67">
        <v>2.1999999999999999E-2</v>
      </c>
    </row>
    <row r="21" spans="1:9" x14ac:dyDescent="0.35">
      <c r="A21" s="69">
        <v>40544</v>
      </c>
      <c r="B21" s="71" t="s">
        <v>11</v>
      </c>
      <c r="C21" s="68">
        <v>6.7880727776910038E-2</v>
      </c>
      <c r="D21" s="66">
        <v>7.1775517951633408E-2</v>
      </c>
      <c r="E21" s="66">
        <v>6.4383458715030817E-2</v>
      </c>
      <c r="F21" s="66">
        <v>3.2500000000000001E-2</v>
      </c>
      <c r="G21" s="71">
        <v>8.5000000000000006E-2</v>
      </c>
      <c r="H21" s="71">
        <v>0.05</v>
      </c>
      <c r="I21" s="67">
        <v>8.9999999999999993E-3</v>
      </c>
    </row>
    <row r="22" spans="1:9" x14ac:dyDescent="0.35">
      <c r="A22" s="69">
        <v>40909</v>
      </c>
      <c r="B22" s="71" t="s">
        <v>11</v>
      </c>
      <c r="C22" s="68">
        <v>4.3262351219064986E-2</v>
      </c>
      <c r="D22" s="66">
        <v>4.9047748748475409E-2</v>
      </c>
      <c r="E22" s="66">
        <v>4.5180111008307912E-2</v>
      </c>
      <c r="F22" s="66">
        <v>0.03</v>
      </c>
      <c r="G22" s="71">
        <v>8.6999999999999994E-2</v>
      </c>
      <c r="H22" s="71">
        <v>3.4000000000000002E-2</v>
      </c>
      <c r="I22" s="67">
        <v>2.5999999999999999E-2</v>
      </c>
    </row>
    <row r="23" spans="1:9" x14ac:dyDescent="0.35">
      <c r="A23" s="69">
        <v>41275</v>
      </c>
      <c r="B23" s="71" t="s">
        <v>11</v>
      </c>
      <c r="C23" s="68">
        <v>2.7408567417184219E-2</v>
      </c>
      <c r="D23" s="66">
        <v>3.558071935747608E-2</v>
      </c>
      <c r="E23" s="66">
        <v>3.0881629851231069E-2</v>
      </c>
      <c r="F23" s="66">
        <v>0.03</v>
      </c>
      <c r="G23" s="71">
        <v>9.5000000000000001E-2</v>
      </c>
      <c r="H23" s="71">
        <v>4.1000000000000002E-2</v>
      </c>
      <c r="I23" s="67">
        <v>4.0000000000000001E-3</v>
      </c>
    </row>
    <row r="24" spans="1:9" x14ac:dyDescent="0.35">
      <c r="A24" s="69">
        <v>41640</v>
      </c>
      <c r="B24" s="71" t="s">
        <v>11</v>
      </c>
      <c r="C24" s="68">
        <v>5.031115510901002E-2</v>
      </c>
      <c r="D24" s="66">
        <v>5.5191573012515337E-2</v>
      </c>
      <c r="E24" s="66">
        <v>6.1996503104321629E-2</v>
      </c>
      <c r="F24" s="66">
        <v>2.5000000000000001E-2</v>
      </c>
      <c r="G24" s="71">
        <v>9.7000000000000003E-2</v>
      </c>
      <c r="H24" s="71">
        <v>2.1999999999999999E-2</v>
      </c>
      <c r="I24" s="67">
        <v>1.6E-2</v>
      </c>
    </row>
    <row r="25" spans="1:9" x14ac:dyDescent="0.35">
      <c r="A25" s="69">
        <v>42005</v>
      </c>
      <c r="B25" s="71" t="s">
        <v>11</v>
      </c>
      <c r="C25" s="68">
        <v>7.0352611041829591E-2</v>
      </c>
      <c r="D25" s="66">
        <v>6.9365275908135723E-2</v>
      </c>
      <c r="E25" s="66">
        <v>5.6905020321442255E-2</v>
      </c>
      <c r="F25" s="66">
        <v>2.5000000000000001E-2</v>
      </c>
      <c r="G25" s="71">
        <v>9.7000000000000003E-2</v>
      </c>
      <c r="H25" s="71">
        <v>5.7000000000000002E-2</v>
      </c>
      <c r="I25" s="67">
        <v>6.0000000000000001E-3</v>
      </c>
    </row>
    <row r="26" spans="1:9" x14ac:dyDescent="0.35">
      <c r="A26" s="69">
        <v>42370</v>
      </c>
      <c r="B26" s="71" t="s">
        <v>11</v>
      </c>
      <c r="C26" s="68">
        <v>6.3397558572822421E-2</v>
      </c>
      <c r="D26" s="66">
        <v>6.2251266928483977E-2</v>
      </c>
      <c r="E26" s="66">
        <v>4.7363225886028593E-2</v>
      </c>
      <c r="F26" s="66">
        <v>2.2499999999999999E-2</v>
      </c>
      <c r="G26" s="71">
        <v>9.9000000000000005E-2</v>
      </c>
      <c r="H26" s="71">
        <v>8.9999999999999993E-3</v>
      </c>
      <c r="I26" s="67">
        <v>1.7999999999999999E-2</v>
      </c>
    </row>
    <row r="27" spans="1:9" x14ac:dyDescent="0.35">
      <c r="A27" s="69">
        <v>42736</v>
      </c>
      <c r="B27" s="71" t="s">
        <v>11</v>
      </c>
      <c r="C27" s="68">
        <v>7.8657261727743982E-2</v>
      </c>
      <c r="D27" s="66">
        <v>7.4398018956049486E-2</v>
      </c>
      <c r="E27" s="66">
        <v>5.5458207882197526E-2</v>
      </c>
      <c r="F27" s="66">
        <v>2.2499999999999999E-2</v>
      </c>
      <c r="G27" s="71">
        <v>0.10199999999999999</v>
      </c>
      <c r="H27" s="71">
        <v>4.4999999999999998E-2</v>
      </c>
      <c r="I27" s="67">
        <v>1.9E-2</v>
      </c>
    </row>
    <row r="28" spans="1:9" x14ac:dyDescent="0.35">
      <c r="A28" s="69">
        <v>43101</v>
      </c>
      <c r="B28" s="71" t="s">
        <v>11</v>
      </c>
      <c r="C28" s="68">
        <v>5.8780560859466875E-2</v>
      </c>
      <c r="D28" s="66">
        <v>5.4911056894191831E-2</v>
      </c>
      <c r="E28" s="66">
        <v>4.0601294610208595E-2</v>
      </c>
      <c r="F28" s="66">
        <v>2.2499999999999999E-2</v>
      </c>
      <c r="G28" s="71">
        <v>9.5000000000000001E-2</v>
      </c>
      <c r="H28" s="71">
        <v>3.1E-2</v>
      </c>
      <c r="I28" s="67">
        <v>1.7999999999999999E-2</v>
      </c>
    </row>
    <row r="29" spans="1:9" x14ac:dyDescent="0.35">
      <c r="A29" s="69">
        <v>43466</v>
      </c>
      <c r="B29" s="71" t="s">
        <v>11</v>
      </c>
      <c r="C29" s="68">
        <v>6.1870805009250907E-2</v>
      </c>
      <c r="D29" s="66">
        <v>5.9396894334313423E-2</v>
      </c>
      <c r="E29" s="66">
        <v>3.7780606597529E-2</v>
      </c>
      <c r="F29" s="66">
        <v>2.2499999999999999E-2</v>
      </c>
      <c r="G29" s="71">
        <v>9.1999999999999998E-2</v>
      </c>
      <c r="H29" s="71">
        <v>2.1000000000000001E-2</v>
      </c>
      <c r="I29" s="67">
        <v>1.2E-2</v>
      </c>
    </row>
    <row r="30" spans="1:9" x14ac:dyDescent="0.35">
      <c r="A30" s="69">
        <v>43831</v>
      </c>
      <c r="B30" s="71" t="s">
        <v>11</v>
      </c>
      <c r="C30" s="68">
        <v>0.11795817908903444</v>
      </c>
      <c r="D30" s="66">
        <v>0.10238598789770677</v>
      </c>
      <c r="E30" s="66">
        <v>8.3617914186882872E-2</v>
      </c>
      <c r="F30" s="66">
        <v>1.4999999999999999E-2</v>
      </c>
      <c r="G30" s="71">
        <v>0.11899999999999999</v>
      </c>
      <c r="H30" s="71">
        <v>-5.3999999999999999E-2</v>
      </c>
      <c r="I30" s="67">
        <v>-3.0000000000000001E-3</v>
      </c>
    </row>
    <row r="31" spans="1:9" x14ac:dyDescent="0.35">
      <c r="A31" s="69">
        <v>44197</v>
      </c>
      <c r="B31" s="71" t="s">
        <v>11</v>
      </c>
      <c r="C31" s="68">
        <v>6.6167989047744499E-2</v>
      </c>
      <c r="D31" s="66">
        <v>6.0763728994765863E-2</v>
      </c>
      <c r="E31" s="66">
        <v>5.0939419274417704E-2</v>
      </c>
      <c r="F31" s="66">
        <v>1.4999999999999999E-2</v>
      </c>
      <c r="G31" s="71">
        <v>0.123</v>
      </c>
      <c r="H31" s="71">
        <v>7.6999999999999999E-2</v>
      </c>
      <c r="I31" s="67">
        <v>3.2000000000000001E-2</v>
      </c>
    </row>
    <row r="32" spans="1:9" x14ac:dyDescent="0.35">
      <c r="A32" s="69">
        <v>44562</v>
      </c>
      <c r="B32" s="71" t="s">
        <v>11</v>
      </c>
      <c r="C32" s="68">
        <v>0.10075890132675439</v>
      </c>
      <c r="D32" s="66">
        <v>9.0905142633829886E-2</v>
      </c>
      <c r="E32" s="66">
        <v>7.9637294162484967E-2</v>
      </c>
      <c r="F32" s="66">
        <v>2.5000000000000001E-2</v>
      </c>
      <c r="G32" s="71">
        <v>0.11799999999999999</v>
      </c>
      <c r="H32" s="71">
        <v>4.0000000000000001E-3</v>
      </c>
      <c r="I32" s="67">
        <v>8.3000000000000004E-2</v>
      </c>
    </row>
    <row r="33" spans="1:14" x14ac:dyDescent="0.35">
      <c r="A33" s="69">
        <v>44927</v>
      </c>
      <c r="B33" s="71" t="s">
        <v>11</v>
      </c>
      <c r="C33" s="73">
        <v>7.4839114969228598E-2</v>
      </c>
      <c r="D33" s="71">
        <v>6.7460602676130174E-2</v>
      </c>
      <c r="E33" s="71">
        <v>3.9003518872238171E-2</v>
      </c>
      <c r="F33" s="66">
        <v>0.03</v>
      </c>
      <c r="G33" s="71">
        <v>0.13</v>
      </c>
      <c r="H33" s="71">
        <v>4.1000000000000002E-2</v>
      </c>
      <c r="I33" s="67">
        <v>3.4000000000000002E-2</v>
      </c>
    </row>
    <row r="34" spans="1:14" x14ac:dyDescent="0.35">
      <c r="A34" s="69">
        <v>39448</v>
      </c>
      <c r="B34" s="71" t="s">
        <v>10</v>
      </c>
      <c r="C34" s="67">
        <f>(12.4-11.1)/11.1</f>
        <v>0.11711711711711718</v>
      </c>
      <c r="D34" s="67">
        <f>(29.5-25.8)/25.8</f>
        <v>0.14341085271317827</v>
      </c>
      <c r="E34" s="67">
        <f>(32.5-28.7)/28.7</f>
        <v>0.13240418118466901</v>
      </c>
      <c r="F34" s="67">
        <v>5.2499999999999998E-2</v>
      </c>
      <c r="G34" s="71">
        <v>0.124</v>
      </c>
      <c r="H34" s="70">
        <v>4.2000000000000003E-2</v>
      </c>
      <c r="I34" s="71">
        <v>4.1000000000000002E-2</v>
      </c>
      <c r="L34" s="70"/>
    </row>
    <row r="35" spans="1:14" x14ac:dyDescent="0.35">
      <c r="A35" s="69">
        <v>39814</v>
      </c>
      <c r="B35" s="71" t="s">
        <v>10</v>
      </c>
      <c r="C35" s="67">
        <v>0.15322580645161291</v>
      </c>
      <c r="D35" s="67">
        <v>0.1288</v>
      </c>
      <c r="E35" s="67">
        <v>0.12923076923076923</v>
      </c>
      <c r="F35" s="67">
        <v>4.4999999999999998E-2</v>
      </c>
      <c r="G35" s="71">
        <v>0.13300000000000001</v>
      </c>
      <c r="H35" s="70">
        <v>0.03</v>
      </c>
      <c r="I35" s="71">
        <v>4.1000000000000002E-2</v>
      </c>
      <c r="L35" s="70"/>
    </row>
    <row r="36" spans="1:14" x14ac:dyDescent="0.35">
      <c r="A36" s="69">
        <v>40179</v>
      </c>
      <c r="B36" s="71" t="s">
        <v>10</v>
      </c>
      <c r="C36" s="67">
        <v>0.11188811188811189</v>
      </c>
      <c r="D36" s="67">
        <v>0.1111111111111111</v>
      </c>
      <c r="E36" s="67">
        <v>0.11989100817438691</v>
      </c>
      <c r="F36" s="67">
        <v>4.4999999999999998E-2</v>
      </c>
      <c r="G36" s="71">
        <v>0.13</v>
      </c>
      <c r="H36" s="70">
        <v>0.03</v>
      </c>
      <c r="I36" s="71">
        <v>3.6999999999999998E-2</v>
      </c>
      <c r="L36" s="70"/>
      <c r="N36" s="70"/>
    </row>
    <row r="37" spans="1:14" x14ac:dyDescent="0.35">
      <c r="A37" s="69">
        <v>40544</v>
      </c>
      <c r="B37" s="71" t="s">
        <v>10</v>
      </c>
      <c r="C37" s="67">
        <v>0.20125786163522014</v>
      </c>
      <c r="D37" s="67">
        <v>9.7297297297297303E-2</v>
      </c>
      <c r="E37" s="67">
        <v>9.4890510948905105E-2</v>
      </c>
      <c r="F37" s="67">
        <v>3.5000000000000003E-2</v>
      </c>
      <c r="G37" s="71">
        <v>0.189</v>
      </c>
      <c r="H37" s="70">
        <v>-0.02</v>
      </c>
      <c r="I37" s="71">
        <v>3.9E-2</v>
      </c>
      <c r="L37" s="70"/>
      <c r="N37" s="70"/>
    </row>
    <row r="38" spans="1:14" x14ac:dyDescent="0.35">
      <c r="A38" s="69">
        <v>40909</v>
      </c>
      <c r="B38" s="71" t="s">
        <v>10</v>
      </c>
      <c r="C38" s="67">
        <v>4.712041884816754E-2</v>
      </c>
      <c r="D38" s="67">
        <v>7.3891625615763543E-3</v>
      </c>
      <c r="E38" s="67">
        <v>0.08</v>
      </c>
      <c r="F38" s="67">
        <v>3.7499999999999999E-2</v>
      </c>
      <c r="G38" s="71">
        <v>0.16700000000000001</v>
      </c>
      <c r="H38" s="70">
        <v>4.2000000000000003E-2</v>
      </c>
      <c r="I38" s="71">
        <v>5.0999999999999997E-2</v>
      </c>
      <c r="L38" s="70"/>
      <c r="N38" s="70"/>
    </row>
    <row r="39" spans="1:14" x14ac:dyDescent="0.35">
      <c r="A39" s="69">
        <v>41275</v>
      </c>
      <c r="B39" s="71" t="s">
        <v>10</v>
      </c>
      <c r="C39" s="67">
        <v>4.4999999999999998E-2</v>
      </c>
      <c r="D39" s="67">
        <v>8.0684596577017112E-2</v>
      </c>
      <c r="E39" s="67">
        <v>6.1728395061728392E-2</v>
      </c>
      <c r="F39" s="67">
        <v>4.4999999999999998E-2</v>
      </c>
      <c r="G39" s="71">
        <v>0.153</v>
      </c>
      <c r="H39" s="70">
        <v>2.4E-2</v>
      </c>
      <c r="I39" s="71">
        <v>5.6000000000000001E-2</v>
      </c>
      <c r="L39" s="70"/>
      <c r="N39" s="70"/>
    </row>
    <row r="40" spans="1:14" x14ac:dyDescent="0.35">
      <c r="A40" s="69">
        <v>41640</v>
      </c>
      <c r="B40" s="71" t="s">
        <v>10</v>
      </c>
      <c r="C40" s="67">
        <v>8.1339712918660281E-2</v>
      </c>
      <c r="D40" s="67">
        <v>0.11085972850678733</v>
      </c>
      <c r="E40" s="67">
        <v>6.589147286821706E-2</v>
      </c>
      <c r="F40" s="67">
        <v>4.7500000000000001E-2</v>
      </c>
      <c r="G40" s="71">
        <v>0.15</v>
      </c>
      <c r="H40" s="70">
        <v>3.1E-2</v>
      </c>
      <c r="I40" s="71">
        <v>4.8000000000000001E-2</v>
      </c>
      <c r="L40" s="70"/>
      <c r="N40" s="70"/>
    </row>
    <row r="41" spans="1:14" x14ac:dyDescent="0.35">
      <c r="A41" s="69">
        <v>42005</v>
      </c>
      <c r="B41" s="71" t="s">
        <v>10</v>
      </c>
      <c r="C41" s="67">
        <v>8.8495575221238937E-2</v>
      </c>
      <c r="D41" s="67">
        <v>7.9429735234215884E-2</v>
      </c>
      <c r="E41" s="67">
        <v>6.9090909090909092E-2</v>
      </c>
      <c r="F41" s="67">
        <v>4.2500000000000003E-2</v>
      </c>
      <c r="G41" s="71">
        <v>0.154</v>
      </c>
      <c r="H41" s="70">
        <v>0.01</v>
      </c>
      <c r="I41" s="71">
        <v>3.9E-2</v>
      </c>
      <c r="L41" s="70"/>
      <c r="N41" s="70"/>
    </row>
    <row r="42" spans="1:14" x14ac:dyDescent="0.35">
      <c r="A42" s="69">
        <v>42370</v>
      </c>
      <c r="B42" s="71" t="s">
        <v>10</v>
      </c>
      <c r="C42" s="67">
        <v>7.7235772357723581E-2</v>
      </c>
      <c r="D42" s="67">
        <v>9.4339622641509441E-2</v>
      </c>
      <c r="E42" s="67">
        <v>7.9931972789115652E-2</v>
      </c>
      <c r="F42" s="67">
        <v>4.2500000000000003E-2</v>
      </c>
      <c r="G42" s="71">
        <v>0.155</v>
      </c>
      <c r="H42" s="70">
        <v>1.0999999999999999E-2</v>
      </c>
      <c r="I42" s="71">
        <v>4.2000000000000003E-2</v>
      </c>
      <c r="L42" s="70"/>
      <c r="N42" s="70"/>
    </row>
    <row r="43" spans="1:14" x14ac:dyDescent="0.35">
      <c r="A43" s="69">
        <v>42736</v>
      </c>
      <c r="B43" s="71" t="s">
        <v>10</v>
      </c>
      <c r="C43" s="67">
        <v>0.16981132075471697</v>
      </c>
      <c r="D43" s="67">
        <v>0.13448275862068965</v>
      </c>
      <c r="E43" s="67">
        <v>0.11968503937007874</v>
      </c>
      <c r="F43" s="67">
        <v>0.05</v>
      </c>
      <c r="G43" s="71">
        <v>0.155</v>
      </c>
      <c r="H43" s="70">
        <v>2.1999999999999999E-2</v>
      </c>
      <c r="I43" s="71">
        <v>6.0999999999999999E-2</v>
      </c>
      <c r="L43" s="70"/>
      <c r="N43" s="70"/>
    </row>
    <row r="44" spans="1:14" x14ac:dyDescent="0.35">
      <c r="A44" s="69">
        <v>43101</v>
      </c>
      <c r="B44" s="71" t="s">
        <v>10</v>
      </c>
      <c r="C44" s="67">
        <v>3.5483870967741936E-2</v>
      </c>
      <c r="D44" s="67">
        <v>7.4468085106382975E-2</v>
      </c>
      <c r="E44" s="67">
        <v>7.0323488045007029E-2</v>
      </c>
      <c r="F44" s="67">
        <v>6.7500000000000004E-2</v>
      </c>
      <c r="G44" s="71">
        <v>0.155</v>
      </c>
      <c r="H44" s="70">
        <v>2.5999999999999999E-2</v>
      </c>
      <c r="I44" s="71">
        <v>7.4999999999999997E-2</v>
      </c>
      <c r="L44" s="70"/>
      <c r="N44" s="70"/>
    </row>
    <row r="45" spans="1:14" x14ac:dyDescent="0.35">
      <c r="A45" s="69">
        <v>43466</v>
      </c>
      <c r="B45" s="71" t="s">
        <v>10</v>
      </c>
      <c r="C45" s="67">
        <v>8.7227414330218064E-2</v>
      </c>
      <c r="D45" s="67">
        <v>0.10183875530410184</v>
      </c>
      <c r="E45" s="67">
        <v>0.11038107752956636</v>
      </c>
      <c r="F45" s="67">
        <v>7.7499999999999999E-2</v>
      </c>
      <c r="G45" s="71">
        <v>0.14899999999999999</v>
      </c>
      <c r="H45" s="70">
        <v>1.6E-2</v>
      </c>
      <c r="I45" s="71">
        <v>6.0999999999999999E-2</v>
      </c>
      <c r="L45" s="70"/>
      <c r="N45" s="70"/>
    </row>
    <row r="46" spans="1:14" x14ac:dyDescent="0.35">
      <c r="A46" s="69">
        <v>43831</v>
      </c>
      <c r="B46" s="71" t="s">
        <v>10</v>
      </c>
      <c r="C46" s="67">
        <v>0.15759312320916904</v>
      </c>
      <c r="D46" s="67">
        <v>0.10526315789473684</v>
      </c>
      <c r="E46" s="67">
        <v>0.10295857988165681</v>
      </c>
      <c r="F46" s="67">
        <v>6.25E-2</v>
      </c>
      <c r="G46" s="71">
        <v>0.17399999999999999</v>
      </c>
      <c r="H46" s="70">
        <v>-8.5999999999999993E-2</v>
      </c>
      <c r="I46" s="71">
        <v>4.9000000000000002E-2</v>
      </c>
      <c r="L46" s="70"/>
      <c r="N46" s="70"/>
    </row>
    <row r="47" spans="1:14" x14ac:dyDescent="0.35">
      <c r="A47" s="69">
        <v>44197</v>
      </c>
      <c r="B47" s="71" t="s">
        <v>10</v>
      </c>
      <c r="C47" s="67">
        <v>9.6534653465346537E-2</v>
      </c>
      <c r="D47" s="67">
        <v>9.2915214866434379E-2</v>
      </c>
      <c r="E47" s="67">
        <v>8.3690987124463517E-2</v>
      </c>
      <c r="F47" s="67">
        <v>6.25E-2</v>
      </c>
      <c r="G47" s="71">
        <v>0.16200000000000001</v>
      </c>
      <c r="H47" s="70">
        <v>4.5999999999999999E-2</v>
      </c>
      <c r="I47" s="71">
        <v>6.6000000000000003E-2</v>
      </c>
      <c r="L47" s="70"/>
      <c r="N47" s="70"/>
    </row>
    <row r="48" spans="1:14" x14ac:dyDescent="0.35">
      <c r="A48" s="69">
        <v>44562</v>
      </c>
      <c r="B48" s="71" t="s">
        <v>10</v>
      </c>
      <c r="C48" s="67">
        <v>6.9977426636568849E-2</v>
      </c>
      <c r="D48" s="67">
        <v>8.3953241232731138E-2</v>
      </c>
      <c r="E48" s="67">
        <v>9.9009900990099015E-2</v>
      </c>
      <c r="F48" s="67">
        <v>7.2499999999999995E-2</v>
      </c>
      <c r="G48" s="71">
        <v>0.152</v>
      </c>
      <c r="H48" s="70">
        <v>2.5999999999999999E-2</v>
      </c>
      <c r="I48" s="71">
        <v>0.10100000000000001</v>
      </c>
      <c r="L48" s="70"/>
      <c r="N48" s="70"/>
    </row>
    <row r="49" spans="1:14" x14ac:dyDescent="0.35">
      <c r="A49" s="69">
        <v>44927</v>
      </c>
      <c r="B49" s="71" t="s">
        <v>10</v>
      </c>
      <c r="C49" s="67">
        <v>9.2827004219409287E-2</v>
      </c>
      <c r="D49" s="67">
        <v>9.8039215686274508E-2</v>
      </c>
      <c r="E49" s="67">
        <v>8.1081081081081086E-2</v>
      </c>
      <c r="F49" s="67">
        <v>0.08</v>
      </c>
      <c r="G49" s="71">
        <v>0.16400000000000001</v>
      </c>
      <c r="H49" s="70">
        <v>4.0000000000000001E-3</v>
      </c>
      <c r="I49" s="71">
        <v>8.1000000000000003E-2</v>
      </c>
      <c r="L49" s="70"/>
      <c r="N49" s="70"/>
    </row>
    <row r="50" spans="1:14" x14ac:dyDescent="0.35">
      <c r="A50" s="69">
        <v>39448</v>
      </c>
      <c r="B50" s="71" t="s">
        <v>12</v>
      </c>
      <c r="C50" s="67">
        <f>(4.27-3.58)/3.58</f>
        <v>0.19273743016759762</v>
      </c>
      <c r="D50" s="67">
        <f>(37.3-24.8)/24.8</f>
        <v>0.50403225806451601</v>
      </c>
      <c r="E50" s="67">
        <f>(104-90.2)/90.2</f>
        <v>0.1529933481152993</v>
      </c>
      <c r="F50" s="67">
        <v>0.12</v>
      </c>
      <c r="G50" s="71">
        <v>7.6999999999999999E-2</v>
      </c>
      <c r="H50" s="70">
        <v>1.6E-2</v>
      </c>
      <c r="I50" s="67">
        <v>5.5E-2</v>
      </c>
      <c r="L50" s="70"/>
      <c r="N50" s="70"/>
    </row>
    <row r="51" spans="1:14" x14ac:dyDescent="0.35">
      <c r="A51" s="69">
        <v>39814</v>
      </c>
      <c r="B51" s="71" t="s">
        <v>12</v>
      </c>
      <c r="C51" s="67">
        <f>(4.84-4.27)/4.27</f>
        <v>0.13348946135831391</v>
      </c>
      <c r="D51" s="67">
        <f>(51.5-37.3)/37.3</f>
        <v>0.38069705093833789</v>
      </c>
      <c r="E51" s="67">
        <f>(124-104)/104</f>
        <v>0.19230769230769232</v>
      </c>
      <c r="F51" s="67">
        <v>9.5699999999999993E-2</v>
      </c>
      <c r="G51" s="71">
        <v>6.4000000000000001E-2</v>
      </c>
      <c r="H51" s="71">
        <v>0.10199999999999999</v>
      </c>
      <c r="I51" s="67">
        <v>1.2E-2</v>
      </c>
      <c r="N51" s="70"/>
    </row>
    <row r="52" spans="1:14" x14ac:dyDescent="0.35">
      <c r="A52" s="69">
        <v>40179</v>
      </c>
      <c r="B52" s="71" t="s">
        <v>12</v>
      </c>
      <c r="C52" s="67">
        <v>0.18388429752066127</v>
      </c>
      <c r="D52" s="67">
        <v>1.7627906976744185</v>
      </c>
      <c r="E52" s="67">
        <v>0.12096774193548387</v>
      </c>
      <c r="F52" s="67">
        <v>8.3400000000000002E-2</v>
      </c>
      <c r="G52" s="71">
        <v>6.8000000000000005E-2</v>
      </c>
      <c r="H52" s="71">
        <v>0.08</v>
      </c>
      <c r="I52" s="67">
        <v>3.9800000000000002E-2</v>
      </c>
      <c r="N52" s="70"/>
    </row>
    <row r="53" spans="1:14" x14ac:dyDescent="0.35">
      <c r="A53" s="69">
        <v>40544</v>
      </c>
      <c r="B53" s="71" t="s">
        <v>12</v>
      </c>
      <c r="C53" s="67">
        <v>7.1553228621291307E-2</v>
      </c>
      <c r="D53" s="67">
        <v>-1.3468013468013421E-2</v>
      </c>
      <c r="E53" s="67">
        <v>5.7553956834532377E-2</v>
      </c>
      <c r="F53" s="67">
        <v>7.5300000000000006E-2</v>
      </c>
      <c r="G53" s="71">
        <v>7.2999999999999995E-2</v>
      </c>
      <c r="H53" s="71">
        <v>8.9999999999999993E-3</v>
      </c>
      <c r="I53" s="67">
        <v>4.9700000000000001E-2</v>
      </c>
    </row>
    <row r="54" spans="1:14" x14ac:dyDescent="0.35">
      <c r="A54" s="69">
        <v>40909</v>
      </c>
      <c r="B54" s="71" t="s">
        <v>12</v>
      </c>
      <c r="C54" s="67">
        <v>0.15635179153094464</v>
      </c>
      <c r="D54" s="67">
        <v>0.11092150170648452</v>
      </c>
      <c r="E54" s="67">
        <v>6.8027210884353748E-2</v>
      </c>
      <c r="F54" s="67">
        <v>7.2499999999999995E-2</v>
      </c>
      <c r="G54" s="71">
        <v>7.8E-2</v>
      </c>
      <c r="H54" s="71">
        <v>2.5000000000000001E-2</v>
      </c>
      <c r="I54" s="67">
        <v>6.5799999999999997E-2</v>
      </c>
    </row>
    <row r="55" spans="1:14" x14ac:dyDescent="0.35">
      <c r="A55" s="69">
        <v>41275</v>
      </c>
      <c r="B55" s="71" t="s">
        <v>12</v>
      </c>
      <c r="C55" s="67">
        <v>7.3239436619718379E-2</v>
      </c>
      <c r="D55" s="67">
        <v>5.5299539170507048E-2</v>
      </c>
      <c r="E55" s="67">
        <v>7.0063694267515922E-2</v>
      </c>
      <c r="F55" s="67">
        <v>7.3499999999999996E-2</v>
      </c>
      <c r="G55" s="71">
        <v>8.3000000000000004E-2</v>
      </c>
      <c r="H55" s="71">
        <v>3.7999999999999999E-2</v>
      </c>
      <c r="I55" s="67">
        <v>4.82E-2</v>
      </c>
    </row>
    <row r="56" spans="1:14" x14ac:dyDescent="0.35">
      <c r="A56" s="69">
        <v>41640</v>
      </c>
      <c r="B56" s="71" t="s">
        <v>12</v>
      </c>
      <c r="C56" s="67">
        <v>8.9238845144357037E-2</v>
      </c>
      <c r="D56" s="67">
        <v>6.84133915574964E-2</v>
      </c>
      <c r="E56" s="67">
        <v>5.3571428571428568E-2</v>
      </c>
      <c r="F56" s="67">
        <v>7.2700000000000001E-2</v>
      </c>
      <c r="G56" s="71">
        <v>8.6999999999999994E-2</v>
      </c>
      <c r="H56" s="71">
        <v>2.5000000000000001E-2</v>
      </c>
      <c r="I56" s="67">
        <v>1.8499999999999999E-2</v>
      </c>
    </row>
    <row r="57" spans="1:14" x14ac:dyDescent="0.35">
      <c r="A57" s="69">
        <v>42005</v>
      </c>
      <c r="B57" s="71" t="s">
        <v>12</v>
      </c>
      <c r="C57" s="67">
        <v>8.9156626506023906E-2</v>
      </c>
      <c r="D57" s="67">
        <v>7.0844686648501201E-2</v>
      </c>
      <c r="E57" s="67">
        <v>5.0847457627118647E-2</v>
      </c>
      <c r="F57" s="67">
        <v>7.0900000000000005E-2</v>
      </c>
      <c r="G57" s="71">
        <v>9.1999999999999998E-2</v>
      </c>
      <c r="H57" s="71">
        <v>2E-3</v>
      </c>
      <c r="I57" s="67">
        <v>-3.7499999999999999E-2</v>
      </c>
    </row>
    <row r="58" spans="1:14" x14ac:dyDescent="0.35">
      <c r="A58" s="69">
        <v>42370</v>
      </c>
      <c r="B58" s="71" t="s">
        <v>12</v>
      </c>
      <c r="C58" s="67">
        <v>0.12831858407079649</v>
      </c>
      <c r="D58" s="67">
        <v>4.8346055979643913E-2</v>
      </c>
      <c r="E58" s="67">
        <v>7.5268817204301078E-2</v>
      </c>
      <c r="F58" s="67">
        <v>8.3500000000000005E-2</v>
      </c>
      <c r="G58" s="71">
        <v>9.7000000000000003E-2</v>
      </c>
      <c r="H58" s="71">
        <v>1.4999999999999999E-2</v>
      </c>
      <c r="I58" s="67">
        <v>-7.7999999999999996E-3</v>
      </c>
    </row>
    <row r="59" spans="1:14" x14ac:dyDescent="0.35">
      <c r="A59" s="69">
        <v>42736</v>
      </c>
      <c r="B59" s="71" t="s">
        <v>12</v>
      </c>
      <c r="C59" s="67">
        <v>3.9215686274509838E-2</v>
      </c>
      <c r="D59" s="67">
        <v>-3.8834951456310711E-2</v>
      </c>
      <c r="E59" s="67">
        <v>4.4999999999999998E-2</v>
      </c>
      <c r="F59" s="67">
        <v>8.2900000000000001E-2</v>
      </c>
      <c r="G59" s="71">
        <v>0.10199999999999999</v>
      </c>
      <c r="H59" s="71">
        <v>8.9999999999999993E-3</v>
      </c>
      <c r="I59" s="67">
        <v>4.3200000000000002E-2</v>
      </c>
    </row>
    <row r="60" spans="1:14" x14ac:dyDescent="0.35">
      <c r="A60" s="69">
        <v>43101</v>
      </c>
      <c r="B60" s="71" t="s">
        <v>12</v>
      </c>
      <c r="C60" s="67">
        <v>0.10377358490566034</v>
      </c>
      <c r="D60" s="67">
        <v>-3.0303030303030373E-2</v>
      </c>
      <c r="E60" s="67">
        <v>1.9138755980861243E-2</v>
      </c>
      <c r="F60" s="67">
        <v>9.0999999999999998E-2</v>
      </c>
      <c r="G60" s="71">
        <v>0.107</v>
      </c>
      <c r="H60" s="71">
        <v>-1.9E-2</v>
      </c>
      <c r="I60" s="67">
        <v>6.08E-2</v>
      </c>
    </row>
    <row r="61" spans="1:14" x14ac:dyDescent="0.35">
      <c r="A61" s="69">
        <v>43466</v>
      </c>
      <c r="B61" s="71" t="s">
        <v>12</v>
      </c>
      <c r="C61" s="67">
        <v>0.41880341880341904</v>
      </c>
      <c r="D61" s="67">
        <v>-0.17317708333333331</v>
      </c>
      <c r="E61" s="67">
        <v>-4.6948356807511735E-2</v>
      </c>
      <c r="F61" s="67">
        <v>0.1051</v>
      </c>
      <c r="G61" s="71">
        <v>0.113</v>
      </c>
      <c r="H61" s="71">
        <v>-6.9000000000000006E-2</v>
      </c>
      <c r="I61" s="67">
        <v>3.0099999999999998E-2</v>
      </c>
    </row>
    <row r="62" spans="1:14" x14ac:dyDescent="0.35">
      <c r="A62" s="69">
        <v>43831</v>
      </c>
      <c r="B62" s="71" t="s">
        <v>12</v>
      </c>
      <c r="C62" s="67">
        <v>1.4216867469879517</v>
      </c>
      <c r="D62" s="67">
        <v>6.2992125984251968E-2</v>
      </c>
      <c r="E62" s="67">
        <v>-1.4778325123152709E-2</v>
      </c>
      <c r="F62" s="67">
        <v>0.1</v>
      </c>
      <c r="G62" s="71">
        <v>0.13300000000000001</v>
      </c>
      <c r="H62" s="71">
        <v>-0.214</v>
      </c>
      <c r="I62" s="67">
        <v>0.84860000000000002</v>
      </c>
    </row>
    <row r="63" spans="1:14" x14ac:dyDescent="0.35">
      <c r="A63" s="69">
        <v>44197</v>
      </c>
      <c r="B63" s="71" t="s">
        <v>12</v>
      </c>
      <c r="C63" s="67">
        <v>0.44029850746268645</v>
      </c>
      <c r="D63" s="67">
        <v>0.17037037037037037</v>
      </c>
      <c r="E63" s="67">
        <v>5.0000000000000001E-3</v>
      </c>
      <c r="F63" s="67">
        <v>0.1</v>
      </c>
      <c r="G63" s="71">
        <v>0.128</v>
      </c>
      <c r="H63" s="71">
        <v>-7.0000000000000007E-2</v>
      </c>
      <c r="I63" s="67">
        <v>1.5476000000000001</v>
      </c>
    </row>
    <row r="64" spans="1:14" x14ac:dyDescent="0.35">
      <c r="A64" s="69">
        <v>44562</v>
      </c>
      <c r="B64" s="71" t="s">
        <v>12</v>
      </c>
      <c r="C64" s="67">
        <v>0.70639032815198621</v>
      </c>
      <c r="D64" s="67">
        <v>0.48101265822784811</v>
      </c>
      <c r="E64" s="67">
        <v>0.14427860696517414</v>
      </c>
      <c r="F64" s="67">
        <v>0.1</v>
      </c>
      <c r="G64" s="71">
        <v>0.11700000000000001</v>
      </c>
      <c r="H64" s="71">
        <v>-6.0000000000000001E-3</v>
      </c>
      <c r="I64" s="67">
        <v>1.7121</v>
      </c>
    </row>
    <row r="65" spans="1:9" x14ac:dyDescent="0.35">
      <c r="A65" s="69">
        <v>44927</v>
      </c>
      <c r="B65" s="71" t="s">
        <v>12</v>
      </c>
      <c r="C65" s="67">
        <v>-0.13562753036437239</v>
      </c>
      <c r="D65" s="67">
        <v>-0.13675213675213677</v>
      </c>
      <c r="E65" s="67">
        <v>3.8565217391304349</v>
      </c>
      <c r="F65" s="67">
        <v>0.2</v>
      </c>
      <c r="G65" s="71">
        <v>0.11700000000000001</v>
      </c>
      <c r="H65" s="71">
        <v>-7.0000000000000001E-3</v>
      </c>
      <c r="I65" s="67">
        <v>2.2134</v>
      </c>
    </row>
    <row r="66" spans="1:9" x14ac:dyDescent="0.35">
      <c r="A66" s="69">
        <v>39448</v>
      </c>
      <c r="B66" s="71" t="s">
        <v>13</v>
      </c>
      <c r="C66" s="67">
        <v>0.14280000000000001</v>
      </c>
      <c r="D66" s="67">
        <v>0.1908</v>
      </c>
      <c r="E66" s="67">
        <v>0.2916666</v>
      </c>
      <c r="F66" s="67">
        <v>1.4999999999999999E-2</v>
      </c>
      <c r="G66" s="74">
        <v>2.8000000000000001E-2</v>
      </c>
      <c r="H66" s="74">
        <v>3.2000000000000001E-2</v>
      </c>
      <c r="I66" s="74">
        <v>0.123</v>
      </c>
    </row>
    <row r="67" spans="1:9" x14ac:dyDescent="0.35">
      <c r="A67" s="69">
        <v>39814</v>
      </c>
      <c r="B67" s="71" t="s">
        <v>13</v>
      </c>
      <c r="C67" s="67">
        <v>7.2115380000000007E-2</v>
      </c>
      <c r="D67" s="67">
        <v>9.9406530000000007E-2</v>
      </c>
      <c r="E67" s="67">
        <v>5.5617350000000003E-2</v>
      </c>
      <c r="F67" s="67">
        <v>0.01</v>
      </c>
      <c r="G67" s="74">
        <v>2.8899999999999999E-2</v>
      </c>
      <c r="H67" s="74">
        <v>-5.1999999999999998E-2</v>
      </c>
      <c r="I67" s="74">
        <v>2E-3</v>
      </c>
    </row>
    <row r="68" spans="1:9" x14ac:dyDescent="0.35">
      <c r="A68" s="69">
        <v>40179</v>
      </c>
      <c r="B68" s="71" t="s">
        <v>13</v>
      </c>
      <c r="C68" s="67">
        <v>4.4843050000000002E-2</v>
      </c>
      <c r="D68" s="67">
        <v>6.0728740000000003E-2</v>
      </c>
      <c r="E68" s="67">
        <v>3.7934669999999997E-2</v>
      </c>
      <c r="F68" s="67">
        <v>0.01</v>
      </c>
      <c r="G68" s="74">
        <v>2.76E-2</v>
      </c>
      <c r="H68" s="74">
        <v>1.6E-2</v>
      </c>
      <c r="I68" s="74">
        <v>1.704E-2</v>
      </c>
    </row>
    <row r="69" spans="1:9" x14ac:dyDescent="0.35">
      <c r="A69" s="69">
        <v>40544</v>
      </c>
      <c r="B69" s="71" t="s">
        <v>13</v>
      </c>
      <c r="C69" s="67">
        <v>0.13304721</v>
      </c>
      <c r="D69" s="67">
        <v>5.0890589999999999E-2</v>
      </c>
      <c r="E69" s="67">
        <v>1.5228429999999999E-2</v>
      </c>
      <c r="F69" s="67">
        <v>0.01</v>
      </c>
      <c r="G69" s="74">
        <v>2.5399999999999999E-2</v>
      </c>
      <c r="H69" s="74">
        <v>6.9000000000000006E-2</v>
      </c>
      <c r="I69" s="74">
        <v>2E-3</v>
      </c>
    </row>
    <row r="70" spans="1:9" x14ac:dyDescent="0.35">
      <c r="A70" s="69">
        <v>40909</v>
      </c>
      <c r="B70" s="71" t="s">
        <v>13</v>
      </c>
      <c r="C70" s="67">
        <v>0.13257575999999999</v>
      </c>
      <c r="D70" s="67">
        <v>4.3583539999999997E-2</v>
      </c>
      <c r="E70" s="67">
        <v>7.0000000000000007E-2</v>
      </c>
      <c r="F70" s="67">
        <v>0.01</v>
      </c>
      <c r="G70" s="74">
        <v>2.2599999999999999E-2</v>
      </c>
      <c r="H70" s="74">
        <v>4.4999999999999998E-2</v>
      </c>
      <c r="I70" s="74">
        <v>6.0000000000000001E-3</v>
      </c>
    </row>
    <row r="71" spans="1:9" x14ac:dyDescent="0.35">
      <c r="A71" s="69">
        <v>41275</v>
      </c>
      <c r="B71" s="71" t="s">
        <v>13</v>
      </c>
      <c r="C71" s="67">
        <v>0.27090301</v>
      </c>
      <c r="D71" s="67">
        <v>0.22969838000000001</v>
      </c>
      <c r="E71" s="67">
        <v>0.12149533</v>
      </c>
      <c r="F71" s="67">
        <v>0.01</v>
      </c>
      <c r="G71" s="74">
        <v>2.7E-2</v>
      </c>
      <c r="H71" s="74">
        <v>5.0999999999999997E-2</v>
      </c>
      <c r="I71" s="74">
        <v>1.4E-2</v>
      </c>
    </row>
    <row r="72" spans="1:9" x14ac:dyDescent="0.35">
      <c r="A72" s="69">
        <v>41640</v>
      </c>
      <c r="B72" s="71" t="s">
        <v>13</v>
      </c>
      <c r="C72" s="67">
        <v>0.14736842</v>
      </c>
      <c r="D72" s="67">
        <v>6.6037739999999998E-2</v>
      </c>
      <c r="E72" s="67">
        <v>9.1666670000000006E-2</v>
      </c>
      <c r="F72" s="67">
        <v>0.01</v>
      </c>
      <c r="G72" s="74">
        <v>1.9599999999999999E-2</v>
      </c>
      <c r="H72" s="74">
        <v>4.3999999999999997E-2</v>
      </c>
      <c r="I72" s="74">
        <v>2.8000000000000001E-2</v>
      </c>
    </row>
    <row r="73" spans="1:9" x14ac:dyDescent="0.35">
      <c r="A73" s="69">
        <v>42005</v>
      </c>
      <c r="B73" s="71" t="s">
        <v>13</v>
      </c>
      <c r="C73" s="67">
        <v>4.8165140000000002E-2</v>
      </c>
      <c r="D73" s="67">
        <v>5.3097350000000001E-2</v>
      </c>
      <c r="E73" s="67">
        <v>2.2900759999999999E-2</v>
      </c>
      <c r="F73" s="67">
        <v>0.01</v>
      </c>
      <c r="G73" s="74">
        <v>1.78E-2</v>
      </c>
      <c r="H73" s="74">
        <v>5.0999999999999997E-2</v>
      </c>
      <c r="I73" s="74">
        <v>3.5000000000000003E-2</v>
      </c>
    </row>
    <row r="74" spans="1:9" x14ac:dyDescent="0.35">
      <c r="A74" s="69">
        <v>42370</v>
      </c>
      <c r="B74" s="71" t="s">
        <v>13</v>
      </c>
      <c r="C74" s="67">
        <v>3.7199120000000002E-2</v>
      </c>
      <c r="D74" s="67">
        <v>3.3613450000000003E-2</v>
      </c>
      <c r="E74" s="67">
        <v>5.2238809999999997E-2</v>
      </c>
      <c r="F74" s="67">
        <v>0.01</v>
      </c>
      <c r="G74" s="74">
        <v>1.6400000000000001E-2</v>
      </c>
      <c r="H74" s="74">
        <v>0.03</v>
      </c>
      <c r="I74" s="74">
        <v>1.2E-2</v>
      </c>
    </row>
    <row r="75" spans="1:9" x14ac:dyDescent="0.35">
      <c r="A75" s="69">
        <v>42736</v>
      </c>
      <c r="B75" s="71" t="s">
        <v>13</v>
      </c>
      <c r="C75" s="67">
        <v>3.7974679999999997E-2</v>
      </c>
      <c r="D75" s="67">
        <v>4.0650409999999998E-2</v>
      </c>
      <c r="E75" s="67">
        <v>5.6737589999999997E-2</v>
      </c>
      <c r="F75" s="67">
        <v>1.7500000000000002E-2</v>
      </c>
      <c r="G75" s="74">
        <v>2.46E-2</v>
      </c>
      <c r="H75" s="74">
        <v>2.4E-2</v>
      </c>
      <c r="I75" s="74">
        <v>2.7E-2</v>
      </c>
    </row>
    <row r="76" spans="1:9" x14ac:dyDescent="0.35">
      <c r="A76" s="69">
        <v>43101</v>
      </c>
      <c r="B76" s="71" t="s">
        <v>13</v>
      </c>
      <c r="C76" s="67">
        <v>-1.21951E-2</v>
      </c>
      <c r="D76" s="67">
        <v>2.34375E-2</v>
      </c>
      <c r="E76" s="67">
        <v>7.3825500000000002E-2</v>
      </c>
      <c r="F76" s="67">
        <v>2.75E-2</v>
      </c>
      <c r="G76" s="74">
        <v>2.24E-2</v>
      </c>
      <c r="H76" s="74">
        <v>1.2E-2</v>
      </c>
      <c r="I76" s="74">
        <v>1.2999999999999999E-2</v>
      </c>
    </row>
    <row r="77" spans="1:9" x14ac:dyDescent="0.35">
      <c r="A77" s="69">
        <v>43466</v>
      </c>
      <c r="B77" s="71" t="s">
        <v>13</v>
      </c>
      <c r="C77" s="67">
        <v>5.967078E-2</v>
      </c>
      <c r="D77" s="67">
        <v>7.6335879999999995E-2</v>
      </c>
      <c r="E77" s="67">
        <v>7.4999999999999997E-2</v>
      </c>
      <c r="F77" s="67">
        <v>0.02</v>
      </c>
      <c r="G77" s="74">
        <v>2.3300000000000001E-2</v>
      </c>
      <c r="H77" s="74">
        <v>1.0999999999999999E-2</v>
      </c>
      <c r="I77" s="74">
        <v>-1.4E-2</v>
      </c>
    </row>
    <row r="78" spans="1:9" x14ac:dyDescent="0.35">
      <c r="A78" s="69">
        <v>43831</v>
      </c>
      <c r="B78" s="71" t="s">
        <v>13</v>
      </c>
      <c r="C78" s="67">
        <v>0.16504853999999999</v>
      </c>
      <c r="D78" s="67">
        <v>4.9645389999999998E-2</v>
      </c>
      <c r="E78" s="67">
        <v>2.9069770000000002E-2</v>
      </c>
      <c r="F78" s="67">
        <v>6.0000000000000001E-3</v>
      </c>
      <c r="G78" s="74">
        <v>4.2900000000000001E-2</v>
      </c>
      <c r="H78" s="74">
        <v>-0.05</v>
      </c>
      <c r="I78" s="74">
        <v>-2.0400000000000001E-2</v>
      </c>
    </row>
    <row r="79" spans="1:9" x14ac:dyDescent="0.35">
      <c r="A79" s="69">
        <v>44197</v>
      </c>
      <c r="B79" s="71" t="s">
        <v>13</v>
      </c>
      <c r="C79" s="67">
        <v>0.17</v>
      </c>
      <c r="D79" s="67">
        <v>5.4054049999999999E-2</v>
      </c>
      <c r="E79" s="67">
        <v>5.0847459999999997E-2</v>
      </c>
      <c r="F79" s="67">
        <v>1.5E-3</v>
      </c>
      <c r="G79" s="74">
        <v>3.1099999999999999E-2</v>
      </c>
      <c r="H79" s="74">
        <v>4.3999999999999997E-2</v>
      </c>
      <c r="I79" s="74">
        <v>2.5000000000000001E-2</v>
      </c>
    </row>
    <row r="80" spans="1:9" x14ac:dyDescent="0.35">
      <c r="A80" s="69">
        <v>44562</v>
      </c>
      <c r="B80" s="71" t="s">
        <v>13</v>
      </c>
      <c r="C80" s="67">
        <v>5.1282050000000003E-2</v>
      </c>
      <c r="D80" s="67">
        <v>8.9743589999999998E-2</v>
      </c>
      <c r="E80" s="67">
        <v>0.12903226000000001</v>
      </c>
      <c r="F80" s="67">
        <v>4.3999999999999997E-2</v>
      </c>
      <c r="G80" s="74">
        <v>2.9700000000000001E-2</v>
      </c>
      <c r="H80" s="74">
        <v>7.4999999999999997E-2</v>
      </c>
      <c r="I80" s="74">
        <v>6.7699999999999996E-2</v>
      </c>
    </row>
    <row r="81" spans="1:9" x14ac:dyDescent="0.35">
      <c r="A81" s="69">
        <v>44927</v>
      </c>
      <c r="B81" s="71" t="s">
        <v>13</v>
      </c>
      <c r="C81" s="67">
        <v>0.12336229999999999</v>
      </c>
      <c r="D81" s="67">
        <v>0.18823529</v>
      </c>
      <c r="E81" s="67">
        <v>0.16666666999999999</v>
      </c>
      <c r="F81" s="67">
        <v>5.3999999999999999E-2</v>
      </c>
      <c r="G81" s="74">
        <v>2.9499999999999998E-2</v>
      </c>
      <c r="H81" s="74">
        <v>3.5999999999999997E-2</v>
      </c>
      <c r="I81" s="74">
        <v>3.27E-2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5DC9-2F7F-4409-98B3-F1669E5813F4}">
  <dimension ref="A1:B6"/>
  <sheetViews>
    <sheetView workbookViewId="0">
      <selection activeCell="B10" sqref="B10"/>
    </sheetView>
  </sheetViews>
  <sheetFormatPr defaultRowHeight="14.5" x14ac:dyDescent="0.35"/>
  <cols>
    <col min="1" max="1" width="9.54296875" customWidth="1"/>
    <col min="2" max="2" width="38.7265625" bestFit="1" customWidth="1"/>
  </cols>
  <sheetData>
    <row r="1" spans="1:2" x14ac:dyDescent="0.35">
      <c r="A1" s="75" t="s">
        <v>8</v>
      </c>
      <c r="B1" s="75" t="s">
        <v>16</v>
      </c>
    </row>
    <row r="2" spans="1:2" x14ac:dyDescent="0.35">
      <c r="A2" s="76" t="s">
        <v>17</v>
      </c>
      <c r="B2" s="77" t="s">
        <v>22</v>
      </c>
    </row>
    <row r="3" spans="1:2" x14ac:dyDescent="0.35">
      <c r="A3" s="76" t="s">
        <v>9</v>
      </c>
      <c r="B3" s="77" t="s">
        <v>23</v>
      </c>
    </row>
    <row r="4" spans="1:2" x14ac:dyDescent="0.35">
      <c r="A4" s="76" t="s">
        <v>18</v>
      </c>
      <c r="B4" s="77" t="s">
        <v>24</v>
      </c>
    </row>
    <row r="5" spans="1:2" x14ac:dyDescent="0.35">
      <c r="A5" s="76" t="s">
        <v>19</v>
      </c>
      <c r="B5" s="77" t="s">
        <v>25</v>
      </c>
    </row>
    <row r="6" spans="1:2" x14ac:dyDescent="0.35">
      <c r="A6" s="76" t="s">
        <v>20</v>
      </c>
      <c r="B6" s="77" t="s">
        <v>21</v>
      </c>
    </row>
  </sheetData>
  <hyperlinks>
    <hyperlink ref="B6" r:id="rId1" xr:uid="{4D4E14AD-8836-4FEE-B363-AC1ABD4FD654}"/>
    <hyperlink ref="B2" r:id="rId2" xr:uid="{7DBA1934-02CD-4B39-B905-2264333D65B9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04A5-90B1-4261-850C-570C8A8F1E4D}">
  <dimension ref="A1:D17"/>
  <sheetViews>
    <sheetView workbookViewId="0">
      <selection sqref="A1:D17"/>
    </sheetView>
  </sheetViews>
  <sheetFormatPr defaultRowHeight="14.5" x14ac:dyDescent="0.35"/>
  <cols>
    <col min="1" max="1" width="9.81640625" bestFit="1" customWidth="1"/>
  </cols>
  <sheetData>
    <row r="1" spans="1:4" x14ac:dyDescent="0.35">
      <c r="A1" s="79" t="s">
        <v>0</v>
      </c>
      <c r="B1" t="s">
        <v>1</v>
      </c>
      <c r="C1" t="s">
        <v>2</v>
      </c>
      <c r="D1" t="s">
        <v>3</v>
      </c>
    </row>
    <row r="2" spans="1:4" x14ac:dyDescent="0.35">
      <c r="A2" s="78">
        <v>39448</v>
      </c>
      <c r="B2">
        <v>451310.04211565002</v>
      </c>
      <c r="C2">
        <v>524682.51394529874</v>
      </c>
      <c r="D2">
        <v>705909.49811993283</v>
      </c>
    </row>
    <row r="3" spans="1:4" x14ac:dyDescent="0.35">
      <c r="A3" s="69">
        <v>39814</v>
      </c>
      <c r="B3">
        <v>469514.41796590039</v>
      </c>
      <c r="C3">
        <v>550254.58969089133</v>
      </c>
      <c r="D3">
        <v>788561.26689246506</v>
      </c>
    </row>
    <row r="4" spans="1:4" x14ac:dyDescent="0.35">
      <c r="A4" s="78">
        <v>40179</v>
      </c>
      <c r="B4">
        <v>522447.55907720275</v>
      </c>
      <c r="C4">
        <v>610549.52555021038</v>
      </c>
      <c r="D4">
        <v>858143.42779687769</v>
      </c>
    </row>
    <row r="5" spans="1:4" x14ac:dyDescent="0.35">
      <c r="A5" s="69">
        <v>40544</v>
      </c>
      <c r="B5">
        <v>543223.82921923511</v>
      </c>
      <c r="C5">
        <v>637935.84290473629</v>
      </c>
      <c r="D5">
        <v>887900.08368469228</v>
      </c>
    </row>
    <row r="6" spans="1:4" x14ac:dyDescent="0.35">
      <c r="A6" s="78">
        <v>40909</v>
      </c>
      <c r="B6">
        <v>578088.20333489007</v>
      </c>
      <c r="C6">
        <v>681726.58956000453</v>
      </c>
      <c r="D6">
        <v>937919.81030971615</v>
      </c>
    </row>
    <row r="7" spans="1:4" x14ac:dyDescent="0.35">
      <c r="A7" s="69">
        <v>41275</v>
      </c>
      <c r="B7">
        <v>595232.89435792994</v>
      </c>
      <c r="C7">
        <v>707560.86370813753</v>
      </c>
      <c r="D7">
        <v>962789.26121726853</v>
      </c>
    </row>
    <row r="8" spans="1:4" x14ac:dyDescent="0.35">
      <c r="A8" s="78">
        <v>41640</v>
      </c>
      <c r="B8">
        <v>618392.98844063003</v>
      </c>
      <c r="C8">
        <v>740107.11260913522</v>
      </c>
      <c r="D8">
        <v>994399.87894983811</v>
      </c>
    </row>
    <row r="9" spans="1:4" x14ac:dyDescent="0.35">
      <c r="A9" s="69">
        <v>42005</v>
      </c>
      <c r="B9">
        <v>647427.11516719998</v>
      </c>
      <c r="C9">
        <v>778544.10593731049</v>
      </c>
      <c r="D9">
        <v>1063843.0220635044</v>
      </c>
    </row>
    <row r="10" spans="1:4" x14ac:dyDescent="0.35">
      <c r="A10" s="78">
        <v>42370</v>
      </c>
      <c r="B10">
        <v>687254.95871889999</v>
      </c>
      <c r="C10">
        <v>826864.60070382385</v>
      </c>
      <c r="D10">
        <v>1115285.460379218</v>
      </c>
    </row>
    <row r="11" spans="1:4" x14ac:dyDescent="0.35">
      <c r="A11" s="69">
        <v>42736</v>
      </c>
      <c r="B11">
        <v>744801.10154138994</v>
      </c>
      <c r="C11">
        <v>891694.34838429873</v>
      </c>
      <c r="D11">
        <v>1194051.4516890987</v>
      </c>
    </row>
    <row r="12" spans="1:4" x14ac:dyDescent="0.35">
      <c r="A12" s="78">
        <v>43101</v>
      </c>
      <c r="B12">
        <v>797187.77014034998</v>
      </c>
      <c r="C12">
        <v>951872.2846089995</v>
      </c>
      <c r="D12">
        <v>1250042.7083776994</v>
      </c>
    </row>
    <row r="13" spans="1:4" x14ac:dyDescent="0.35">
      <c r="A13" s="69">
        <v>43466</v>
      </c>
      <c r="B13">
        <v>837977.01977717003</v>
      </c>
      <c r="C13">
        <v>998127.53947513166</v>
      </c>
      <c r="D13">
        <v>1305911.2487432708</v>
      </c>
    </row>
    <row r="14" spans="1:4" x14ac:dyDescent="0.35">
      <c r="A14" s="78">
        <v>43831</v>
      </c>
      <c r="B14">
        <v>901990.44166919007</v>
      </c>
      <c r="C14">
        <v>1069640.2163992606</v>
      </c>
      <c r="D14">
        <v>1350550.1008476694</v>
      </c>
    </row>
    <row r="15" spans="1:4" x14ac:dyDescent="0.35">
      <c r="A15" s="69">
        <v>44197</v>
      </c>
      <c r="B15">
        <v>1012397.5987291001</v>
      </c>
      <c r="C15">
        <v>1182577.7046810363</v>
      </c>
      <c r="D15">
        <v>1476456.073133019</v>
      </c>
    </row>
    <row r="16" spans="1:4" x14ac:dyDescent="0.35">
      <c r="A16" s="78">
        <v>44562</v>
      </c>
      <c r="B16">
        <v>1076408.73469688</v>
      </c>
      <c r="C16">
        <v>1250996.2614229333</v>
      </c>
      <c r="D16">
        <v>1553243.9777797398</v>
      </c>
    </row>
    <row r="17" spans="1:4" x14ac:dyDescent="0.35">
      <c r="A17" s="69">
        <v>44927</v>
      </c>
      <c r="B17">
        <v>1185971.0947585199</v>
      </c>
      <c r="C17">
        <v>1365404.8752510983</v>
      </c>
      <c r="D17">
        <v>1696361.5245202905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7082-DC21-425E-910C-5E53777A1F72}">
  <dimension ref="A1:D193"/>
  <sheetViews>
    <sheetView workbookViewId="0">
      <selection sqref="A1:D193"/>
    </sheetView>
  </sheetViews>
  <sheetFormatPr defaultRowHeight="14.5" x14ac:dyDescent="0.35"/>
  <cols>
    <col min="1" max="1" width="7.08984375" bestFit="1" customWidth="1"/>
    <col min="2" max="2" width="8.26953125" bestFit="1" customWidth="1"/>
    <col min="3" max="3" width="43.36328125" bestFit="1" customWidth="1"/>
    <col min="4" max="4" width="11.81640625" bestFit="1" customWidth="1"/>
  </cols>
  <sheetData>
    <row r="1" spans="1:4" x14ac:dyDescent="0.35">
      <c r="A1" t="s">
        <v>15</v>
      </c>
      <c r="B1" t="s">
        <v>36</v>
      </c>
      <c r="C1" t="s">
        <v>37</v>
      </c>
      <c r="D1" t="s">
        <v>38</v>
      </c>
    </row>
    <row r="2" spans="1:4" x14ac:dyDescent="0.35">
      <c r="A2">
        <v>2008</v>
      </c>
      <c r="B2" t="s">
        <v>1</v>
      </c>
      <c r="C2" t="s">
        <v>26</v>
      </c>
      <c r="D2">
        <v>117066.48997822999</v>
      </c>
    </row>
    <row r="3" spans="1:4" x14ac:dyDescent="0.35">
      <c r="A3">
        <v>2008</v>
      </c>
      <c r="B3" t="s">
        <v>1</v>
      </c>
      <c r="C3" t="s">
        <v>27</v>
      </c>
      <c r="D3">
        <v>334243.55213742016</v>
      </c>
    </row>
    <row r="4" spans="1:4" x14ac:dyDescent="0.35">
      <c r="A4">
        <v>2008</v>
      </c>
      <c r="B4" t="s">
        <v>2</v>
      </c>
      <c r="C4" t="s">
        <v>1</v>
      </c>
      <c r="D4">
        <v>451310.04211565014</v>
      </c>
    </row>
    <row r="5" spans="1:4" x14ac:dyDescent="0.35">
      <c r="A5">
        <v>2008</v>
      </c>
      <c r="B5" t="s">
        <v>2</v>
      </c>
      <c r="C5" t="s">
        <v>28</v>
      </c>
      <c r="D5">
        <v>73372.471829648639</v>
      </c>
    </row>
    <row r="6" spans="1:4" x14ac:dyDescent="0.35">
      <c r="A6">
        <v>2008</v>
      </c>
      <c r="B6" t="s">
        <v>3</v>
      </c>
      <c r="C6" t="s">
        <v>2</v>
      </c>
      <c r="D6">
        <v>524682.51394529874</v>
      </c>
    </row>
    <row r="7" spans="1:4" x14ac:dyDescent="0.35">
      <c r="A7">
        <v>2008</v>
      </c>
      <c r="B7" t="s">
        <v>3</v>
      </c>
      <c r="C7" t="s">
        <v>30</v>
      </c>
      <c r="D7">
        <v>119783.95404061058</v>
      </c>
    </row>
    <row r="8" spans="1:4" x14ac:dyDescent="0.35">
      <c r="A8">
        <v>2008</v>
      </c>
      <c r="B8" t="s">
        <v>3</v>
      </c>
      <c r="C8" t="s">
        <v>31</v>
      </c>
      <c r="D8">
        <v>31318.182253711813</v>
      </c>
    </row>
    <row r="9" spans="1:4" x14ac:dyDescent="0.35">
      <c r="A9">
        <v>2008</v>
      </c>
      <c r="B9" t="s">
        <v>3</v>
      </c>
      <c r="C9" t="s">
        <v>32</v>
      </c>
      <c r="D9">
        <v>8103.0094409396143</v>
      </c>
    </row>
    <row r="10" spans="1:4" x14ac:dyDescent="0.35">
      <c r="A10">
        <v>2008</v>
      </c>
      <c r="B10" t="s">
        <v>3</v>
      </c>
      <c r="C10" t="s">
        <v>33</v>
      </c>
      <c r="D10">
        <v>12478.585721706768</v>
      </c>
    </row>
    <row r="11" spans="1:4" x14ac:dyDescent="0.35">
      <c r="A11">
        <v>2008</v>
      </c>
      <c r="B11" t="s">
        <v>3</v>
      </c>
      <c r="C11" t="s">
        <v>34</v>
      </c>
      <c r="D11">
        <v>5542.606474125294</v>
      </c>
    </row>
    <row r="12" spans="1:4" x14ac:dyDescent="0.35">
      <c r="A12">
        <v>2008</v>
      </c>
      <c r="B12" t="s">
        <v>3</v>
      </c>
      <c r="C12" t="s">
        <v>29</v>
      </c>
      <c r="D12">
        <v>0</v>
      </c>
    </row>
    <row r="13" spans="1:4" x14ac:dyDescent="0.35">
      <c r="A13">
        <v>2008</v>
      </c>
      <c r="B13" t="s">
        <v>3</v>
      </c>
      <c r="C13" t="s">
        <v>35</v>
      </c>
      <c r="D13">
        <v>4000.6462435400317</v>
      </c>
    </row>
    <row r="14" spans="1:4" x14ac:dyDescent="0.35">
      <c r="A14">
        <v>2009</v>
      </c>
      <c r="B14" t="s">
        <v>1</v>
      </c>
      <c r="C14" t="s">
        <v>26</v>
      </c>
      <c r="D14">
        <v>127930.33505672999</v>
      </c>
    </row>
    <row r="15" spans="1:4" x14ac:dyDescent="0.35">
      <c r="A15">
        <v>2009</v>
      </c>
      <c r="B15" t="s">
        <v>1</v>
      </c>
      <c r="C15" t="s">
        <v>27</v>
      </c>
      <c r="D15">
        <v>341584.08290917036</v>
      </c>
    </row>
    <row r="16" spans="1:4" x14ac:dyDescent="0.35">
      <c r="A16">
        <v>2009</v>
      </c>
      <c r="B16" t="s">
        <v>2</v>
      </c>
      <c r="C16" t="s">
        <v>1</v>
      </c>
      <c r="D16">
        <v>469514.41796590039</v>
      </c>
    </row>
    <row r="17" spans="1:4" x14ac:dyDescent="0.35">
      <c r="A17">
        <v>2009</v>
      </c>
      <c r="B17" t="s">
        <v>2</v>
      </c>
      <c r="C17" t="s">
        <v>28</v>
      </c>
      <c r="D17">
        <v>80740.171724990898</v>
      </c>
    </row>
    <row r="18" spans="1:4" x14ac:dyDescent="0.35">
      <c r="A18">
        <v>2009</v>
      </c>
      <c r="B18" t="s">
        <v>3</v>
      </c>
      <c r="C18" t="s">
        <v>2</v>
      </c>
      <c r="D18">
        <v>550254.58969089133</v>
      </c>
    </row>
    <row r="19" spans="1:4" x14ac:dyDescent="0.35">
      <c r="A19">
        <v>2009</v>
      </c>
      <c r="B19" t="s">
        <v>3</v>
      </c>
      <c r="C19" t="s">
        <v>30</v>
      </c>
      <c r="D19">
        <v>153068.75138305864</v>
      </c>
    </row>
    <row r="20" spans="1:4" x14ac:dyDescent="0.35">
      <c r="A20">
        <v>2009</v>
      </c>
      <c r="B20" t="s">
        <v>3</v>
      </c>
      <c r="C20" t="s">
        <v>31</v>
      </c>
      <c r="D20">
        <v>39812.040357133097</v>
      </c>
    </row>
    <row r="21" spans="1:4" x14ac:dyDescent="0.35">
      <c r="A21">
        <v>2009</v>
      </c>
      <c r="B21" t="s">
        <v>3</v>
      </c>
      <c r="C21" t="s">
        <v>32</v>
      </c>
      <c r="D21">
        <v>12329.203982378749</v>
      </c>
    </row>
    <row r="22" spans="1:4" x14ac:dyDescent="0.35">
      <c r="A22">
        <v>2009</v>
      </c>
      <c r="B22" t="s">
        <v>3</v>
      </c>
      <c r="C22" t="s">
        <v>33</v>
      </c>
      <c r="D22">
        <v>20259.873327717141</v>
      </c>
    </row>
    <row r="23" spans="1:4" x14ac:dyDescent="0.35">
      <c r="A23">
        <v>2009</v>
      </c>
      <c r="B23" t="s">
        <v>3</v>
      </c>
      <c r="C23" t="s">
        <v>34</v>
      </c>
      <c r="D23">
        <v>4741.0933319460346</v>
      </c>
    </row>
    <row r="24" spans="1:4" x14ac:dyDescent="0.35">
      <c r="A24">
        <v>2009</v>
      </c>
      <c r="B24" t="s">
        <v>3</v>
      </c>
      <c r="C24" t="s">
        <v>29</v>
      </c>
      <c r="D24">
        <v>0</v>
      </c>
    </row>
    <row r="25" spans="1:4" x14ac:dyDescent="0.35">
      <c r="A25">
        <v>2009</v>
      </c>
      <c r="B25" t="s">
        <v>3</v>
      </c>
      <c r="C25" t="s">
        <v>35</v>
      </c>
      <c r="D25">
        <v>8095.7148193400644</v>
      </c>
    </row>
    <row r="26" spans="1:4" x14ac:dyDescent="0.35">
      <c r="A26">
        <v>2010</v>
      </c>
      <c r="B26" t="s">
        <v>1</v>
      </c>
      <c r="C26" t="s">
        <v>26</v>
      </c>
      <c r="D26">
        <v>136858.18292648002</v>
      </c>
    </row>
    <row r="27" spans="1:4" x14ac:dyDescent="0.35">
      <c r="A27">
        <v>2010</v>
      </c>
      <c r="B27" t="s">
        <v>1</v>
      </c>
      <c r="C27" t="s">
        <v>27</v>
      </c>
      <c r="D27">
        <v>385589.37615072273</v>
      </c>
    </row>
    <row r="28" spans="1:4" x14ac:dyDescent="0.35">
      <c r="A28">
        <v>2010</v>
      </c>
      <c r="B28" t="s">
        <v>2</v>
      </c>
      <c r="C28" t="s">
        <v>1</v>
      </c>
      <c r="D28">
        <v>522447.55907720275</v>
      </c>
    </row>
    <row r="29" spans="1:4" x14ac:dyDescent="0.35">
      <c r="A29">
        <v>2010</v>
      </c>
      <c r="B29" t="s">
        <v>2</v>
      </c>
      <c r="C29" t="s">
        <v>28</v>
      </c>
      <c r="D29">
        <v>88101.966473007662</v>
      </c>
    </row>
    <row r="30" spans="1:4" x14ac:dyDescent="0.35">
      <c r="A30">
        <v>2010</v>
      </c>
      <c r="B30" t="s">
        <v>3</v>
      </c>
      <c r="C30" t="s">
        <v>2</v>
      </c>
      <c r="D30">
        <v>610549.52555021038</v>
      </c>
    </row>
    <row r="31" spans="1:4" x14ac:dyDescent="0.35">
      <c r="A31">
        <v>2010</v>
      </c>
      <c r="B31" t="s">
        <v>3</v>
      </c>
      <c r="C31" t="s">
        <v>30</v>
      </c>
      <c r="D31">
        <v>143582.27499011948</v>
      </c>
    </row>
    <row r="32" spans="1:4" x14ac:dyDescent="0.35">
      <c r="A32">
        <v>2010</v>
      </c>
      <c r="B32" t="s">
        <v>3</v>
      </c>
      <c r="C32" t="s">
        <v>31</v>
      </c>
      <c r="D32">
        <v>58163.88777516222</v>
      </c>
    </row>
    <row r="33" spans="1:4" x14ac:dyDescent="0.35">
      <c r="A33">
        <v>2010</v>
      </c>
      <c r="B33" t="s">
        <v>3</v>
      </c>
      <c r="C33" t="s">
        <v>32</v>
      </c>
      <c r="D33">
        <v>16249.513463411717</v>
      </c>
    </row>
    <row r="34" spans="1:4" x14ac:dyDescent="0.35">
      <c r="A34">
        <v>2010</v>
      </c>
      <c r="B34" t="s">
        <v>3</v>
      </c>
      <c r="C34" t="s">
        <v>33</v>
      </c>
      <c r="D34">
        <v>13274.217207557545</v>
      </c>
    </row>
    <row r="35" spans="1:4" x14ac:dyDescent="0.35">
      <c r="A35">
        <v>2010</v>
      </c>
      <c r="B35" t="s">
        <v>3</v>
      </c>
      <c r="C35" t="s">
        <v>34</v>
      </c>
      <c r="D35">
        <v>9361.9453645163412</v>
      </c>
    </row>
    <row r="36" spans="1:4" x14ac:dyDescent="0.35">
      <c r="A36">
        <v>2010</v>
      </c>
      <c r="B36" t="s">
        <v>3</v>
      </c>
      <c r="C36" t="s">
        <v>29</v>
      </c>
      <c r="D36">
        <v>0</v>
      </c>
    </row>
    <row r="37" spans="1:4" x14ac:dyDescent="0.35">
      <c r="A37">
        <v>2010</v>
      </c>
      <c r="B37" t="s">
        <v>3</v>
      </c>
      <c r="C37" t="s">
        <v>35</v>
      </c>
      <c r="D37">
        <v>6962.0634458999848</v>
      </c>
    </row>
    <row r="38" spans="1:4" x14ac:dyDescent="0.35">
      <c r="A38">
        <v>2011</v>
      </c>
      <c r="B38" t="s">
        <v>1</v>
      </c>
      <c r="C38" t="s">
        <v>26</v>
      </c>
      <c r="D38">
        <v>144959.84615224</v>
      </c>
    </row>
    <row r="39" spans="1:4" x14ac:dyDescent="0.35">
      <c r="A39">
        <v>2011</v>
      </c>
      <c r="B39" t="s">
        <v>1</v>
      </c>
      <c r="C39" t="s">
        <v>27</v>
      </c>
      <c r="D39">
        <v>398263.98306699516</v>
      </c>
    </row>
    <row r="40" spans="1:4" x14ac:dyDescent="0.35">
      <c r="A40">
        <v>2011</v>
      </c>
      <c r="B40" t="s">
        <v>2</v>
      </c>
      <c r="C40" t="s">
        <v>1</v>
      </c>
      <c r="D40">
        <v>543223.82921923511</v>
      </c>
    </row>
    <row r="41" spans="1:4" x14ac:dyDescent="0.35">
      <c r="A41">
        <v>2011</v>
      </c>
      <c r="B41" t="s">
        <v>2</v>
      </c>
      <c r="C41" t="s">
        <v>28</v>
      </c>
      <c r="D41">
        <v>94712.013685501239</v>
      </c>
    </row>
    <row r="42" spans="1:4" x14ac:dyDescent="0.35">
      <c r="A42">
        <v>2011</v>
      </c>
      <c r="B42" t="s">
        <v>3</v>
      </c>
      <c r="C42" t="s">
        <v>2</v>
      </c>
      <c r="D42">
        <v>637935.84290473629</v>
      </c>
    </row>
    <row r="43" spans="1:4" x14ac:dyDescent="0.35">
      <c r="A43">
        <v>2011</v>
      </c>
      <c r="B43" t="s">
        <v>3</v>
      </c>
      <c r="C43" t="s">
        <v>30</v>
      </c>
      <c r="D43">
        <v>149952.10150209646</v>
      </c>
    </row>
    <row r="44" spans="1:4" x14ac:dyDescent="0.35">
      <c r="A44">
        <v>2011</v>
      </c>
      <c r="B44" t="s">
        <v>3</v>
      </c>
      <c r="C44" t="s">
        <v>31</v>
      </c>
      <c r="D44">
        <v>53016.858352718977</v>
      </c>
    </row>
    <row r="45" spans="1:4" x14ac:dyDescent="0.35">
      <c r="A45">
        <v>2011</v>
      </c>
      <c r="B45" t="s">
        <v>3</v>
      </c>
      <c r="C45" t="s">
        <v>32</v>
      </c>
      <c r="D45">
        <v>18466.142263210437</v>
      </c>
    </row>
    <row r="46" spans="1:4" x14ac:dyDescent="0.35">
      <c r="A46">
        <v>2011</v>
      </c>
      <c r="B46" t="s">
        <v>3</v>
      </c>
      <c r="C46" t="s">
        <v>33</v>
      </c>
      <c r="D46">
        <v>6568.2664823232535</v>
      </c>
    </row>
    <row r="47" spans="1:4" x14ac:dyDescent="0.35">
      <c r="A47">
        <v>2011</v>
      </c>
      <c r="B47" t="s">
        <v>3</v>
      </c>
      <c r="C47" t="s">
        <v>34</v>
      </c>
      <c r="D47">
        <v>16804.044602786918</v>
      </c>
    </row>
    <row r="48" spans="1:4" x14ac:dyDescent="0.35">
      <c r="A48">
        <v>2011</v>
      </c>
      <c r="B48" t="s">
        <v>3</v>
      </c>
      <c r="C48" t="s">
        <v>29</v>
      </c>
      <c r="D48">
        <v>3435.3025275199998</v>
      </c>
    </row>
    <row r="49" spans="1:4" x14ac:dyDescent="0.35">
      <c r="A49">
        <v>2011</v>
      </c>
      <c r="B49" t="s">
        <v>3</v>
      </c>
      <c r="C49" t="s">
        <v>35</v>
      </c>
      <c r="D49">
        <v>1721.5250492999912</v>
      </c>
    </row>
    <row r="50" spans="1:4" x14ac:dyDescent="0.35">
      <c r="A50">
        <v>2012</v>
      </c>
      <c r="B50" t="s">
        <v>1</v>
      </c>
      <c r="C50" t="s">
        <v>26</v>
      </c>
      <c r="D50">
        <v>157740.70598370003</v>
      </c>
    </row>
    <row r="51" spans="1:4" x14ac:dyDescent="0.35">
      <c r="A51">
        <v>2012</v>
      </c>
      <c r="B51" t="s">
        <v>1</v>
      </c>
      <c r="C51" t="s">
        <v>27</v>
      </c>
      <c r="D51">
        <v>420347.49735119008</v>
      </c>
    </row>
    <row r="52" spans="1:4" x14ac:dyDescent="0.35">
      <c r="A52">
        <v>2012</v>
      </c>
      <c r="B52" t="s">
        <v>2</v>
      </c>
      <c r="C52" t="s">
        <v>1</v>
      </c>
      <c r="D52">
        <v>578088.20333489007</v>
      </c>
    </row>
    <row r="53" spans="1:4" x14ac:dyDescent="0.35">
      <c r="A53">
        <v>2012</v>
      </c>
      <c r="B53" t="s">
        <v>2</v>
      </c>
      <c r="C53" t="s">
        <v>28</v>
      </c>
      <c r="D53">
        <v>103638.38622511449</v>
      </c>
    </row>
    <row r="54" spans="1:4" x14ac:dyDescent="0.35">
      <c r="A54">
        <v>2012</v>
      </c>
      <c r="B54" t="s">
        <v>3</v>
      </c>
      <c r="C54" t="s">
        <v>2</v>
      </c>
      <c r="D54">
        <v>681726.58956000453</v>
      </c>
    </row>
    <row r="55" spans="1:4" x14ac:dyDescent="0.35">
      <c r="A55">
        <v>2012</v>
      </c>
      <c r="B55" t="s">
        <v>3</v>
      </c>
      <c r="C55" t="s">
        <v>30</v>
      </c>
      <c r="D55">
        <v>145997.80609475452</v>
      </c>
    </row>
    <row r="56" spans="1:4" x14ac:dyDescent="0.35">
      <c r="A56">
        <v>2012</v>
      </c>
      <c r="B56" t="s">
        <v>3</v>
      </c>
      <c r="C56" t="s">
        <v>31</v>
      </c>
      <c r="D56">
        <v>58747.098171666701</v>
      </c>
    </row>
    <row r="57" spans="1:4" x14ac:dyDescent="0.35">
      <c r="A57">
        <v>2012</v>
      </c>
      <c r="B57" t="s">
        <v>3</v>
      </c>
      <c r="C57" t="s">
        <v>32</v>
      </c>
      <c r="D57">
        <v>20747.154493991959</v>
      </c>
    </row>
    <row r="58" spans="1:4" x14ac:dyDescent="0.35">
      <c r="A58">
        <v>2012</v>
      </c>
      <c r="B58" t="s">
        <v>3</v>
      </c>
      <c r="C58" t="s">
        <v>33</v>
      </c>
      <c r="D58">
        <v>2858.1179999999999</v>
      </c>
    </row>
    <row r="59" spans="1:4" x14ac:dyDescent="0.35">
      <c r="A59">
        <v>2012</v>
      </c>
      <c r="B59" t="s">
        <v>3</v>
      </c>
      <c r="C59" t="s">
        <v>34</v>
      </c>
      <c r="D59">
        <v>23983.584306168315</v>
      </c>
    </row>
    <row r="60" spans="1:4" x14ac:dyDescent="0.35">
      <c r="A60">
        <v>2012</v>
      </c>
      <c r="B60" t="s">
        <v>3</v>
      </c>
      <c r="C60" t="s">
        <v>29</v>
      </c>
      <c r="D60">
        <v>3434.6141831300001</v>
      </c>
    </row>
    <row r="61" spans="1:4" x14ac:dyDescent="0.35">
      <c r="A61">
        <v>2012</v>
      </c>
      <c r="B61" t="s">
        <v>3</v>
      </c>
      <c r="C61" t="s">
        <v>35</v>
      </c>
      <c r="D61">
        <v>424.84550000002491</v>
      </c>
    </row>
    <row r="62" spans="1:4" x14ac:dyDescent="0.35">
      <c r="A62">
        <v>2013</v>
      </c>
      <c r="B62" t="s">
        <v>1</v>
      </c>
      <c r="C62" t="s">
        <v>26</v>
      </c>
      <c r="D62">
        <v>163050.64850236999</v>
      </c>
    </row>
    <row r="63" spans="1:4" x14ac:dyDescent="0.35">
      <c r="A63">
        <v>2013</v>
      </c>
      <c r="B63" t="s">
        <v>1</v>
      </c>
      <c r="C63" t="s">
        <v>27</v>
      </c>
      <c r="D63">
        <v>432182.24585556</v>
      </c>
    </row>
    <row r="64" spans="1:4" x14ac:dyDescent="0.35">
      <c r="A64">
        <v>2013</v>
      </c>
      <c r="B64" t="s">
        <v>2</v>
      </c>
      <c r="C64" t="s">
        <v>1</v>
      </c>
      <c r="D64">
        <v>595232.89435792994</v>
      </c>
    </row>
    <row r="65" spans="1:4" x14ac:dyDescent="0.35">
      <c r="A65">
        <v>2013</v>
      </c>
      <c r="B65" t="s">
        <v>2</v>
      </c>
      <c r="C65" t="s">
        <v>28</v>
      </c>
      <c r="D65">
        <v>112327.96935020758</v>
      </c>
    </row>
    <row r="66" spans="1:4" x14ac:dyDescent="0.35">
      <c r="A66">
        <v>2013</v>
      </c>
      <c r="B66" t="s">
        <v>3</v>
      </c>
      <c r="C66" t="s">
        <v>2</v>
      </c>
      <c r="D66">
        <v>707560.86370813753</v>
      </c>
    </row>
    <row r="67" spans="1:4" x14ac:dyDescent="0.35">
      <c r="A67">
        <v>2013</v>
      </c>
      <c r="B67" t="s">
        <v>3</v>
      </c>
      <c r="C67" t="s">
        <v>30</v>
      </c>
      <c r="D67">
        <v>143555.91179531327</v>
      </c>
    </row>
    <row r="68" spans="1:4" x14ac:dyDescent="0.35">
      <c r="A68">
        <v>2013</v>
      </c>
      <c r="B68" t="s">
        <v>3</v>
      </c>
      <c r="C68" t="s">
        <v>31</v>
      </c>
      <c r="D68">
        <v>51574.618031623366</v>
      </c>
    </row>
    <row r="69" spans="1:4" x14ac:dyDescent="0.35">
      <c r="A69">
        <v>2013</v>
      </c>
      <c r="B69" t="s">
        <v>3</v>
      </c>
      <c r="C69" t="s">
        <v>32</v>
      </c>
      <c r="D69">
        <v>24943.547560625182</v>
      </c>
    </row>
    <row r="70" spans="1:4" x14ac:dyDescent="0.35">
      <c r="A70">
        <v>2013</v>
      </c>
      <c r="B70" t="s">
        <v>3</v>
      </c>
      <c r="C70" t="s">
        <v>33</v>
      </c>
      <c r="D70">
        <v>1900.922</v>
      </c>
    </row>
    <row r="71" spans="1:4" x14ac:dyDescent="0.35">
      <c r="A71">
        <v>2013</v>
      </c>
      <c r="B71" t="s">
        <v>3</v>
      </c>
      <c r="C71" t="s">
        <v>34</v>
      </c>
      <c r="D71">
        <v>29150.970151039357</v>
      </c>
    </row>
    <row r="72" spans="1:4" x14ac:dyDescent="0.35">
      <c r="A72">
        <v>2013</v>
      </c>
      <c r="B72" t="s">
        <v>3</v>
      </c>
      <c r="C72" t="s">
        <v>29</v>
      </c>
      <c r="D72">
        <v>2915.1576942699999</v>
      </c>
    </row>
    <row r="73" spans="1:4" x14ac:dyDescent="0.35">
      <c r="A73">
        <v>2013</v>
      </c>
      <c r="B73" t="s">
        <v>3</v>
      </c>
      <c r="C73" t="s">
        <v>35</v>
      </c>
      <c r="D73">
        <v>1187.2702762599511</v>
      </c>
    </row>
    <row r="74" spans="1:4" x14ac:dyDescent="0.35">
      <c r="A74">
        <v>2014</v>
      </c>
      <c r="B74" t="s">
        <v>1</v>
      </c>
      <c r="C74" t="s">
        <v>26</v>
      </c>
      <c r="D74">
        <v>171161.22619700999</v>
      </c>
    </row>
    <row r="75" spans="1:4" x14ac:dyDescent="0.35">
      <c r="A75">
        <v>2014</v>
      </c>
      <c r="B75" t="s">
        <v>1</v>
      </c>
      <c r="C75" t="s">
        <v>27</v>
      </c>
      <c r="D75">
        <v>447231.76224362006</v>
      </c>
    </row>
    <row r="76" spans="1:4" x14ac:dyDescent="0.35">
      <c r="A76">
        <v>2014</v>
      </c>
      <c r="B76" t="s">
        <v>2</v>
      </c>
      <c r="C76" t="s">
        <v>1</v>
      </c>
      <c r="D76">
        <v>618392.98844063003</v>
      </c>
    </row>
    <row r="77" spans="1:4" x14ac:dyDescent="0.35">
      <c r="A77">
        <v>2014</v>
      </c>
      <c r="B77" t="s">
        <v>2</v>
      </c>
      <c r="C77" t="s">
        <v>28</v>
      </c>
      <c r="D77">
        <v>121714.12416850525</v>
      </c>
    </row>
    <row r="78" spans="1:4" x14ac:dyDescent="0.35">
      <c r="A78">
        <v>2014</v>
      </c>
      <c r="B78" t="s">
        <v>3</v>
      </c>
      <c r="C78" t="s">
        <v>2</v>
      </c>
      <c r="D78">
        <v>740107.11260913522</v>
      </c>
    </row>
    <row r="79" spans="1:4" x14ac:dyDescent="0.35">
      <c r="A79">
        <v>2014</v>
      </c>
      <c r="B79" t="s">
        <v>3</v>
      </c>
      <c r="C79" t="s">
        <v>30</v>
      </c>
      <c r="D79">
        <v>142931.20151955175</v>
      </c>
    </row>
    <row r="80" spans="1:4" x14ac:dyDescent="0.35">
      <c r="A80">
        <v>2014</v>
      </c>
      <c r="B80" t="s">
        <v>3</v>
      </c>
      <c r="C80" t="s">
        <v>31</v>
      </c>
      <c r="D80">
        <v>54232.289195439342</v>
      </c>
    </row>
    <row r="81" spans="1:4" x14ac:dyDescent="0.35">
      <c r="A81">
        <v>2014</v>
      </c>
      <c r="B81" t="s">
        <v>3</v>
      </c>
      <c r="C81" t="s">
        <v>32</v>
      </c>
      <c r="D81">
        <v>21741.077983531741</v>
      </c>
    </row>
    <row r="82" spans="1:4" x14ac:dyDescent="0.35">
      <c r="A82">
        <v>2014</v>
      </c>
      <c r="B82" t="s">
        <v>3</v>
      </c>
      <c r="C82" t="s">
        <v>33</v>
      </c>
      <c r="D82">
        <v>2977.7159999999999</v>
      </c>
    </row>
    <row r="83" spans="1:4" x14ac:dyDescent="0.35">
      <c r="A83">
        <v>2014</v>
      </c>
      <c r="B83" t="s">
        <v>3</v>
      </c>
      <c r="C83" t="s">
        <v>34</v>
      </c>
      <c r="D83">
        <v>27739.0823444501</v>
      </c>
    </row>
    <row r="84" spans="1:4" x14ac:dyDescent="0.35">
      <c r="A84">
        <v>2014</v>
      </c>
      <c r="B84" t="s">
        <v>3</v>
      </c>
      <c r="C84" t="s">
        <v>29</v>
      </c>
      <c r="D84">
        <v>3283.0818036300002</v>
      </c>
    </row>
    <row r="85" spans="1:4" x14ac:dyDescent="0.35">
      <c r="A85">
        <v>2014</v>
      </c>
      <c r="B85" t="s">
        <v>3</v>
      </c>
      <c r="C85" t="s">
        <v>35</v>
      </c>
      <c r="D85">
        <v>1388.3174940999888</v>
      </c>
    </row>
    <row r="86" spans="1:4" x14ac:dyDescent="0.35">
      <c r="A86">
        <v>2015</v>
      </c>
      <c r="B86" t="s">
        <v>1</v>
      </c>
      <c r="C86" t="s">
        <v>26</v>
      </c>
      <c r="D86">
        <v>179309.56494032001</v>
      </c>
    </row>
    <row r="87" spans="1:4" x14ac:dyDescent="0.35">
      <c r="A87">
        <v>2015</v>
      </c>
      <c r="B87" t="s">
        <v>1</v>
      </c>
      <c r="C87" t="s">
        <v>27</v>
      </c>
      <c r="D87">
        <v>468117.55022687995</v>
      </c>
    </row>
    <row r="88" spans="1:4" x14ac:dyDescent="0.35">
      <c r="A88">
        <v>2015</v>
      </c>
      <c r="B88" t="s">
        <v>2</v>
      </c>
      <c r="C88" t="s">
        <v>1</v>
      </c>
      <c r="D88">
        <v>647427.11516719998</v>
      </c>
    </row>
    <row r="89" spans="1:4" x14ac:dyDescent="0.35">
      <c r="A89">
        <v>2015</v>
      </c>
      <c r="B89" t="s">
        <v>2</v>
      </c>
      <c r="C89" t="s">
        <v>28</v>
      </c>
      <c r="D89">
        <v>131116.99077011057</v>
      </c>
    </row>
    <row r="90" spans="1:4" x14ac:dyDescent="0.35">
      <c r="A90">
        <v>2015</v>
      </c>
      <c r="B90" t="s">
        <v>3</v>
      </c>
      <c r="C90" t="s">
        <v>2</v>
      </c>
      <c r="D90">
        <v>778544.10593731049</v>
      </c>
    </row>
    <row r="91" spans="1:4" x14ac:dyDescent="0.35">
      <c r="A91">
        <v>2015</v>
      </c>
      <c r="B91" t="s">
        <v>3</v>
      </c>
      <c r="C91" t="s">
        <v>30</v>
      </c>
      <c r="D91">
        <v>155403.33732250897</v>
      </c>
    </row>
    <row r="92" spans="1:4" x14ac:dyDescent="0.35">
      <c r="A92">
        <v>2015</v>
      </c>
      <c r="B92" t="s">
        <v>3</v>
      </c>
      <c r="C92" t="s">
        <v>31</v>
      </c>
      <c r="D92">
        <v>56336.997245444203</v>
      </c>
    </row>
    <row r="93" spans="1:4" x14ac:dyDescent="0.35">
      <c r="A93">
        <v>2015</v>
      </c>
      <c r="B93" t="s">
        <v>3</v>
      </c>
      <c r="C93" t="s">
        <v>32</v>
      </c>
      <c r="D93">
        <v>35106.246527220945</v>
      </c>
    </row>
    <row r="94" spans="1:4" x14ac:dyDescent="0.35">
      <c r="A94">
        <v>2015</v>
      </c>
      <c r="B94" t="s">
        <v>3</v>
      </c>
      <c r="C94" t="s">
        <v>33</v>
      </c>
      <c r="D94">
        <v>2611.3780000000002</v>
      </c>
    </row>
    <row r="95" spans="1:4" x14ac:dyDescent="0.35">
      <c r="A95">
        <v>2015</v>
      </c>
      <c r="B95" t="s">
        <v>3</v>
      </c>
      <c r="C95" t="s">
        <v>34</v>
      </c>
      <c r="D95">
        <v>23362.224228339706</v>
      </c>
    </row>
    <row r="96" spans="1:4" x14ac:dyDescent="0.35">
      <c r="A96">
        <v>2015</v>
      </c>
      <c r="B96" t="s">
        <v>3</v>
      </c>
      <c r="C96" t="s">
        <v>29</v>
      </c>
      <c r="D96">
        <v>5784.5249762700005</v>
      </c>
    </row>
    <row r="97" spans="1:4" x14ac:dyDescent="0.35">
      <c r="A97">
        <v>2015</v>
      </c>
      <c r="B97" t="s">
        <v>3</v>
      </c>
      <c r="C97" t="s">
        <v>35</v>
      </c>
      <c r="D97">
        <v>6694.2078264099837</v>
      </c>
    </row>
    <row r="98" spans="1:4" x14ac:dyDescent="0.35">
      <c r="A98">
        <v>2016</v>
      </c>
      <c r="B98" t="s">
        <v>1</v>
      </c>
      <c r="C98" t="s">
        <v>26</v>
      </c>
      <c r="D98">
        <v>192540.96139139001</v>
      </c>
    </row>
    <row r="99" spans="1:4" x14ac:dyDescent="0.35">
      <c r="A99">
        <v>2016</v>
      </c>
      <c r="B99" t="s">
        <v>1</v>
      </c>
      <c r="C99" t="s">
        <v>27</v>
      </c>
      <c r="D99">
        <v>494713.99732750998</v>
      </c>
    </row>
    <row r="100" spans="1:4" x14ac:dyDescent="0.35">
      <c r="A100">
        <v>2016</v>
      </c>
      <c r="B100" t="s">
        <v>2</v>
      </c>
      <c r="C100" t="s">
        <v>1</v>
      </c>
      <c r="D100">
        <v>687254.95871889999</v>
      </c>
    </row>
    <row r="101" spans="1:4" x14ac:dyDescent="0.35">
      <c r="A101">
        <v>2016</v>
      </c>
      <c r="B101" t="s">
        <v>2</v>
      </c>
      <c r="C101" t="s">
        <v>28</v>
      </c>
      <c r="D101">
        <v>139609.64198492386</v>
      </c>
    </row>
    <row r="102" spans="1:4" x14ac:dyDescent="0.35">
      <c r="A102">
        <v>2016</v>
      </c>
      <c r="B102" t="s">
        <v>3</v>
      </c>
      <c r="C102" t="s">
        <v>2</v>
      </c>
      <c r="D102">
        <v>826864.60070382385</v>
      </c>
    </row>
    <row r="103" spans="1:4" x14ac:dyDescent="0.35">
      <c r="A103">
        <v>2016</v>
      </c>
      <c r="B103" t="s">
        <v>3</v>
      </c>
      <c r="C103" t="s">
        <v>30</v>
      </c>
      <c r="D103">
        <v>171672.24665667201</v>
      </c>
    </row>
    <row r="104" spans="1:4" x14ac:dyDescent="0.35">
      <c r="A104">
        <v>2016</v>
      </c>
      <c r="B104" t="s">
        <v>3</v>
      </c>
      <c r="C104" t="s">
        <v>31</v>
      </c>
      <c r="D104">
        <v>48785.155266970614</v>
      </c>
    </row>
    <row r="105" spans="1:4" x14ac:dyDescent="0.35">
      <c r="A105">
        <v>2016</v>
      </c>
      <c r="B105" t="s">
        <v>3</v>
      </c>
      <c r="C105" t="s">
        <v>32</v>
      </c>
      <c r="D105">
        <v>38729.35163959481</v>
      </c>
    </row>
    <row r="106" spans="1:4" x14ac:dyDescent="0.35">
      <c r="A106">
        <v>2016</v>
      </c>
      <c r="B106" t="s">
        <v>3</v>
      </c>
      <c r="C106" t="s">
        <v>33</v>
      </c>
      <c r="D106">
        <v>2543.5500000000002</v>
      </c>
    </row>
    <row r="107" spans="1:4" x14ac:dyDescent="0.35">
      <c r="A107">
        <v>2016</v>
      </c>
      <c r="B107" t="s">
        <v>3</v>
      </c>
      <c r="C107" t="s">
        <v>34</v>
      </c>
      <c r="D107">
        <v>18217.988295256837</v>
      </c>
    </row>
    <row r="108" spans="1:4" x14ac:dyDescent="0.35">
      <c r="A108">
        <v>2016</v>
      </c>
      <c r="B108" t="s">
        <v>3</v>
      </c>
      <c r="C108" t="s">
        <v>29</v>
      </c>
      <c r="D108">
        <v>6037.3999105699995</v>
      </c>
    </row>
    <row r="109" spans="1:4" x14ac:dyDescent="0.35">
      <c r="A109">
        <v>2016</v>
      </c>
      <c r="B109" t="s">
        <v>3</v>
      </c>
      <c r="C109" t="s">
        <v>35</v>
      </c>
      <c r="D109">
        <v>2435.1679063299962</v>
      </c>
    </row>
    <row r="110" spans="1:4" x14ac:dyDescent="0.35">
      <c r="A110">
        <v>2017</v>
      </c>
      <c r="B110" t="s">
        <v>1</v>
      </c>
      <c r="C110" t="s">
        <v>26</v>
      </c>
      <c r="D110">
        <v>202682.91826241001</v>
      </c>
    </row>
    <row r="111" spans="1:4" x14ac:dyDescent="0.35">
      <c r="A111">
        <v>2017</v>
      </c>
      <c r="B111" t="s">
        <v>1</v>
      </c>
      <c r="C111" t="s">
        <v>27</v>
      </c>
      <c r="D111">
        <v>542118.18327897997</v>
      </c>
    </row>
    <row r="112" spans="1:4" x14ac:dyDescent="0.35">
      <c r="A112">
        <v>2017</v>
      </c>
      <c r="B112" t="s">
        <v>2</v>
      </c>
      <c r="C112" t="s">
        <v>1</v>
      </c>
      <c r="D112">
        <v>744801.10154138994</v>
      </c>
    </row>
    <row r="113" spans="1:4" x14ac:dyDescent="0.35">
      <c r="A113">
        <v>2017</v>
      </c>
      <c r="B113" t="s">
        <v>2</v>
      </c>
      <c r="C113" t="s">
        <v>28</v>
      </c>
      <c r="D113">
        <v>146893.24684290879</v>
      </c>
    </row>
    <row r="114" spans="1:4" x14ac:dyDescent="0.35">
      <c r="A114">
        <v>2017</v>
      </c>
      <c r="B114" t="s">
        <v>3</v>
      </c>
      <c r="C114" t="s">
        <v>2</v>
      </c>
      <c r="D114">
        <v>891694.34838429873</v>
      </c>
    </row>
    <row r="115" spans="1:4" x14ac:dyDescent="0.35">
      <c r="A115">
        <v>2017</v>
      </c>
      <c r="B115" t="s">
        <v>3</v>
      </c>
      <c r="C115" t="s">
        <v>30</v>
      </c>
      <c r="D115">
        <v>158657.15796277788</v>
      </c>
    </row>
    <row r="116" spans="1:4" x14ac:dyDescent="0.35">
      <c r="A116">
        <v>2017</v>
      </c>
      <c r="B116" t="s">
        <v>3</v>
      </c>
      <c r="C116" t="s">
        <v>31</v>
      </c>
      <c r="D116">
        <v>61266.183551950373</v>
      </c>
    </row>
    <row r="117" spans="1:4" x14ac:dyDescent="0.35">
      <c r="A117">
        <v>2017</v>
      </c>
      <c r="B117" t="s">
        <v>3</v>
      </c>
      <c r="C117" t="s">
        <v>32</v>
      </c>
      <c r="D117">
        <v>42022.499338809641</v>
      </c>
    </row>
    <row r="118" spans="1:4" x14ac:dyDescent="0.35">
      <c r="A118">
        <v>2017</v>
      </c>
      <c r="B118" t="s">
        <v>3</v>
      </c>
      <c r="C118" t="s">
        <v>33</v>
      </c>
      <c r="D118">
        <v>9532.2729999999992</v>
      </c>
    </row>
    <row r="119" spans="1:4" x14ac:dyDescent="0.35">
      <c r="A119">
        <v>2017</v>
      </c>
      <c r="B119" t="s">
        <v>3</v>
      </c>
      <c r="C119" t="s">
        <v>34</v>
      </c>
      <c r="D119">
        <v>19259.209711872143</v>
      </c>
    </row>
    <row r="120" spans="1:4" x14ac:dyDescent="0.35">
      <c r="A120">
        <v>2017</v>
      </c>
      <c r="B120" t="s">
        <v>3</v>
      </c>
      <c r="C120" t="s">
        <v>29</v>
      </c>
      <c r="D120">
        <v>7738.5832746599999</v>
      </c>
    </row>
    <row r="121" spans="1:4" x14ac:dyDescent="0.35">
      <c r="A121">
        <v>2017</v>
      </c>
      <c r="B121" t="s">
        <v>3</v>
      </c>
      <c r="C121" t="s">
        <v>35</v>
      </c>
      <c r="D121">
        <v>3881.1964647300192</v>
      </c>
    </row>
    <row r="122" spans="1:4" x14ac:dyDescent="0.35">
      <c r="A122">
        <v>2018</v>
      </c>
      <c r="B122" t="s">
        <v>1</v>
      </c>
      <c r="C122" t="s">
        <v>26</v>
      </c>
      <c r="D122">
        <v>218128.97770666002</v>
      </c>
    </row>
    <row r="123" spans="1:4" x14ac:dyDescent="0.35">
      <c r="A123">
        <v>2018</v>
      </c>
      <c r="B123" t="s">
        <v>1</v>
      </c>
      <c r="C123" t="s">
        <v>27</v>
      </c>
      <c r="D123">
        <v>579058.79243368993</v>
      </c>
    </row>
    <row r="124" spans="1:4" x14ac:dyDescent="0.35">
      <c r="A124">
        <v>2018</v>
      </c>
      <c r="B124" t="s">
        <v>2</v>
      </c>
      <c r="C124" t="s">
        <v>1</v>
      </c>
      <c r="D124">
        <v>797187.77014034998</v>
      </c>
    </row>
    <row r="125" spans="1:4" x14ac:dyDescent="0.35">
      <c r="A125">
        <v>2018</v>
      </c>
      <c r="B125" t="s">
        <v>2</v>
      </c>
      <c r="C125" t="s">
        <v>28</v>
      </c>
      <c r="D125">
        <v>154684.51446864946</v>
      </c>
    </row>
    <row r="126" spans="1:4" x14ac:dyDescent="0.35">
      <c r="A126">
        <v>2018</v>
      </c>
      <c r="B126" t="s">
        <v>3</v>
      </c>
      <c r="C126" t="s">
        <v>2</v>
      </c>
      <c r="D126">
        <v>951872.2846089995</v>
      </c>
    </row>
    <row r="127" spans="1:4" x14ac:dyDescent="0.35">
      <c r="A127">
        <v>2018</v>
      </c>
      <c r="B127" t="s">
        <v>3</v>
      </c>
      <c r="C127" t="s">
        <v>30</v>
      </c>
      <c r="D127">
        <v>153384.23730297622</v>
      </c>
    </row>
    <row r="128" spans="1:4" x14ac:dyDescent="0.35">
      <c r="A128">
        <v>2018</v>
      </c>
      <c r="B128" t="s">
        <v>3</v>
      </c>
      <c r="C128" t="s">
        <v>31</v>
      </c>
      <c r="D128">
        <v>59860.593199977375</v>
      </c>
    </row>
    <row r="129" spans="1:4" x14ac:dyDescent="0.35">
      <c r="A129">
        <v>2018</v>
      </c>
      <c r="B129" t="s">
        <v>3</v>
      </c>
      <c r="C129" t="s">
        <v>32</v>
      </c>
      <c r="D129">
        <v>38912.313666855538</v>
      </c>
    </row>
    <row r="130" spans="1:4" x14ac:dyDescent="0.35">
      <c r="A130">
        <v>2018</v>
      </c>
      <c r="B130" t="s">
        <v>3</v>
      </c>
      <c r="C130" t="s">
        <v>33</v>
      </c>
      <c r="D130">
        <v>10652.573</v>
      </c>
    </row>
    <row r="131" spans="1:4" x14ac:dyDescent="0.35">
      <c r="A131">
        <v>2018</v>
      </c>
      <c r="B131" t="s">
        <v>3</v>
      </c>
      <c r="C131" t="s">
        <v>34</v>
      </c>
      <c r="D131">
        <v>22023.565383950852</v>
      </c>
    </row>
    <row r="132" spans="1:4" x14ac:dyDescent="0.35">
      <c r="A132">
        <v>2018</v>
      </c>
      <c r="B132" t="s">
        <v>3</v>
      </c>
      <c r="C132" t="s">
        <v>29</v>
      </c>
      <c r="D132">
        <v>8052.0098191500001</v>
      </c>
    </row>
    <row r="133" spans="1:4" x14ac:dyDescent="0.35">
      <c r="A133">
        <v>2018</v>
      </c>
      <c r="B133" t="s">
        <v>3</v>
      </c>
      <c r="C133" t="s">
        <v>35</v>
      </c>
      <c r="D133">
        <v>5285.1313957900275</v>
      </c>
    </row>
    <row r="134" spans="1:4" x14ac:dyDescent="0.35">
      <c r="A134">
        <v>2019</v>
      </c>
      <c r="B134" t="s">
        <v>1</v>
      </c>
      <c r="C134" t="s">
        <v>26</v>
      </c>
      <c r="D134">
        <v>234520.19637545999</v>
      </c>
    </row>
    <row r="135" spans="1:4" x14ac:dyDescent="0.35">
      <c r="A135">
        <v>2019</v>
      </c>
      <c r="B135" t="s">
        <v>1</v>
      </c>
      <c r="C135" t="s">
        <v>27</v>
      </c>
      <c r="D135">
        <v>603456.82340171002</v>
      </c>
    </row>
    <row r="136" spans="1:4" x14ac:dyDescent="0.35">
      <c r="A136">
        <v>2019</v>
      </c>
      <c r="B136" t="s">
        <v>2</v>
      </c>
      <c r="C136" t="s">
        <v>1</v>
      </c>
      <c r="D136">
        <v>837977.01977717003</v>
      </c>
    </row>
    <row r="137" spans="1:4" x14ac:dyDescent="0.35">
      <c r="A137">
        <v>2019</v>
      </c>
      <c r="B137" t="s">
        <v>2</v>
      </c>
      <c r="C137" t="s">
        <v>28</v>
      </c>
      <c r="D137">
        <v>160150.51969796163</v>
      </c>
    </row>
    <row r="138" spans="1:4" x14ac:dyDescent="0.35">
      <c r="A138">
        <v>2019</v>
      </c>
      <c r="B138" t="s">
        <v>3</v>
      </c>
      <c r="C138" t="s">
        <v>2</v>
      </c>
      <c r="D138">
        <v>998127.53947513166</v>
      </c>
    </row>
    <row r="139" spans="1:4" x14ac:dyDescent="0.35">
      <c r="A139">
        <v>2019</v>
      </c>
      <c r="B139" t="s">
        <v>3</v>
      </c>
      <c r="C139" t="s">
        <v>30</v>
      </c>
      <c r="D139">
        <v>161279.65884754778</v>
      </c>
    </row>
    <row r="140" spans="1:4" x14ac:dyDescent="0.35">
      <c r="A140">
        <v>2019</v>
      </c>
      <c r="B140" t="s">
        <v>3</v>
      </c>
      <c r="C140" t="s">
        <v>31</v>
      </c>
      <c r="D140">
        <v>59970.043634010348</v>
      </c>
    </row>
    <row r="141" spans="1:4" x14ac:dyDescent="0.35">
      <c r="A141">
        <v>2019</v>
      </c>
      <c r="B141" t="s">
        <v>3</v>
      </c>
      <c r="C141" t="s">
        <v>32</v>
      </c>
      <c r="D141">
        <v>38545.686872699676</v>
      </c>
    </row>
    <row r="142" spans="1:4" x14ac:dyDescent="0.35">
      <c r="A142">
        <v>2019</v>
      </c>
      <c r="B142" t="s">
        <v>3</v>
      </c>
      <c r="C142" t="s">
        <v>33</v>
      </c>
      <c r="D142">
        <v>6115.2039999999997</v>
      </c>
    </row>
    <row r="143" spans="1:4" x14ac:dyDescent="0.35">
      <c r="A143">
        <v>2019</v>
      </c>
      <c r="B143" t="s">
        <v>3</v>
      </c>
      <c r="C143" t="s">
        <v>34</v>
      </c>
      <c r="D143">
        <v>28110.606967031297</v>
      </c>
    </row>
    <row r="144" spans="1:4" x14ac:dyDescent="0.35">
      <c r="A144">
        <v>2019</v>
      </c>
      <c r="B144" t="s">
        <v>3</v>
      </c>
      <c r="C144" t="s">
        <v>29</v>
      </c>
      <c r="D144">
        <v>9905.7177209300007</v>
      </c>
    </row>
    <row r="145" spans="1:4" x14ac:dyDescent="0.35">
      <c r="A145">
        <v>2019</v>
      </c>
      <c r="B145" t="s">
        <v>3</v>
      </c>
      <c r="C145" t="s">
        <v>35</v>
      </c>
      <c r="D145">
        <v>3856.7912259199657</v>
      </c>
    </row>
    <row r="146" spans="1:4" x14ac:dyDescent="0.35">
      <c r="A146">
        <v>2020</v>
      </c>
      <c r="B146" t="s">
        <v>1</v>
      </c>
      <c r="C146" t="s">
        <v>26</v>
      </c>
      <c r="D146">
        <v>253002.30179209</v>
      </c>
    </row>
    <row r="147" spans="1:4" x14ac:dyDescent="0.35">
      <c r="A147">
        <v>2020</v>
      </c>
      <c r="B147" t="s">
        <v>1</v>
      </c>
      <c r="C147" t="s">
        <v>27</v>
      </c>
      <c r="D147">
        <v>648988.13987710001</v>
      </c>
    </row>
    <row r="148" spans="1:4" x14ac:dyDescent="0.35">
      <c r="A148">
        <v>2020</v>
      </c>
      <c r="B148" t="s">
        <v>2</v>
      </c>
      <c r="C148" t="s">
        <v>1</v>
      </c>
      <c r="D148">
        <v>901990.44166919007</v>
      </c>
    </row>
    <row r="149" spans="1:4" x14ac:dyDescent="0.35">
      <c r="A149">
        <v>2020</v>
      </c>
      <c r="B149" t="s">
        <v>2</v>
      </c>
      <c r="C149" t="s">
        <v>28</v>
      </c>
      <c r="D149">
        <v>167649.77473007044</v>
      </c>
    </row>
    <row r="150" spans="1:4" x14ac:dyDescent="0.35">
      <c r="A150">
        <v>2020</v>
      </c>
      <c r="B150" t="s">
        <v>3</v>
      </c>
      <c r="C150" t="s">
        <v>2</v>
      </c>
      <c r="D150">
        <v>1069640.2163992606</v>
      </c>
    </row>
    <row r="151" spans="1:4" x14ac:dyDescent="0.35">
      <c r="A151">
        <v>2020</v>
      </c>
      <c r="B151" t="s">
        <v>3</v>
      </c>
      <c r="C151" t="s">
        <v>30</v>
      </c>
      <c r="D151">
        <v>146300.82309264987</v>
      </c>
    </row>
    <row r="152" spans="1:4" x14ac:dyDescent="0.35">
      <c r="A152">
        <v>2020</v>
      </c>
      <c r="B152" t="s">
        <v>3</v>
      </c>
      <c r="C152" t="s">
        <v>31</v>
      </c>
      <c r="D152">
        <v>52707.146548509438</v>
      </c>
    </row>
    <row r="153" spans="1:4" x14ac:dyDescent="0.35">
      <c r="A153">
        <v>2020</v>
      </c>
      <c r="B153" t="s">
        <v>3</v>
      </c>
      <c r="C153" t="s">
        <v>32</v>
      </c>
      <c r="D153">
        <v>41247.06582068625</v>
      </c>
    </row>
    <row r="154" spans="1:4" x14ac:dyDescent="0.35">
      <c r="A154">
        <v>2020</v>
      </c>
      <c r="B154" t="s">
        <v>3</v>
      </c>
      <c r="C154" t="s">
        <v>33</v>
      </c>
      <c r="D154">
        <v>2874.451</v>
      </c>
    </row>
    <row r="155" spans="1:4" x14ac:dyDescent="0.35">
      <c r="A155">
        <v>2020</v>
      </c>
      <c r="B155" t="s">
        <v>3</v>
      </c>
      <c r="C155" t="s">
        <v>34</v>
      </c>
      <c r="D155">
        <v>28342.844115123426</v>
      </c>
    </row>
    <row r="156" spans="1:4" x14ac:dyDescent="0.35">
      <c r="A156">
        <v>2020</v>
      </c>
      <c r="B156" t="s">
        <v>3</v>
      </c>
      <c r="C156" t="s">
        <v>29</v>
      </c>
      <c r="D156">
        <v>6470.5882491900002</v>
      </c>
    </row>
    <row r="157" spans="1:4" x14ac:dyDescent="0.35">
      <c r="A157">
        <v>2020</v>
      </c>
      <c r="B157" t="s">
        <v>3</v>
      </c>
      <c r="C157" t="s">
        <v>35</v>
      </c>
      <c r="D157">
        <v>2966.9656222499907</v>
      </c>
    </row>
    <row r="158" spans="1:4" x14ac:dyDescent="0.35">
      <c r="A158">
        <v>2021</v>
      </c>
      <c r="B158" t="s">
        <v>1</v>
      </c>
      <c r="C158" t="s">
        <v>26</v>
      </c>
      <c r="D158">
        <v>303574.18447458005</v>
      </c>
    </row>
    <row r="159" spans="1:4" x14ac:dyDescent="0.35">
      <c r="A159">
        <v>2021</v>
      </c>
      <c r="B159" t="s">
        <v>1</v>
      </c>
      <c r="C159" t="s">
        <v>27</v>
      </c>
      <c r="D159">
        <v>708823.41425451997</v>
      </c>
    </row>
    <row r="160" spans="1:4" x14ac:dyDescent="0.35">
      <c r="A160">
        <v>2021</v>
      </c>
      <c r="B160" t="s">
        <v>2</v>
      </c>
      <c r="C160" t="s">
        <v>1</v>
      </c>
      <c r="D160">
        <v>1012397.5987291001</v>
      </c>
    </row>
    <row r="161" spans="1:4" x14ac:dyDescent="0.35">
      <c r="A161">
        <v>2021</v>
      </c>
      <c r="B161" t="s">
        <v>2</v>
      </c>
      <c r="C161" t="s">
        <v>28</v>
      </c>
      <c r="D161">
        <v>170180.10595193622</v>
      </c>
    </row>
    <row r="162" spans="1:4" x14ac:dyDescent="0.35">
      <c r="A162">
        <v>2021</v>
      </c>
      <c r="B162" t="s">
        <v>3</v>
      </c>
      <c r="C162" t="s">
        <v>2</v>
      </c>
      <c r="D162">
        <v>1182577.7046810363</v>
      </c>
    </row>
    <row r="163" spans="1:4" x14ac:dyDescent="0.35">
      <c r="A163">
        <v>2021</v>
      </c>
      <c r="B163" t="s">
        <v>3</v>
      </c>
      <c r="C163" t="s">
        <v>30</v>
      </c>
      <c r="D163">
        <v>135886.87463630867</v>
      </c>
    </row>
    <row r="164" spans="1:4" x14ac:dyDescent="0.35">
      <c r="A164">
        <v>2021</v>
      </c>
      <c r="B164" t="s">
        <v>3</v>
      </c>
      <c r="C164" t="s">
        <v>31</v>
      </c>
      <c r="D164">
        <v>66215.317465084838</v>
      </c>
    </row>
    <row r="165" spans="1:4" x14ac:dyDescent="0.35">
      <c r="A165">
        <v>2021</v>
      </c>
      <c r="B165" t="s">
        <v>3</v>
      </c>
      <c r="C165" t="s">
        <v>32</v>
      </c>
      <c r="D165">
        <v>39886.368040270507</v>
      </c>
    </row>
    <row r="166" spans="1:4" x14ac:dyDescent="0.35">
      <c r="A166">
        <v>2021</v>
      </c>
      <c r="B166" t="s">
        <v>3</v>
      </c>
      <c r="C166" t="s">
        <v>33</v>
      </c>
      <c r="D166">
        <v>10604.371999999999</v>
      </c>
    </row>
    <row r="167" spans="1:4" x14ac:dyDescent="0.35">
      <c r="A167">
        <v>2021</v>
      </c>
      <c r="B167" t="s">
        <v>3</v>
      </c>
      <c r="C167" t="s">
        <v>34</v>
      </c>
      <c r="D167">
        <v>29897.049105269016</v>
      </c>
    </row>
    <row r="168" spans="1:4" x14ac:dyDescent="0.35">
      <c r="A168">
        <v>2021</v>
      </c>
      <c r="B168" t="s">
        <v>3</v>
      </c>
      <c r="C168" t="s">
        <v>29</v>
      </c>
      <c r="D168">
        <v>6676.8516415799995</v>
      </c>
    </row>
    <row r="169" spans="1:4" x14ac:dyDescent="0.35">
      <c r="A169">
        <v>2021</v>
      </c>
      <c r="B169" t="s">
        <v>3</v>
      </c>
      <c r="C169" t="s">
        <v>35</v>
      </c>
      <c r="D169">
        <v>4711.5355634699226</v>
      </c>
    </row>
    <row r="170" spans="1:4" x14ac:dyDescent="0.35">
      <c r="A170">
        <v>2022</v>
      </c>
      <c r="B170" t="s">
        <v>1</v>
      </c>
      <c r="C170" t="s">
        <v>26</v>
      </c>
      <c r="D170">
        <v>320748.57226108003</v>
      </c>
    </row>
    <row r="171" spans="1:4" x14ac:dyDescent="0.35">
      <c r="A171">
        <v>2022</v>
      </c>
      <c r="B171" t="s">
        <v>1</v>
      </c>
      <c r="C171" t="s">
        <v>27</v>
      </c>
      <c r="D171">
        <v>755660.16243580007</v>
      </c>
    </row>
    <row r="172" spans="1:4" x14ac:dyDescent="0.35">
      <c r="A172">
        <v>2022</v>
      </c>
      <c r="B172" t="s">
        <v>2</v>
      </c>
      <c r="C172" t="s">
        <v>1</v>
      </c>
      <c r="D172">
        <v>1076408.73469688</v>
      </c>
    </row>
    <row r="173" spans="1:4" x14ac:dyDescent="0.35">
      <c r="A173">
        <v>2022</v>
      </c>
      <c r="B173" t="s">
        <v>2</v>
      </c>
      <c r="C173" t="s">
        <v>28</v>
      </c>
      <c r="D173">
        <v>174587.52672605324</v>
      </c>
    </row>
    <row r="174" spans="1:4" x14ac:dyDescent="0.35">
      <c r="A174">
        <v>2022</v>
      </c>
      <c r="B174" t="s">
        <v>3</v>
      </c>
      <c r="C174" t="s">
        <v>2</v>
      </c>
      <c r="D174">
        <v>1250996.2614229333</v>
      </c>
    </row>
    <row r="175" spans="1:4" x14ac:dyDescent="0.35">
      <c r="A175">
        <v>2022</v>
      </c>
      <c r="B175" t="s">
        <v>3</v>
      </c>
      <c r="C175" t="s">
        <v>30</v>
      </c>
      <c r="D175">
        <v>131302.2437583486</v>
      </c>
    </row>
    <row r="176" spans="1:4" x14ac:dyDescent="0.35">
      <c r="A176">
        <v>2022</v>
      </c>
      <c r="B176" t="s">
        <v>3</v>
      </c>
      <c r="C176" t="s">
        <v>31</v>
      </c>
      <c r="D176">
        <v>73992.006692430805</v>
      </c>
    </row>
    <row r="177" spans="1:4" x14ac:dyDescent="0.35">
      <c r="A177">
        <v>2022</v>
      </c>
      <c r="B177" t="s">
        <v>3</v>
      </c>
      <c r="C177" t="s">
        <v>32</v>
      </c>
      <c r="D177">
        <v>45890.037459501385</v>
      </c>
    </row>
    <row r="178" spans="1:4" x14ac:dyDescent="0.35">
      <c r="A178">
        <v>2022</v>
      </c>
      <c r="B178" t="s">
        <v>3</v>
      </c>
      <c r="C178" t="s">
        <v>33</v>
      </c>
      <c r="D178">
        <v>12182.454</v>
      </c>
    </row>
    <row r="179" spans="1:4" x14ac:dyDescent="0.35">
      <c r="A179">
        <v>2022</v>
      </c>
      <c r="B179" t="s">
        <v>3</v>
      </c>
      <c r="C179" t="s">
        <v>34</v>
      </c>
      <c r="D179">
        <v>27375.428630386014</v>
      </c>
    </row>
    <row r="180" spans="1:4" x14ac:dyDescent="0.35">
      <c r="A180">
        <v>2022</v>
      </c>
      <c r="B180" t="s">
        <v>3</v>
      </c>
      <c r="C180" t="s">
        <v>29</v>
      </c>
      <c r="D180">
        <v>7844.3729881000008</v>
      </c>
    </row>
    <row r="181" spans="1:4" x14ac:dyDescent="0.35">
      <c r="A181">
        <v>2022</v>
      </c>
      <c r="B181" t="s">
        <v>3</v>
      </c>
      <c r="C181" t="s">
        <v>35</v>
      </c>
      <c r="D181">
        <v>3661.1728280400857</v>
      </c>
    </row>
    <row r="182" spans="1:4" x14ac:dyDescent="0.35">
      <c r="A182">
        <v>2023</v>
      </c>
      <c r="B182" t="s">
        <v>1</v>
      </c>
      <c r="C182" t="s">
        <v>26</v>
      </c>
      <c r="D182">
        <v>356813.19256180996</v>
      </c>
    </row>
    <row r="183" spans="1:4" x14ac:dyDescent="0.35">
      <c r="A183">
        <v>2023</v>
      </c>
      <c r="B183" t="s">
        <v>1</v>
      </c>
      <c r="C183" t="s">
        <v>27</v>
      </c>
      <c r="D183">
        <v>829157.90219671</v>
      </c>
    </row>
    <row r="184" spans="1:4" x14ac:dyDescent="0.35">
      <c r="A184">
        <v>2023</v>
      </c>
      <c r="B184" t="s">
        <v>2</v>
      </c>
      <c r="C184" t="s">
        <v>1</v>
      </c>
      <c r="D184">
        <v>1185971.0947585199</v>
      </c>
    </row>
    <row r="185" spans="1:4" x14ac:dyDescent="0.35">
      <c r="A185">
        <v>2023</v>
      </c>
      <c r="B185" t="s">
        <v>2</v>
      </c>
      <c r="C185" t="s">
        <v>28</v>
      </c>
      <c r="D185">
        <v>179433.78049257837</v>
      </c>
    </row>
    <row r="186" spans="1:4" x14ac:dyDescent="0.35">
      <c r="A186">
        <v>2023</v>
      </c>
      <c r="B186" t="s">
        <v>3</v>
      </c>
      <c r="C186" t="s">
        <v>2</v>
      </c>
      <c r="D186">
        <v>1365404.8752510983</v>
      </c>
    </row>
    <row r="187" spans="1:4" x14ac:dyDescent="0.35">
      <c r="A187">
        <v>2023</v>
      </c>
      <c r="B187" t="s">
        <v>3</v>
      </c>
      <c r="C187" t="s">
        <v>30</v>
      </c>
      <c r="D187">
        <v>125194.39973533645</v>
      </c>
    </row>
    <row r="188" spans="1:4" x14ac:dyDescent="0.35">
      <c r="A188">
        <v>2023</v>
      </c>
      <c r="B188" t="s">
        <v>3</v>
      </c>
      <c r="C188" t="s">
        <v>31</v>
      </c>
      <c r="D188">
        <v>95579.353093802027</v>
      </c>
    </row>
    <row r="189" spans="1:4" x14ac:dyDescent="0.35">
      <c r="A189">
        <v>2023</v>
      </c>
      <c r="B189" t="s">
        <v>3</v>
      </c>
      <c r="C189" t="s">
        <v>32</v>
      </c>
      <c r="D189">
        <v>49477.88251897697</v>
      </c>
    </row>
    <row r="190" spans="1:4" x14ac:dyDescent="0.35">
      <c r="A190">
        <v>2023</v>
      </c>
      <c r="B190" t="s">
        <v>3</v>
      </c>
      <c r="C190" t="s">
        <v>33</v>
      </c>
      <c r="D190">
        <v>23159.539000000001</v>
      </c>
    </row>
    <row r="191" spans="1:4" x14ac:dyDescent="0.35">
      <c r="A191">
        <v>2023</v>
      </c>
      <c r="B191" t="s">
        <v>3</v>
      </c>
      <c r="C191" t="s">
        <v>34</v>
      </c>
      <c r="D191">
        <v>26082.0066251967</v>
      </c>
    </row>
    <row r="192" spans="1:4" x14ac:dyDescent="0.35">
      <c r="A192">
        <v>2023</v>
      </c>
      <c r="B192" t="s">
        <v>3</v>
      </c>
      <c r="C192" t="s">
        <v>29</v>
      </c>
      <c r="D192">
        <v>5532.3146343300004</v>
      </c>
    </row>
    <row r="193" spans="1:4" x14ac:dyDescent="0.35">
      <c r="A193">
        <v>2023</v>
      </c>
      <c r="B193" t="s">
        <v>3</v>
      </c>
      <c r="C193" t="s">
        <v>35</v>
      </c>
      <c r="D193">
        <v>5931.1536615499645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ED59-07DA-4352-9470-36D174AE01D6}">
  <dimension ref="A1:I36"/>
  <sheetViews>
    <sheetView workbookViewId="0">
      <selection activeCell="A2" sqref="A2:A17"/>
    </sheetView>
  </sheetViews>
  <sheetFormatPr defaultRowHeight="14.5" x14ac:dyDescent="0.35"/>
  <cols>
    <col min="1" max="6" width="16.453125" customWidth="1"/>
    <col min="7" max="7" width="24.1796875" customWidth="1"/>
    <col min="8" max="9" width="16.453125" customWidth="1"/>
  </cols>
  <sheetData>
    <row r="1" spans="1:9" s="11" customFormat="1" ht="34" customHeight="1" x14ac:dyDescent="0.35">
      <c r="A1" s="25" t="s">
        <v>0</v>
      </c>
      <c r="B1" s="26" t="s">
        <v>8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7" t="s">
        <v>6</v>
      </c>
      <c r="I1" s="28" t="s">
        <v>7</v>
      </c>
    </row>
    <row r="2" spans="1:9" x14ac:dyDescent="0.35">
      <c r="A2" s="29">
        <v>39448</v>
      </c>
      <c r="B2" s="1" t="s">
        <v>9</v>
      </c>
      <c r="C2" s="23">
        <v>0</v>
      </c>
      <c r="D2" s="23">
        <v>0</v>
      </c>
      <c r="E2" s="23">
        <v>0</v>
      </c>
      <c r="F2" s="2">
        <v>5.5500000000000001E-2</v>
      </c>
      <c r="G2" s="3">
        <v>2.4E-2</v>
      </c>
      <c r="H2" s="4">
        <v>0.17660000000000001</v>
      </c>
      <c r="I2" s="5">
        <v>0.151</v>
      </c>
    </row>
    <row r="3" spans="1:9" x14ac:dyDescent="0.35">
      <c r="A3" s="29">
        <v>39814</v>
      </c>
      <c r="B3" s="1" t="s">
        <v>9</v>
      </c>
      <c r="C3" s="23">
        <v>0.15584415584415573</v>
      </c>
      <c r="D3" s="23">
        <v>0.12025316455696203</v>
      </c>
      <c r="E3" s="23">
        <v>0.16374269005847952</v>
      </c>
      <c r="F3" s="2">
        <v>5.5500000000000001E-2</v>
      </c>
      <c r="G3" s="3">
        <v>2.3E-2</v>
      </c>
      <c r="H3" s="4">
        <v>0.1196</v>
      </c>
      <c r="I3" s="5">
        <v>-4.9000000000000002E-2</v>
      </c>
    </row>
    <row r="4" spans="1:9" x14ac:dyDescent="0.35">
      <c r="A4" s="29">
        <v>40179</v>
      </c>
      <c r="B4" s="1" t="s">
        <v>9</v>
      </c>
      <c r="C4" s="23">
        <v>6.1797752808988846E-2</v>
      </c>
      <c r="D4" s="23">
        <v>0.2768361581920904</v>
      </c>
      <c r="E4" s="23">
        <v>0.21105527638190955</v>
      </c>
      <c r="F4" s="2">
        <v>5.5500000000000001E-2</v>
      </c>
      <c r="G4" s="3">
        <v>0.03</v>
      </c>
      <c r="H4" s="4">
        <v>0.19589999999999999</v>
      </c>
      <c r="I4" s="5">
        <v>-2.4E-2</v>
      </c>
    </row>
    <row r="5" spans="1:9" x14ac:dyDescent="0.35">
      <c r="A5" s="29">
        <v>40544</v>
      </c>
      <c r="B5" s="1" t="s">
        <v>9</v>
      </c>
      <c r="C5" s="23">
        <v>0.2522045855379188</v>
      </c>
      <c r="D5" s="23">
        <v>0.21238938053097345</v>
      </c>
      <c r="E5" s="23">
        <v>0.38589211618257263</v>
      </c>
      <c r="F5" s="2">
        <v>5.5500000000000001E-2</v>
      </c>
      <c r="G5" s="3">
        <v>3.9E-2</v>
      </c>
      <c r="H5" s="4">
        <v>0.1338</v>
      </c>
      <c r="I5" s="5">
        <v>0.02</v>
      </c>
    </row>
    <row r="6" spans="1:9" x14ac:dyDescent="0.35">
      <c r="A6" s="29">
        <v>40909</v>
      </c>
      <c r="B6" s="1" t="s">
        <v>9</v>
      </c>
      <c r="C6" s="23">
        <v>0.17042253521126752</v>
      </c>
      <c r="D6" s="23">
        <v>0.10948905109489052</v>
      </c>
      <c r="E6" s="23">
        <v>0.10778443113772455</v>
      </c>
      <c r="F6" s="2">
        <v>4.4999999999999998E-2</v>
      </c>
      <c r="G6" s="3">
        <v>3.1E-2</v>
      </c>
      <c r="H6" s="4">
        <v>4.7300000000000002E-2</v>
      </c>
      <c r="I6" s="5">
        <v>1.7999999999999999E-2</v>
      </c>
    </row>
    <row r="7" spans="1:9" x14ac:dyDescent="0.35">
      <c r="A7" s="29">
        <v>41275</v>
      </c>
      <c r="B7" s="1" t="s">
        <v>9</v>
      </c>
      <c r="C7" s="23">
        <v>0.13237063778580024</v>
      </c>
      <c r="D7" s="23">
        <v>0.30592105263157893</v>
      </c>
      <c r="E7" s="23">
        <v>0.25135135135135134</v>
      </c>
      <c r="F7" s="2">
        <v>4.4999999999999998E-2</v>
      </c>
      <c r="G7" s="3">
        <v>3.0000000000000001E-3</v>
      </c>
      <c r="H7" s="4">
        <v>5.5599999999999997E-2</v>
      </c>
      <c r="I7" s="5">
        <v>3.1E-2</v>
      </c>
    </row>
    <row r="8" spans="1:9" x14ac:dyDescent="0.35">
      <c r="A8" s="29">
        <v>41640</v>
      </c>
      <c r="B8" s="1" t="s">
        <v>9</v>
      </c>
      <c r="C8" s="23">
        <v>0.12646121147715203</v>
      </c>
      <c r="D8" s="23">
        <v>0.17632241813602015</v>
      </c>
      <c r="E8" s="23">
        <v>0.24190064794816415</v>
      </c>
      <c r="F8" s="2">
        <v>4.4999999999999998E-2</v>
      </c>
      <c r="G8" s="3">
        <v>2E-3</v>
      </c>
      <c r="H8" s="4">
        <v>5.33E-2</v>
      </c>
      <c r="I8" s="5">
        <v>4.2000000000000003E-2</v>
      </c>
    </row>
    <row r="9" spans="1:9" x14ac:dyDescent="0.35">
      <c r="A9" s="29">
        <v>42005</v>
      </c>
      <c r="B9" s="1" t="s">
        <v>9</v>
      </c>
      <c r="C9" s="23">
        <v>0.16981132075471697</v>
      </c>
      <c r="D9" s="23">
        <v>7.7087794432548179E-2</v>
      </c>
      <c r="E9" s="23">
        <v>-5.2173913043478265E-3</v>
      </c>
      <c r="F9" s="2">
        <v>4.4999999999999998E-2</v>
      </c>
      <c r="G9" s="3">
        <v>2E-3</v>
      </c>
      <c r="H9" s="4">
        <v>4.7500000000000001E-2</v>
      </c>
      <c r="I9" s="5">
        <v>8.9999999999999993E-3</v>
      </c>
    </row>
    <row r="10" spans="1:9" x14ac:dyDescent="0.35">
      <c r="A10" s="29">
        <v>42370</v>
      </c>
      <c r="B10" s="1" t="s">
        <v>9</v>
      </c>
      <c r="C10" s="23">
        <v>0.10483870967741936</v>
      </c>
      <c r="D10" s="23">
        <v>3.9761431411530811E-3</v>
      </c>
      <c r="E10" s="23">
        <v>-6.993006993006993E-3</v>
      </c>
      <c r="F10" s="2">
        <v>4.4999999999999998E-2</v>
      </c>
      <c r="G10" s="3">
        <v>2E-3</v>
      </c>
      <c r="H10" s="4">
        <v>3.0599999999999999E-2</v>
      </c>
      <c r="I10" s="5">
        <v>2.7E-2</v>
      </c>
    </row>
    <row r="11" spans="1:9" x14ac:dyDescent="0.35">
      <c r="A11" s="29">
        <v>42736</v>
      </c>
      <c r="B11" s="1" t="s">
        <v>9</v>
      </c>
      <c r="C11" s="23">
        <v>-7.2992700729927001E-2</v>
      </c>
      <c r="D11" s="23">
        <v>-7.9207920792079209E-3</v>
      </c>
      <c r="E11" s="23">
        <v>-5.2816901408450703E-3</v>
      </c>
      <c r="F11" s="2">
        <v>4.7500000000000001E-2</v>
      </c>
      <c r="G11" s="3">
        <v>1E-3</v>
      </c>
      <c r="H11" s="4">
        <v>-1.4999999999999999E-2</v>
      </c>
      <c r="I11" s="5">
        <v>6.0000000000000001E-3</v>
      </c>
    </row>
    <row r="12" spans="1:9" x14ac:dyDescent="0.35">
      <c r="A12" s="29">
        <v>43101</v>
      </c>
      <c r="B12" s="1" t="s">
        <v>9</v>
      </c>
      <c r="C12" s="23">
        <v>1.2921259842519616E-2</v>
      </c>
      <c r="D12" s="23">
        <v>0.19534131736526944</v>
      </c>
      <c r="E12" s="23">
        <v>0.20179292035398236</v>
      </c>
      <c r="F12" s="2">
        <v>0.05</v>
      </c>
      <c r="G12" s="3">
        <v>1E-3</v>
      </c>
      <c r="H12" s="4">
        <v>1.23E-2</v>
      </c>
      <c r="I12" s="5">
        <v>1E-3</v>
      </c>
    </row>
    <row r="13" spans="1:9" x14ac:dyDescent="0.35">
      <c r="A13" s="29">
        <v>43466</v>
      </c>
      <c r="B13" s="1" t="s">
        <v>9</v>
      </c>
      <c r="C13" s="23">
        <v>-4.3718565620603042E-2</v>
      </c>
      <c r="D13" s="23">
        <v>-6.1011979307557973E-2</v>
      </c>
      <c r="E13" s="23">
        <v>-5.6775054380402208E-2</v>
      </c>
      <c r="F13" s="2">
        <v>0.05</v>
      </c>
      <c r="G13" s="3">
        <v>1E-3</v>
      </c>
      <c r="H13" s="4">
        <v>6.8999999999999999E-3</v>
      </c>
      <c r="I13" s="5">
        <v>-8.9999999999999993E-3</v>
      </c>
    </row>
    <row r="14" spans="1:9" x14ac:dyDescent="0.35">
      <c r="A14" s="29">
        <v>43831</v>
      </c>
      <c r="B14" s="1" t="s">
        <v>9</v>
      </c>
      <c r="C14" s="23">
        <v>5.1350626336197497E-2</v>
      </c>
      <c r="D14" s="23">
        <v>5.2410692691809931E-2</v>
      </c>
      <c r="E14" s="23">
        <v>4.6944237128822681E-2</v>
      </c>
      <c r="F14" s="2">
        <v>4.2500000000000003E-2</v>
      </c>
      <c r="G14" s="3">
        <v>1E-3</v>
      </c>
      <c r="H14" s="4">
        <v>-3.56E-2</v>
      </c>
      <c r="I14" s="5">
        <v>-2.5000000000000001E-2</v>
      </c>
    </row>
    <row r="15" spans="1:9" x14ac:dyDescent="0.35">
      <c r="A15" s="29">
        <v>44197</v>
      </c>
      <c r="B15" s="1" t="s">
        <v>9</v>
      </c>
      <c r="C15" s="23">
        <v>0.20123865340900293</v>
      </c>
      <c r="D15" s="23">
        <v>8.0584656978707186E-3</v>
      </c>
      <c r="E15" s="23">
        <v>6.272668702872985E-3</v>
      </c>
      <c r="F15" s="2">
        <v>2.5000000000000001E-2</v>
      </c>
      <c r="G15" s="3">
        <v>1E-3</v>
      </c>
      <c r="H15" s="4">
        <v>1.6299999999999999E-2</v>
      </c>
      <c r="I15" s="5">
        <v>2.3E-2</v>
      </c>
    </row>
    <row r="16" spans="1:9" x14ac:dyDescent="0.35">
      <c r="A16" s="29">
        <v>44562</v>
      </c>
      <c r="B16" s="1" t="s">
        <v>9</v>
      </c>
      <c r="C16" s="23">
        <v>-1.385161012094404E-2</v>
      </c>
      <c r="D16" s="23">
        <v>2.5772375031220197E-2</v>
      </c>
      <c r="E16" s="23">
        <v>4.1022091668716815E-2</v>
      </c>
      <c r="F16" s="2">
        <v>2.5000000000000001E-2</v>
      </c>
      <c r="G16" s="3">
        <v>1E-3</v>
      </c>
      <c r="H16" s="4">
        <v>4.2099999999999999E-2</v>
      </c>
      <c r="I16" s="5">
        <v>0.05</v>
      </c>
    </row>
    <row r="17" spans="1:9" x14ac:dyDescent="0.35">
      <c r="A17" s="30">
        <v>44927</v>
      </c>
      <c r="B17" s="6" t="s">
        <v>9</v>
      </c>
      <c r="C17" s="24">
        <v>2.2727124385643137E-2</v>
      </c>
      <c r="D17" s="24">
        <v>0.14852012602460371</v>
      </c>
      <c r="E17" s="24">
        <v>0.12030244314954301</v>
      </c>
      <c r="F17" s="7">
        <v>5.5E-2</v>
      </c>
      <c r="G17" s="8">
        <v>1E-3</v>
      </c>
      <c r="H17" s="9">
        <v>1.6E-2</v>
      </c>
      <c r="I17" s="10">
        <v>3.1E-2</v>
      </c>
    </row>
    <row r="18" spans="1:9" x14ac:dyDescent="0.35">
      <c r="A18" s="12"/>
      <c r="B18" s="13"/>
      <c r="C18" s="13"/>
      <c r="D18" s="13"/>
      <c r="E18" s="13"/>
      <c r="F18" s="14"/>
      <c r="G18" s="15"/>
      <c r="H18" s="16"/>
      <c r="I18" s="17"/>
    </row>
    <row r="20" spans="1:9" x14ac:dyDescent="0.35">
      <c r="C20" s="22"/>
      <c r="D20" s="22"/>
      <c r="E20" s="22"/>
    </row>
    <row r="21" spans="1:9" x14ac:dyDescent="0.35">
      <c r="C21" s="22"/>
      <c r="D21" s="22"/>
      <c r="E21" s="22"/>
    </row>
    <row r="22" spans="1:9" x14ac:dyDescent="0.35">
      <c r="C22" s="22"/>
      <c r="D22" s="22"/>
      <c r="E22" s="22"/>
    </row>
    <row r="23" spans="1:9" x14ac:dyDescent="0.35">
      <c r="C23" s="22"/>
      <c r="D23" s="22"/>
      <c r="E23" s="22"/>
    </row>
    <row r="24" spans="1:9" x14ac:dyDescent="0.35">
      <c r="C24" s="22"/>
      <c r="D24" s="22"/>
      <c r="E24" s="22"/>
    </row>
    <row r="25" spans="1:9" x14ac:dyDescent="0.35">
      <c r="C25" s="22"/>
      <c r="D25" s="22"/>
      <c r="E25" s="22"/>
    </row>
    <row r="26" spans="1:9" x14ac:dyDescent="0.35">
      <c r="C26" s="22"/>
      <c r="D26" s="22"/>
      <c r="E26" s="22"/>
    </row>
    <row r="27" spans="1:9" x14ac:dyDescent="0.35">
      <c r="C27" s="22"/>
      <c r="D27" s="22"/>
      <c r="E27" s="22"/>
    </row>
    <row r="28" spans="1:9" x14ac:dyDescent="0.35">
      <c r="C28" s="22"/>
      <c r="D28" s="22"/>
      <c r="E28" s="22"/>
    </row>
    <row r="29" spans="1:9" x14ac:dyDescent="0.35">
      <c r="C29" s="22"/>
      <c r="D29" s="22"/>
      <c r="E29" s="22"/>
    </row>
    <row r="30" spans="1:9" x14ac:dyDescent="0.35">
      <c r="C30" s="22"/>
      <c r="D30" s="22"/>
      <c r="E30" s="22"/>
    </row>
    <row r="31" spans="1:9" x14ac:dyDescent="0.35">
      <c r="C31" s="22"/>
      <c r="D31" s="22"/>
      <c r="E31" s="22"/>
    </row>
    <row r="32" spans="1:9" x14ac:dyDescent="0.35">
      <c r="C32" s="22"/>
      <c r="D32" s="22"/>
      <c r="E32" s="22"/>
    </row>
    <row r="33" spans="3:5" x14ac:dyDescent="0.35">
      <c r="C33" s="22"/>
      <c r="D33" s="22"/>
      <c r="E33" s="22"/>
    </row>
    <row r="34" spans="3:5" x14ac:dyDescent="0.35">
      <c r="C34" s="22"/>
      <c r="D34" s="22"/>
      <c r="E34" s="22"/>
    </row>
    <row r="35" spans="3:5" x14ac:dyDescent="0.35">
      <c r="C35" s="22"/>
      <c r="D35" s="22"/>
      <c r="E35" s="22"/>
    </row>
    <row r="36" spans="3:5" x14ac:dyDescent="0.35">
      <c r="C36" s="2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565C6-4FBC-4A23-B246-5167989172F4}">
  <dimension ref="A1:I17"/>
  <sheetViews>
    <sheetView workbookViewId="0">
      <selection activeCell="A2" sqref="A2:A17"/>
    </sheetView>
  </sheetViews>
  <sheetFormatPr defaultRowHeight="14.5" x14ac:dyDescent="0.35"/>
  <cols>
    <col min="2" max="2" width="9.453125" customWidth="1"/>
    <col min="7" max="7" width="20.453125" customWidth="1"/>
    <col min="8" max="8" width="16.54296875" customWidth="1"/>
    <col min="9" max="9" width="9.81640625" customWidth="1"/>
  </cols>
  <sheetData>
    <row r="1" spans="1:9" ht="31.5" customHeight="1" x14ac:dyDescent="0.35">
      <c r="A1" s="36" t="s">
        <v>0</v>
      </c>
      <c r="B1" s="37" t="s">
        <v>8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38" t="s">
        <v>6</v>
      </c>
      <c r="I1" s="39" t="s">
        <v>7</v>
      </c>
    </row>
    <row r="2" spans="1:9" x14ac:dyDescent="0.35">
      <c r="A2" s="29">
        <v>39448</v>
      </c>
      <c r="B2" s="31" t="s">
        <v>11</v>
      </c>
      <c r="C2" s="20">
        <v>0</v>
      </c>
      <c r="D2" s="20">
        <v>0</v>
      </c>
      <c r="E2" s="20">
        <v>0</v>
      </c>
      <c r="F2" s="64">
        <v>3.2500000000000001E-2</v>
      </c>
      <c r="G2" s="4">
        <v>9.6000000000000002E-2</v>
      </c>
      <c r="H2" s="20">
        <v>0</v>
      </c>
      <c r="I2" s="34">
        <v>2.1000000000000001E-2</v>
      </c>
    </row>
    <row r="3" spans="1:9" x14ac:dyDescent="0.35">
      <c r="A3" s="29">
        <v>39814</v>
      </c>
      <c r="B3" s="31" t="s">
        <v>11</v>
      </c>
      <c r="C3" s="21">
        <v>4.0336740048840497E-2</v>
      </c>
      <c r="D3" s="21">
        <v>4.8738189411546499E-2</v>
      </c>
      <c r="E3" s="21">
        <v>0.117085503159627</v>
      </c>
      <c r="F3" s="64">
        <v>3.5000000000000003E-2</v>
      </c>
      <c r="G3" s="4">
        <v>9.6000000000000002E-2</v>
      </c>
      <c r="H3" s="4">
        <v>-8.35616438356164E-3</v>
      </c>
      <c r="I3" s="34">
        <v>3.5000000000000003E-2</v>
      </c>
    </row>
    <row r="4" spans="1:9" x14ac:dyDescent="0.35">
      <c r="A4" s="29">
        <v>40179</v>
      </c>
      <c r="B4" s="31" t="s">
        <v>11</v>
      </c>
      <c r="C4" s="21">
        <v>0.112740182379547</v>
      </c>
      <c r="D4" s="21">
        <v>0.109576434234179</v>
      </c>
      <c r="E4" s="21">
        <v>8.8239384592930403E-2</v>
      </c>
      <c r="F4" s="64">
        <v>3.2500000000000001E-2</v>
      </c>
      <c r="G4" s="33">
        <v>0.1</v>
      </c>
      <c r="H4" s="4">
        <v>2.75E-2</v>
      </c>
      <c r="I4" s="34">
        <v>-7.0000000000000001E-3</v>
      </c>
    </row>
    <row r="5" spans="1:9" x14ac:dyDescent="0.35">
      <c r="A5" s="29">
        <v>40544</v>
      </c>
      <c r="B5" s="31" t="s">
        <v>11</v>
      </c>
      <c r="C5" s="21">
        <v>3.9767187693879602E-2</v>
      </c>
      <c r="D5" s="21">
        <v>4.4855193900685E-2</v>
      </c>
      <c r="E5" s="21">
        <v>3.4675620559385202E-2</v>
      </c>
      <c r="F5" s="64">
        <v>3.2500000000000001E-2</v>
      </c>
      <c r="G5" s="4">
        <v>9.0999999999999998E-2</v>
      </c>
      <c r="H5" s="4">
        <v>2.4444444444444401E-3</v>
      </c>
      <c r="I5" s="34">
        <v>2.1999999999999999E-2</v>
      </c>
    </row>
    <row r="6" spans="1:9" x14ac:dyDescent="0.35">
      <c r="A6" s="29">
        <v>40909</v>
      </c>
      <c r="B6" s="31" t="s">
        <v>11</v>
      </c>
      <c r="C6" s="21">
        <v>6.4180494743326794E-2</v>
      </c>
      <c r="D6" s="21">
        <v>6.8644436807115697E-2</v>
      </c>
      <c r="E6" s="21">
        <v>5.6334859680885502E-2</v>
      </c>
      <c r="F6" s="65">
        <v>0.03</v>
      </c>
      <c r="G6" s="4">
        <v>9.9000000000000005E-2</v>
      </c>
      <c r="H6" s="4">
        <v>-6.0714285714285696E-3</v>
      </c>
      <c r="I6" s="34">
        <v>8.9999999999999993E-3</v>
      </c>
    </row>
    <row r="7" spans="1:9" x14ac:dyDescent="0.35">
      <c r="A7" s="29">
        <v>41275</v>
      </c>
      <c r="B7" s="31" t="s">
        <v>11</v>
      </c>
      <c r="C7" s="21">
        <v>2.9657569423031199E-2</v>
      </c>
      <c r="D7" s="21">
        <v>3.7895359435527902E-2</v>
      </c>
      <c r="E7" s="21">
        <v>2.6515540704210399E-2</v>
      </c>
      <c r="F7" s="65">
        <v>0.03</v>
      </c>
      <c r="G7" s="4">
        <v>9.4E-2</v>
      </c>
      <c r="H7" s="4">
        <v>1.1818181818181801E-2</v>
      </c>
      <c r="I7" s="34">
        <v>2.5999999999999999E-2</v>
      </c>
    </row>
    <row r="8" spans="1:9" x14ac:dyDescent="0.35">
      <c r="A8" s="29">
        <v>41640</v>
      </c>
      <c r="B8" s="31" t="s">
        <v>11</v>
      </c>
      <c r="C8" s="21">
        <v>3.8909298028097998E-2</v>
      </c>
      <c r="D8" s="21">
        <v>4.5997808203285098E-2</v>
      </c>
      <c r="E8" s="21">
        <v>3.28323331033041E-2</v>
      </c>
      <c r="F8" s="65">
        <v>0.03</v>
      </c>
      <c r="G8" s="4">
        <v>0.10199999999999999</v>
      </c>
      <c r="H8" s="4">
        <v>-4.5833333333333299E-3</v>
      </c>
      <c r="I8" s="34">
        <v>5.0000000000000001E-3</v>
      </c>
    </row>
    <row r="9" spans="1:9" x14ac:dyDescent="0.35">
      <c r="A9" s="29">
        <v>42005</v>
      </c>
      <c r="B9" s="31" t="s">
        <v>11</v>
      </c>
      <c r="C9" s="21">
        <v>4.6950931315996702E-2</v>
      </c>
      <c r="D9" s="21">
        <v>5.1934365544294703E-2</v>
      </c>
      <c r="E9" s="21">
        <v>6.9834223217126304E-2</v>
      </c>
      <c r="F9" s="64">
        <v>2.5000000000000001E-2</v>
      </c>
      <c r="G9" s="4">
        <v>9.9000000000000005E-2</v>
      </c>
      <c r="H9" s="4">
        <v>5.0000000000000001E-3</v>
      </c>
      <c r="I9" s="34">
        <v>1.6E-2</v>
      </c>
    </row>
    <row r="10" spans="1:9" x14ac:dyDescent="0.35">
      <c r="A10" s="29">
        <v>42370</v>
      </c>
      <c r="B10" s="31" t="s">
        <v>11</v>
      </c>
      <c r="C10" s="21">
        <v>6.1517107669199697E-2</v>
      </c>
      <c r="D10" s="21">
        <v>6.2065198873144101E-2</v>
      </c>
      <c r="E10" s="21">
        <v>4.8355290441189698E-2</v>
      </c>
      <c r="F10" s="64">
        <v>2.5000000000000001E-2</v>
      </c>
      <c r="G10" s="4">
        <v>0.104</v>
      </c>
      <c r="H10" s="4">
        <v>-7.6923076923076901E-3</v>
      </c>
      <c r="I10" s="34">
        <v>3.0000000000000001E-3</v>
      </c>
    </row>
    <row r="11" spans="1:9" x14ac:dyDescent="0.35">
      <c r="A11" s="29">
        <v>42736</v>
      </c>
      <c r="B11" s="31" t="s">
        <v>11</v>
      </c>
      <c r="C11" s="21">
        <v>8.3733325009048606E-2</v>
      </c>
      <c r="D11" s="21">
        <v>7.8404309031118294E-2</v>
      </c>
      <c r="E11" s="21">
        <v>7.0624063621432503E-2</v>
      </c>
      <c r="F11" s="64">
        <v>2.2499999999999999E-2</v>
      </c>
      <c r="G11" s="4">
        <v>0.107</v>
      </c>
      <c r="H11" s="4">
        <v>4.4444444444444398E-2</v>
      </c>
      <c r="I11" s="34">
        <v>2.1000000000000001E-2</v>
      </c>
    </row>
    <row r="12" spans="1:9" x14ac:dyDescent="0.35">
      <c r="A12" s="29">
        <v>43101</v>
      </c>
      <c r="B12" s="31" t="s">
        <v>11</v>
      </c>
      <c r="C12" s="21">
        <v>7.0336454243346502E-2</v>
      </c>
      <c r="D12" s="21">
        <v>6.7487179136819606E-2</v>
      </c>
      <c r="E12" s="21">
        <v>4.6891829166486702E-2</v>
      </c>
      <c r="F12" s="64">
        <v>2.2499999999999999E-2</v>
      </c>
      <c r="G12" s="4">
        <v>0.105</v>
      </c>
      <c r="H12" s="4">
        <v>-3.6734693877551001E-3</v>
      </c>
      <c r="I12" s="34">
        <v>1.7999999999999999E-2</v>
      </c>
    </row>
    <row r="13" spans="1:9" x14ac:dyDescent="0.35">
      <c r="A13" s="29">
        <v>43466</v>
      </c>
      <c r="B13" s="31" t="s">
        <v>11</v>
      </c>
      <c r="C13" s="21">
        <v>5.1166426737378097E-2</v>
      </c>
      <c r="D13" s="21">
        <v>4.8593971706122799E-2</v>
      </c>
      <c r="E13" s="21">
        <v>4.4693305269607402E-2</v>
      </c>
      <c r="F13" s="64">
        <v>2.2499999999999999E-2</v>
      </c>
      <c r="G13" s="4">
        <v>0.105</v>
      </c>
      <c r="H13" s="4">
        <v>-1.29032258064516E-3</v>
      </c>
      <c r="I13" s="34">
        <v>-5.0000000000000001E-3</v>
      </c>
    </row>
    <row r="14" spans="1:9" x14ac:dyDescent="0.35">
      <c r="A14" s="29">
        <v>43831</v>
      </c>
      <c r="B14" s="31" t="s">
        <v>11</v>
      </c>
      <c r="C14" s="21">
        <v>7.6390426445157297E-2</v>
      </c>
      <c r="D14" s="21">
        <v>7.1646832790260503E-2</v>
      </c>
      <c r="E14" s="21">
        <v>3.4182148402011503E-2</v>
      </c>
      <c r="F14" s="64">
        <v>2.2499999999999999E-2</v>
      </c>
      <c r="G14" s="4">
        <v>0.105</v>
      </c>
      <c r="H14" s="4">
        <v>-1.2962962962963001E-2</v>
      </c>
      <c r="I14" s="34">
        <v>1.2999999999999999E-2</v>
      </c>
    </row>
    <row r="15" spans="1:9" x14ac:dyDescent="0.35">
      <c r="A15" s="29">
        <v>44197</v>
      </c>
      <c r="B15" s="31" t="s">
        <v>11</v>
      </c>
      <c r="C15" s="21">
        <v>0.12240391024055</v>
      </c>
      <c r="D15" s="21">
        <v>0.105584556891436</v>
      </c>
      <c r="E15" s="21">
        <v>9.3225695371334405E-2</v>
      </c>
      <c r="F15" s="64">
        <v>1.4999999999999999E-2</v>
      </c>
      <c r="G15" s="4">
        <v>0.125</v>
      </c>
      <c r="H15" s="4">
        <v>-3.7499999999999999E-2</v>
      </c>
      <c r="I15" s="35">
        <v>0</v>
      </c>
    </row>
    <row r="16" spans="1:9" x14ac:dyDescent="0.35">
      <c r="A16" s="29">
        <v>44562</v>
      </c>
      <c r="B16" s="31" t="s">
        <v>11</v>
      </c>
      <c r="C16" s="21">
        <v>6.3227269649923507E-2</v>
      </c>
      <c r="D16" s="21">
        <v>5.7855442793377197E-2</v>
      </c>
      <c r="E16" s="21">
        <v>5.2008255473376903E-2</v>
      </c>
      <c r="F16" s="64">
        <v>1.4999999999999999E-2</v>
      </c>
      <c r="G16" s="4">
        <v>0.121</v>
      </c>
      <c r="H16" s="4">
        <v>-7.7272727272727302E-3</v>
      </c>
      <c r="I16" s="34">
        <v>3.1E-2</v>
      </c>
    </row>
    <row r="17" spans="1:9" x14ac:dyDescent="0.35">
      <c r="A17" s="30">
        <v>44927</v>
      </c>
      <c r="B17" s="40" t="s">
        <v>11</v>
      </c>
      <c r="C17" s="41">
        <v>0.101785090114949</v>
      </c>
      <c r="D17" s="41">
        <v>9.1454001387688902E-2</v>
      </c>
      <c r="E17" s="41">
        <v>9.2141060121879198E-2</v>
      </c>
      <c r="F17" s="64">
        <v>2.5000000000000001E-2</v>
      </c>
      <c r="G17" s="9">
        <v>0.129</v>
      </c>
      <c r="H17" s="9">
        <v>6.8000000000000005E-2</v>
      </c>
      <c r="I17" s="43">
        <v>2.3E-2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9DB5-0533-4CED-BF54-E6D0AB72F6AB}">
  <dimension ref="A1:I18"/>
  <sheetViews>
    <sheetView workbookViewId="0">
      <selection activeCell="A2" sqref="A2:A17"/>
    </sheetView>
  </sheetViews>
  <sheetFormatPr defaultRowHeight="14.5" x14ac:dyDescent="0.35"/>
  <cols>
    <col min="1" max="1" width="8.7265625" style="11"/>
    <col min="2" max="2" width="9.453125" style="11" customWidth="1"/>
    <col min="3" max="6" width="8.7265625" style="11"/>
    <col min="7" max="7" width="20.453125" style="11" customWidth="1"/>
    <col min="8" max="8" width="13.1796875" style="11" customWidth="1"/>
    <col min="9" max="9" width="9.81640625" style="11" customWidth="1"/>
  </cols>
  <sheetData>
    <row r="1" spans="1:9" ht="31" customHeight="1" x14ac:dyDescent="0.35">
      <c r="A1" s="36" t="s">
        <v>0</v>
      </c>
      <c r="B1" s="37" t="s">
        <v>8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38" t="s">
        <v>6</v>
      </c>
      <c r="I1" s="39" t="s">
        <v>7</v>
      </c>
    </row>
    <row r="2" spans="1:9" x14ac:dyDescent="0.35">
      <c r="A2" s="29">
        <v>39448</v>
      </c>
      <c r="B2" s="31" t="s">
        <v>10</v>
      </c>
      <c r="C2" s="52">
        <v>0</v>
      </c>
      <c r="D2" s="20">
        <v>0</v>
      </c>
      <c r="E2" s="20">
        <v>0</v>
      </c>
      <c r="F2" s="32">
        <v>5.2499999999999998E-2</v>
      </c>
      <c r="G2" s="4">
        <v>0.124</v>
      </c>
      <c r="H2" s="4">
        <v>3.1E-2</v>
      </c>
      <c r="I2" s="34">
        <v>4.1000000000000002E-2</v>
      </c>
    </row>
    <row r="3" spans="1:9" x14ac:dyDescent="0.35">
      <c r="A3" s="29">
        <v>39814</v>
      </c>
      <c r="B3" s="31" t="s">
        <v>10</v>
      </c>
      <c r="C3" s="52">
        <v>0.15322580645161291</v>
      </c>
      <c r="D3" s="20">
        <v>0.12881355932203389</v>
      </c>
      <c r="E3" s="20">
        <v>0.12923076923076923</v>
      </c>
      <c r="F3" s="32">
        <v>4.4999999999999998E-2</v>
      </c>
      <c r="G3" s="4">
        <v>0.13300000000000001</v>
      </c>
      <c r="H3" s="4">
        <v>3.9E-2</v>
      </c>
      <c r="I3" s="34">
        <v>4.1000000000000002E-2</v>
      </c>
    </row>
    <row r="4" spans="1:9" x14ac:dyDescent="0.35">
      <c r="A4" s="29">
        <v>40179</v>
      </c>
      <c r="B4" s="31" t="s">
        <v>10</v>
      </c>
      <c r="C4" s="52">
        <v>0.11188811188811189</v>
      </c>
      <c r="D4" s="20">
        <v>0.1111111111111111</v>
      </c>
      <c r="E4" s="20">
        <v>0.11989100817438691</v>
      </c>
      <c r="F4" s="32">
        <v>4.4999999999999998E-2</v>
      </c>
      <c r="G4" s="4">
        <v>0.13</v>
      </c>
      <c r="H4" s="4">
        <v>2E-3</v>
      </c>
      <c r="I4" s="34">
        <v>3.6999999999999998E-2</v>
      </c>
    </row>
    <row r="5" spans="1:9" x14ac:dyDescent="0.35">
      <c r="A5" s="29">
        <v>40544</v>
      </c>
      <c r="B5" s="31" t="s">
        <v>10</v>
      </c>
      <c r="C5" s="52">
        <v>0.20125786163522014</v>
      </c>
      <c r="D5" s="20">
        <v>9.7297297297297303E-2</v>
      </c>
      <c r="E5" s="20">
        <v>9.4890510948905105E-2</v>
      </c>
      <c r="F5" s="32">
        <v>3.5000000000000003E-2</v>
      </c>
      <c r="G5" s="4">
        <v>0.189</v>
      </c>
      <c r="H5" s="4">
        <v>5.0000000000000001E-3</v>
      </c>
      <c r="I5" s="34">
        <v>3.9E-2</v>
      </c>
    </row>
    <row r="6" spans="1:9" x14ac:dyDescent="0.35">
      <c r="A6" s="29">
        <v>40909</v>
      </c>
      <c r="B6" s="31" t="s">
        <v>10</v>
      </c>
      <c r="C6" s="52">
        <v>4.712041884816754E-2</v>
      </c>
      <c r="D6" s="20">
        <v>7.3891625615763543E-3</v>
      </c>
      <c r="E6" s="20">
        <v>0.08</v>
      </c>
      <c r="F6" s="32">
        <v>3.7499999999999999E-2</v>
      </c>
      <c r="G6" s="4">
        <v>0.16700000000000001</v>
      </c>
      <c r="H6" s="4">
        <v>8.9999999999999993E-3</v>
      </c>
      <c r="I6" s="34">
        <v>5.0999999999999997E-2</v>
      </c>
    </row>
    <row r="7" spans="1:9" x14ac:dyDescent="0.35">
      <c r="A7" s="29">
        <v>41275</v>
      </c>
      <c r="B7" s="31" t="s">
        <v>10</v>
      </c>
      <c r="C7" s="52">
        <v>4.4999999999999998E-2</v>
      </c>
      <c r="D7" s="20">
        <v>8.0684596577017112E-2</v>
      </c>
      <c r="E7" s="20">
        <v>6.1728395061728392E-2</v>
      </c>
      <c r="F7" s="32">
        <v>4.4999999999999998E-2</v>
      </c>
      <c r="G7" s="4">
        <v>0.153</v>
      </c>
      <c r="H7" s="4">
        <v>8.0000000000000002E-3</v>
      </c>
      <c r="I7" s="34">
        <v>5.6000000000000001E-2</v>
      </c>
    </row>
    <row r="8" spans="1:9" x14ac:dyDescent="0.35">
      <c r="A8" s="29">
        <v>41640</v>
      </c>
      <c r="B8" s="31" t="s">
        <v>10</v>
      </c>
      <c r="C8" s="52">
        <v>8.1339712918660281E-2</v>
      </c>
      <c r="D8" s="20">
        <v>0.11085972850678733</v>
      </c>
      <c r="E8" s="20">
        <v>6.589147286821706E-2</v>
      </c>
      <c r="F8" s="32">
        <v>4.7500000000000001E-2</v>
      </c>
      <c r="G8" s="4">
        <v>0.15</v>
      </c>
      <c r="H8" s="4">
        <v>7.0000000000000001E-3</v>
      </c>
      <c r="I8" s="34">
        <v>4.8000000000000001E-2</v>
      </c>
    </row>
    <row r="9" spans="1:9" x14ac:dyDescent="0.35">
      <c r="A9" s="29">
        <v>42005</v>
      </c>
      <c r="B9" s="31" t="s">
        <v>10</v>
      </c>
      <c r="C9" s="52">
        <v>8.8495575221238937E-2</v>
      </c>
      <c r="D9" s="20">
        <v>7.9429735234215884E-2</v>
      </c>
      <c r="E9" s="20">
        <v>6.9090909090909092E-2</v>
      </c>
      <c r="F9" s="32">
        <v>4.2500000000000003E-2</v>
      </c>
      <c r="G9" s="4">
        <v>0.154</v>
      </c>
      <c r="H9" s="4">
        <v>6.0000000000000001E-3</v>
      </c>
      <c r="I9" s="34">
        <v>3.9E-2</v>
      </c>
    </row>
    <row r="10" spans="1:9" x14ac:dyDescent="0.35">
      <c r="A10" s="29">
        <v>42370</v>
      </c>
      <c r="B10" s="31" t="s">
        <v>10</v>
      </c>
      <c r="C10" s="52">
        <v>7.7235772357723581E-2</v>
      </c>
      <c r="D10" s="20">
        <v>9.4339622641509441E-2</v>
      </c>
      <c r="E10" s="20">
        <v>7.9931972789115652E-2</v>
      </c>
      <c r="F10" s="32">
        <v>4.2500000000000003E-2</v>
      </c>
      <c r="G10" s="4">
        <v>0.155</v>
      </c>
      <c r="H10" s="4">
        <v>8.0000000000000002E-3</v>
      </c>
      <c r="I10" s="34">
        <v>4.2000000000000003E-2</v>
      </c>
    </row>
    <row r="11" spans="1:9" x14ac:dyDescent="0.35">
      <c r="A11" s="29">
        <v>42736</v>
      </c>
      <c r="B11" s="31" t="s">
        <v>10</v>
      </c>
      <c r="C11" s="52">
        <v>0.16981132075471697</v>
      </c>
      <c r="D11" s="20">
        <v>0.13448275862068965</v>
      </c>
      <c r="E11" s="20">
        <v>0.11968503937007874</v>
      </c>
      <c r="F11" s="32">
        <v>0.05</v>
      </c>
      <c r="G11" s="4">
        <v>0.155</v>
      </c>
      <c r="H11" s="4">
        <v>1.0999999999999999E-2</v>
      </c>
      <c r="I11" s="34">
        <v>6.0999999999999999E-2</v>
      </c>
    </row>
    <row r="12" spans="1:9" x14ac:dyDescent="0.35">
      <c r="A12" s="29">
        <v>43101</v>
      </c>
      <c r="B12" s="31" t="s">
        <v>10</v>
      </c>
      <c r="C12" s="52">
        <v>3.5483870967741936E-2</v>
      </c>
      <c r="D12" s="20">
        <v>7.4468085106382975E-2</v>
      </c>
      <c r="E12" s="20">
        <v>7.0323488045007029E-2</v>
      </c>
      <c r="F12" s="32">
        <v>6.7500000000000004E-2</v>
      </c>
      <c r="G12" s="4">
        <v>0.155</v>
      </c>
      <c r="H12" s="4">
        <v>3.0000000000000001E-3</v>
      </c>
      <c r="I12" s="34">
        <v>7.4999999999999997E-2</v>
      </c>
    </row>
    <row r="13" spans="1:9" x14ac:dyDescent="0.35">
      <c r="A13" s="29">
        <v>43466</v>
      </c>
      <c r="B13" s="31" t="s">
        <v>10</v>
      </c>
      <c r="C13" s="52">
        <v>8.7227414330218064E-2</v>
      </c>
      <c r="D13" s="20">
        <v>0.10183875530410184</v>
      </c>
      <c r="E13" s="20">
        <v>0.11038107752956636</v>
      </c>
      <c r="F13" s="32">
        <v>7.7499999999999999E-2</v>
      </c>
      <c r="G13" s="4">
        <v>0.14899999999999999</v>
      </c>
      <c r="H13" s="4">
        <v>0</v>
      </c>
      <c r="I13" s="34">
        <v>6.0999999999999999E-2</v>
      </c>
    </row>
    <row r="14" spans="1:9" x14ac:dyDescent="0.35">
      <c r="A14" s="29">
        <v>43831</v>
      </c>
      <c r="B14" s="31" t="s">
        <v>10</v>
      </c>
      <c r="C14" s="52">
        <v>0.15759312320916904</v>
      </c>
      <c r="D14" s="20">
        <v>0.10526315789473684</v>
      </c>
      <c r="E14" s="20">
        <v>0.10295857988165681</v>
      </c>
      <c r="F14" s="32">
        <v>6.25E-2</v>
      </c>
      <c r="G14" s="4">
        <v>0.17399999999999999</v>
      </c>
      <c r="H14" s="4">
        <v>8.9999999999999993E-3</v>
      </c>
      <c r="I14" s="34">
        <v>4.9000000000000002E-2</v>
      </c>
    </row>
    <row r="15" spans="1:9" x14ac:dyDescent="0.35">
      <c r="A15" s="29">
        <v>44197</v>
      </c>
      <c r="B15" s="31" t="s">
        <v>10</v>
      </c>
      <c r="C15" s="52">
        <v>9.6534653465346537E-2</v>
      </c>
      <c r="D15" s="20">
        <v>9.2915214866434379E-2</v>
      </c>
      <c r="E15" s="20">
        <v>8.3690987124463517E-2</v>
      </c>
      <c r="F15" s="32">
        <v>6.25E-2</v>
      </c>
      <c r="G15" s="4">
        <v>0.16200000000000001</v>
      </c>
      <c r="H15" s="4">
        <v>0.02</v>
      </c>
      <c r="I15" s="34">
        <v>6.6000000000000003E-2</v>
      </c>
    </row>
    <row r="16" spans="1:9" x14ac:dyDescent="0.35">
      <c r="A16" s="29">
        <v>44562</v>
      </c>
      <c r="B16" s="31" t="s">
        <v>10</v>
      </c>
      <c r="C16" s="52">
        <v>6.9977426636568849E-2</v>
      </c>
      <c r="D16" s="20">
        <v>8.3953241232731138E-2</v>
      </c>
      <c r="E16" s="20">
        <v>9.9009900990099015E-2</v>
      </c>
      <c r="F16" s="32">
        <v>7.2499999999999995E-2</v>
      </c>
      <c r="G16" s="4">
        <v>0.152</v>
      </c>
      <c r="H16" s="4">
        <v>3.0000000000000001E-3</v>
      </c>
      <c r="I16" s="34">
        <v>0.10100000000000001</v>
      </c>
    </row>
    <row r="17" spans="1:9" x14ac:dyDescent="0.35">
      <c r="A17" s="30">
        <v>44927</v>
      </c>
      <c r="B17" s="40" t="s">
        <v>10</v>
      </c>
      <c r="C17" s="52">
        <v>9.2827004219409287E-2</v>
      </c>
      <c r="D17" s="20">
        <v>9.8039215686274508E-2</v>
      </c>
      <c r="E17" s="20">
        <v>8.1081081081081086E-2</v>
      </c>
      <c r="F17" s="42">
        <v>0.08</v>
      </c>
      <c r="G17" s="9">
        <v>0.16400000000000001</v>
      </c>
      <c r="H17" s="9">
        <v>2E-3</v>
      </c>
      <c r="I17" s="43">
        <v>8.1000000000000003E-2</v>
      </c>
    </row>
    <row r="18" spans="1:9" x14ac:dyDescent="0.35">
      <c r="A18" s="18"/>
      <c r="C18" s="19"/>
      <c r="D18" s="19"/>
      <c r="E18" s="19"/>
      <c r="F18" s="17"/>
      <c r="G18" s="16"/>
      <c r="H18" s="16"/>
      <c r="I18" s="16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0578-9DD3-4881-9EA3-90D0A6D1ABBC}">
  <dimension ref="A1:I17"/>
  <sheetViews>
    <sheetView workbookViewId="0">
      <selection activeCell="A2" sqref="A2:A17"/>
    </sheetView>
  </sheetViews>
  <sheetFormatPr defaultRowHeight="14.5" x14ac:dyDescent="0.35"/>
  <cols>
    <col min="1" max="1" width="8.7265625" style="11"/>
    <col min="2" max="2" width="9.453125" style="11" customWidth="1"/>
    <col min="3" max="6" width="8.7265625" style="11"/>
    <col min="7" max="7" width="22.1796875" style="11" customWidth="1"/>
    <col min="8" max="8" width="17.453125" style="11" customWidth="1"/>
    <col min="9" max="9" width="9.81640625" style="11" customWidth="1"/>
  </cols>
  <sheetData>
    <row r="1" spans="1:9" ht="36" customHeight="1" x14ac:dyDescent="0.35">
      <c r="A1" s="36" t="s">
        <v>0</v>
      </c>
      <c r="B1" s="37" t="s">
        <v>8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38" t="s">
        <v>6</v>
      </c>
      <c r="I1" s="39" t="s">
        <v>7</v>
      </c>
    </row>
    <row r="2" spans="1:9" x14ac:dyDescent="0.35">
      <c r="A2" s="29">
        <v>39448</v>
      </c>
      <c r="B2" s="31" t="s">
        <v>12</v>
      </c>
      <c r="C2" s="45"/>
      <c r="D2" s="45"/>
      <c r="E2" s="45"/>
      <c r="F2" s="44"/>
      <c r="G2" s="46"/>
      <c r="H2" s="47"/>
      <c r="I2" s="48"/>
    </row>
    <row r="3" spans="1:9" x14ac:dyDescent="0.35">
      <c r="A3" s="29">
        <v>39814</v>
      </c>
      <c r="B3" s="31" t="s">
        <v>12</v>
      </c>
      <c r="C3" s="20">
        <v>0</v>
      </c>
      <c r="D3" s="20">
        <v>0</v>
      </c>
      <c r="E3" s="20">
        <v>0</v>
      </c>
      <c r="F3" s="49">
        <v>9.5699999999999993E-2</v>
      </c>
      <c r="G3" s="4">
        <v>6.4000000000000001E-2</v>
      </c>
      <c r="H3" s="4">
        <v>0.10199999999999999</v>
      </c>
      <c r="I3" s="34">
        <v>1.2E-2</v>
      </c>
    </row>
    <row r="4" spans="1:9" x14ac:dyDescent="0.35">
      <c r="A4" s="29">
        <v>40179</v>
      </c>
      <c r="B4" s="31" t="s">
        <v>12</v>
      </c>
      <c r="C4" s="20">
        <v>0.18388429752066127</v>
      </c>
      <c r="D4" s="20">
        <v>1.7627906976744185</v>
      </c>
      <c r="E4" s="20">
        <v>0.12096774193548387</v>
      </c>
      <c r="F4" s="49">
        <v>8.3400000000000002E-2</v>
      </c>
      <c r="G4" s="4">
        <v>6.8000000000000005E-2</v>
      </c>
      <c r="H4" s="33">
        <v>0.08</v>
      </c>
      <c r="I4" s="34">
        <v>3.9800000000000002E-2</v>
      </c>
    </row>
    <row r="5" spans="1:9" x14ac:dyDescent="0.35">
      <c r="A5" s="29">
        <v>40544</v>
      </c>
      <c r="B5" s="31" t="s">
        <v>12</v>
      </c>
      <c r="C5" s="20">
        <v>7.1553228621291307E-2</v>
      </c>
      <c r="D5" s="20">
        <v>-1.3468013468013421E-2</v>
      </c>
      <c r="E5" s="20">
        <v>5.7553956834532377E-2</v>
      </c>
      <c r="F5" s="49">
        <v>7.5300000000000006E-2</v>
      </c>
      <c r="G5" s="4">
        <v>7.2999999999999995E-2</v>
      </c>
      <c r="H5" s="4">
        <v>8.9999999999999993E-3</v>
      </c>
      <c r="I5" s="34">
        <v>4.9700000000000001E-2</v>
      </c>
    </row>
    <row r="6" spans="1:9" x14ac:dyDescent="0.35">
      <c r="A6" s="29">
        <v>40909</v>
      </c>
      <c r="B6" s="31" t="s">
        <v>12</v>
      </c>
      <c r="C6" s="20">
        <v>0.15635179153094464</v>
      </c>
      <c r="D6" s="20">
        <v>0.11092150170648452</v>
      </c>
      <c r="E6" s="20">
        <v>6.8027210884353748E-2</v>
      </c>
      <c r="F6" s="49">
        <v>7.2499999999999995E-2</v>
      </c>
      <c r="G6" s="4">
        <v>7.8E-2</v>
      </c>
      <c r="H6" s="4">
        <v>2.5000000000000001E-2</v>
      </c>
      <c r="I6" s="34">
        <v>6.5799999999999997E-2</v>
      </c>
    </row>
    <row r="7" spans="1:9" x14ac:dyDescent="0.35">
      <c r="A7" s="29">
        <v>41275</v>
      </c>
      <c r="B7" s="31" t="s">
        <v>12</v>
      </c>
      <c r="C7" s="20">
        <v>7.3239436619718379E-2</v>
      </c>
      <c r="D7" s="20">
        <v>5.5299539170507048E-2</v>
      </c>
      <c r="E7" s="20">
        <v>7.0063694267515922E-2</v>
      </c>
      <c r="F7" s="49">
        <v>7.3499999999999996E-2</v>
      </c>
      <c r="G7" s="4">
        <v>8.3000000000000004E-2</v>
      </c>
      <c r="H7" s="4">
        <v>3.7999999999999999E-2</v>
      </c>
      <c r="I7" s="34">
        <v>4.82E-2</v>
      </c>
    </row>
    <row r="8" spans="1:9" x14ac:dyDescent="0.35">
      <c r="A8" s="29">
        <v>41640</v>
      </c>
      <c r="B8" s="31" t="s">
        <v>12</v>
      </c>
      <c r="C8" s="20">
        <v>8.9238845144357037E-2</v>
      </c>
      <c r="D8" s="20">
        <v>6.84133915574964E-2</v>
      </c>
      <c r="E8" s="20">
        <v>5.3571428571428568E-2</v>
      </c>
      <c r="F8" s="49">
        <v>7.2700000000000001E-2</v>
      </c>
      <c r="G8" s="4">
        <v>8.6999999999999994E-2</v>
      </c>
      <c r="H8" s="4">
        <v>2.5000000000000001E-2</v>
      </c>
      <c r="I8" s="34">
        <v>1.8499999999999999E-2</v>
      </c>
    </row>
    <row r="9" spans="1:9" x14ac:dyDescent="0.35">
      <c r="A9" s="29">
        <v>42005</v>
      </c>
      <c r="B9" s="31" t="s">
        <v>12</v>
      </c>
      <c r="C9" s="20">
        <v>8.9156626506023906E-2</v>
      </c>
      <c r="D9" s="20">
        <v>7.0844686648501201E-2</v>
      </c>
      <c r="E9" s="20">
        <v>5.0847457627118647E-2</v>
      </c>
      <c r="F9" s="49">
        <v>7.0900000000000005E-2</v>
      </c>
      <c r="G9" s="4">
        <v>9.1999999999999998E-2</v>
      </c>
      <c r="H9" s="4">
        <v>2E-3</v>
      </c>
      <c r="I9" s="34">
        <v>-3.7499999999999999E-2</v>
      </c>
    </row>
    <row r="10" spans="1:9" x14ac:dyDescent="0.35">
      <c r="A10" s="29">
        <v>42370</v>
      </c>
      <c r="B10" s="31" t="s">
        <v>12</v>
      </c>
      <c r="C10" s="20">
        <v>0.12831858407079649</v>
      </c>
      <c r="D10" s="20">
        <v>4.8346055979643913E-2</v>
      </c>
      <c r="E10" s="20">
        <v>7.5268817204301078E-2</v>
      </c>
      <c r="F10" s="49">
        <v>8.3500000000000005E-2</v>
      </c>
      <c r="G10" s="4">
        <v>9.7000000000000003E-2</v>
      </c>
      <c r="H10" s="4">
        <v>1.4999999999999999E-2</v>
      </c>
      <c r="I10" s="34">
        <v>-7.7999999999999996E-3</v>
      </c>
    </row>
    <row r="11" spans="1:9" x14ac:dyDescent="0.35">
      <c r="A11" s="29">
        <v>42736</v>
      </c>
      <c r="B11" s="31" t="s">
        <v>12</v>
      </c>
      <c r="C11" s="20">
        <v>3.9215686274509838E-2</v>
      </c>
      <c r="D11" s="20">
        <v>-3.8834951456310711E-2</v>
      </c>
      <c r="E11" s="20">
        <v>4.4999999999999998E-2</v>
      </c>
      <c r="F11" s="49">
        <v>8.2900000000000001E-2</v>
      </c>
      <c r="G11" s="4">
        <v>0.10199999999999999</v>
      </c>
      <c r="H11" s="4">
        <v>8.9999999999999993E-3</v>
      </c>
      <c r="I11" s="34">
        <v>4.3200000000000002E-2</v>
      </c>
    </row>
    <row r="12" spans="1:9" x14ac:dyDescent="0.35">
      <c r="A12" s="29">
        <v>43101</v>
      </c>
      <c r="B12" s="31" t="s">
        <v>12</v>
      </c>
      <c r="C12" s="20">
        <v>0.10377358490566034</v>
      </c>
      <c r="D12" s="20">
        <v>-3.0303030303030373E-2</v>
      </c>
      <c r="E12" s="20">
        <v>1.9138755980861243E-2</v>
      </c>
      <c r="F12" s="49">
        <v>9.0999999999999998E-2</v>
      </c>
      <c r="G12" s="4">
        <v>0.107</v>
      </c>
      <c r="H12" s="4">
        <v>-1.9E-2</v>
      </c>
      <c r="I12" s="34">
        <v>6.08E-2</v>
      </c>
    </row>
    <row r="13" spans="1:9" x14ac:dyDescent="0.35">
      <c r="A13" s="29">
        <v>43466</v>
      </c>
      <c r="B13" s="31" t="s">
        <v>12</v>
      </c>
      <c r="C13" s="20">
        <v>0.41880341880341904</v>
      </c>
      <c r="D13" s="20">
        <v>-0.17317708333333331</v>
      </c>
      <c r="E13" s="20">
        <v>-4.6948356807511735E-2</v>
      </c>
      <c r="F13" s="49">
        <v>0.1051</v>
      </c>
      <c r="G13" s="4">
        <v>0.113</v>
      </c>
      <c r="H13" s="4">
        <v>-6.9000000000000006E-2</v>
      </c>
      <c r="I13" s="34">
        <v>3.0099999999999998E-2</v>
      </c>
    </row>
    <row r="14" spans="1:9" x14ac:dyDescent="0.35">
      <c r="A14" s="29">
        <v>43831</v>
      </c>
      <c r="B14" s="31" t="s">
        <v>12</v>
      </c>
      <c r="C14" s="20">
        <v>1.4216867469879517</v>
      </c>
      <c r="D14" s="20">
        <v>6.2992125984251968E-2</v>
      </c>
      <c r="E14" s="20">
        <v>-1.4778325123152709E-2</v>
      </c>
      <c r="F14" s="50">
        <v>0.1</v>
      </c>
      <c r="G14" s="4">
        <v>0.13300000000000001</v>
      </c>
      <c r="H14" s="4">
        <v>-0.214</v>
      </c>
      <c r="I14" s="34">
        <v>0.84860000000000002</v>
      </c>
    </row>
    <row r="15" spans="1:9" x14ac:dyDescent="0.35">
      <c r="A15" s="29">
        <v>44197</v>
      </c>
      <c r="B15" s="31" t="s">
        <v>12</v>
      </c>
      <c r="C15" s="20">
        <v>0.44029850746268645</v>
      </c>
      <c r="D15" s="20">
        <v>0.17037037037037037</v>
      </c>
      <c r="E15" s="20">
        <v>5.0000000000000001E-3</v>
      </c>
      <c r="F15" s="50">
        <v>0.1</v>
      </c>
      <c r="G15" s="4">
        <v>0.128</v>
      </c>
      <c r="H15" s="33">
        <v>-7.0000000000000007E-2</v>
      </c>
      <c r="I15" s="34">
        <v>1.5476000000000001</v>
      </c>
    </row>
    <row r="16" spans="1:9" x14ac:dyDescent="0.35">
      <c r="A16" s="29">
        <v>44562</v>
      </c>
      <c r="B16" s="31" t="s">
        <v>12</v>
      </c>
      <c r="C16" s="20">
        <v>0.70639032815198621</v>
      </c>
      <c r="D16" s="20">
        <v>0.48101265822784811</v>
      </c>
      <c r="E16" s="20">
        <v>0.14427860696517414</v>
      </c>
      <c r="F16" s="50">
        <v>0.1</v>
      </c>
      <c r="G16" s="4">
        <v>0.11700000000000001</v>
      </c>
      <c r="H16" s="4">
        <v>-6.0000000000000001E-3</v>
      </c>
      <c r="I16" s="34">
        <v>1.7121</v>
      </c>
    </row>
    <row r="17" spans="1:9" x14ac:dyDescent="0.35">
      <c r="A17" s="30">
        <v>44927</v>
      </c>
      <c r="B17" s="40" t="s">
        <v>12</v>
      </c>
      <c r="C17" s="20">
        <v>-0.13562753036437239</v>
      </c>
      <c r="D17" s="20">
        <v>-0.13675213675213677</v>
      </c>
      <c r="E17" s="20">
        <v>3.8565217391304349</v>
      </c>
      <c r="F17" s="51">
        <v>0.2</v>
      </c>
      <c r="G17" s="9">
        <v>0.11700000000000001</v>
      </c>
      <c r="H17" s="9">
        <v>-7.0000000000000001E-3</v>
      </c>
      <c r="I17" s="43">
        <v>2.2134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4C589-C399-4B66-8B06-CA5F80EF4498}">
  <dimension ref="A1:I17"/>
  <sheetViews>
    <sheetView workbookViewId="0">
      <selection activeCell="A2" sqref="A2:A17"/>
    </sheetView>
  </sheetViews>
  <sheetFormatPr defaultColWidth="10.7265625" defaultRowHeight="14.5" x14ac:dyDescent="0.35"/>
  <cols>
    <col min="1" max="2" width="10.7265625" style="11"/>
    <col min="3" max="6" width="12.7265625" style="11" customWidth="1"/>
    <col min="7" max="7" width="20.54296875" style="11" customWidth="1"/>
    <col min="8" max="9" width="13.54296875" style="11" customWidth="1"/>
    <col min="10" max="16384" width="10.7265625" style="11"/>
  </cols>
  <sheetData>
    <row r="1" spans="1:9" x14ac:dyDescent="0.35">
      <c r="A1" s="53" t="s">
        <v>15</v>
      </c>
      <c r="B1" s="53" t="s">
        <v>8</v>
      </c>
      <c r="C1" s="53" t="s">
        <v>1</v>
      </c>
      <c r="D1" s="53" t="s">
        <v>2</v>
      </c>
      <c r="E1" s="53" t="s">
        <v>3</v>
      </c>
      <c r="F1" s="57" t="s">
        <v>4</v>
      </c>
      <c r="G1" s="58" t="s">
        <v>5</v>
      </c>
      <c r="H1" s="56" t="s">
        <v>6</v>
      </c>
      <c r="I1" s="59" t="s">
        <v>14</v>
      </c>
    </row>
    <row r="2" spans="1:9" x14ac:dyDescent="0.35">
      <c r="A2" s="29">
        <v>39448</v>
      </c>
      <c r="B2" s="60" t="s">
        <v>13</v>
      </c>
      <c r="C2" s="62">
        <v>0.14280000000000001</v>
      </c>
      <c r="D2" s="62">
        <v>0.1908</v>
      </c>
      <c r="E2" s="62">
        <v>0.2916666</v>
      </c>
      <c r="F2" s="44"/>
      <c r="G2" s="61">
        <v>2.8000000000000001E-2</v>
      </c>
      <c r="H2" s="61">
        <v>3.2000000000000001E-2</v>
      </c>
      <c r="I2" s="61">
        <v>0.123</v>
      </c>
    </row>
    <row r="3" spans="1:9" x14ac:dyDescent="0.35">
      <c r="A3" s="29">
        <v>39814</v>
      </c>
      <c r="B3" s="60" t="s">
        <v>13</v>
      </c>
      <c r="C3" s="62">
        <v>7.2115380000000007E-2</v>
      </c>
      <c r="D3" s="62">
        <v>9.9406530000000007E-2</v>
      </c>
      <c r="E3" s="62">
        <v>5.5617350000000003E-2</v>
      </c>
      <c r="F3" s="54"/>
      <c r="G3" s="61">
        <v>2.8899999999999999E-2</v>
      </c>
      <c r="H3" s="61">
        <v>-5.1999999999999998E-2</v>
      </c>
      <c r="I3" s="61">
        <v>2E-3</v>
      </c>
    </row>
    <row r="4" spans="1:9" x14ac:dyDescent="0.35">
      <c r="A4" s="29">
        <v>40179</v>
      </c>
      <c r="B4" s="60" t="s">
        <v>13</v>
      </c>
      <c r="C4" s="63">
        <v>4.4843050000000002E-2</v>
      </c>
      <c r="D4" s="63">
        <v>6.0728740000000003E-2</v>
      </c>
      <c r="E4" s="63">
        <v>3.7934669999999997E-2</v>
      </c>
      <c r="F4" s="54"/>
      <c r="G4" s="61">
        <v>2.76E-2</v>
      </c>
      <c r="H4" s="61">
        <v>1.6E-2</v>
      </c>
      <c r="I4" s="61">
        <v>17.04</v>
      </c>
    </row>
    <row r="5" spans="1:9" x14ac:dyDescent="0.35">
      <c r="A5" s="29">
        <v>40544</v>
      </c>
      <c r="B5" s="60" t="s">
        <v>13</v>
      </c>
      <c r="C5" s="63">
        <v>0.13304721</v>
      </c>
      <c r="D5" s="63">
        <v>5.0890589999999999E-2</v>
      </c>
      <c r="E5" s="63">
        <v>1.5228429999999999E-2</v>
      </c>
      <c r="F5" s="54"/>
      <c r="G5" s="61">
        <v>2.5399999999999999E-2</v>
      </c>
      <c r="H5" s="61">
        <v>6.9000000000000006E-2</v>
      </c>
      <c r="I5" s="61">
        <v>2E-3</v>
      </c>
    </row>
    <row r="6" spans="1:9" x14ac:dyDescent="0.35">
      <c r="A6" s="29">
        <v>40909</v>
      </c>
      <c r="B6" s="60" t="s">
        <v>13</v>
      </c>
      <c r="C6" s="63">
        <v>0.13257575999999999</v>
      </c>
      <c r="D6" s="63">
        <v>4.3583539999999997E-2</v>
      </c>
      <c r="E6" s="63">
        <v>7.0000000000000007E-2</v>
      </c>
      <c r="F6" s="54"/>
      <c r="G6" s="61">
        <v>2.2599999999999999E-2</v>
      </c>
      <c r="H6" s="61">
        <v>4.4999999999999998E-2</v>
      </c>
      <c r="I6" s="61">
        <v>6.0000000000000001E-3</v>
      </c>
    </row>
    <row r="7" spans="1:9" x14ac:dyDescent="0.35">
      <c r="A7" s="29">
        <v>41275</v>
      </c>
      <c r="B7" s="60" t="s">
        <v>13</v>
      </c>
      <c r="C7" s="62">
        <v>0.27090301</v>
      </c>
      <c r="D7" s="62">
        <v>0.22969838000000001</v>
      </c>
      <c r="E7" s="62">
        <v>0.12149533</v>
      </c>
      <c r="F7" s="54"/>
      <c r="G7" s="61">
        <v>2.7E-2</v>
      </c>
      <c r="H7" s="61">
        <v>5.0999999999999997E-2</v>
      </c>
      <c r="I7" s="61">
        <v>1.4E-2</v>
      </c>
    </row>
    <row r="8" spans="1:9" x14ac:dyDescent="0.35">
      <c r="A8" s="29">
        <v>41640</v>
      </c>
      <c r="B8" s="60" t="s">
        <v>13</v>
      </c>
      <c r="C8" s="63">
        <v>0.14736842</v>
      </c>
      <c r="D8" s="63">
        <v>6.6037739999999998E-2</v>
      </c>
      <c r="E8" s="63">
        <v>9.1666670000000006E-2</v>
      </c>
      <c r="F8" s="54"/>
      <c r="G8" s="61">
        <v>1.9599999999999999E-2</v>
      </c>
      <c r="H8" s="61">
        <v>4.3999999999999997E-2</v>
      </c>
      <c r="I8" s="61">
        <v>2.8000000000000001E-2</v>
      </c>
    </row>
    <row r="9" spans="1:9" x14ac:dyDescent="0.35">
      <c r="A9" s="29">
        <v>42005</v>
      </c>
      <c r="B9" s="60" t="s">
        <v>13</v>
      </c>
      <c r="C9" s="63">
        <v>4.8165140000000002E-2</v>
      </c>
      <c r="D9" s="63">
        <v>5.3097350000000001E-2</v>
      </c>
      <c r="E9" s="63">
        <v>2.2900759999999999E-2</v>
      </c>
      <c r="F9" s="54"/>
      <c r="G9" s="61">
        <v>1.78E-2</v>
      </c>
      <c r="H9" s="61">
        <v>5.0999999999999997E-2</v>
      </c>
      <c r="I9" s="61">
        <v>3.5000000000000003E-2</v>
      </c>
    </row>
    <row r="10" spans="1:9" x14ac:dyDescent="0.35">
      <c r="A10" s="29">
        <v>42370</v>
      </c>
      <c r="B10" s="60" t="s">
        <v>13</v>
      </c>
      <c r="C10" s="63">
        <v>3.7199120000000002E-2</v>
      </c>
      <c r="D10" s="63">
        <v>3.3613450000000003E-2</v>
      </c>
      <c r="E10" s="63">
        <v>5.2238809999999997E-2</v>
      </c>
      <c r="F10" s="54"/>
      <c r="G10" s="61">
        <v>1.6400000000000001E-2</v>
      </c>
      <c r="H10" s="61">
        <v>0.03</v>
      </c>
      <c r="I10" s="61">
        <v>1.2E-2</v>
      </c>
    </row>
    <row r="11" spans="1:9" x14ac:dyDescent="0.35">
      <c r="A11" s="29">
        <v>42736</v>
      </c>
      <c r="B11" s="60" t="s">
        <v>13</v>
      </c>
      <c r="C11" s="63">
        <v>3.7974679999999997E-2</v>
      </c>
      <c r="D11" s="63">
        <v>4.0650409999999998E-2</v>
      </c>
      <c r="E11" s="63">
        <v>5.6737589999999997E-2</v>
      </c>
      <c r="F11" s="54"/>
      <c r="G11" s="61">
        <v>2.46E-2</v>
      </c>
      <c r="H11" s="61">
        <v>2.4E-2</v>
      </c>
      <c r="I11" s="61">
        <v>2.7E-2</v>
      </c>
    </row>
    <row r="12" spans="1:9" x14ac:dyDescent="0.35">
      <c r="A12" s="29">
        <v>43101</v>
      </c>
      <c r="B12" s="60" t="s">
        <v>13</v>
      </c>
      <c r="C12" s="63">
        <v>-1.21951E-2</v>
      </c>
      <c r="D12" s="63">
        <v>2.34375E-2</v>
      </c>
      <c r="E12" s="63">
        <v>7.3825500000000002E-2</v>
      </c>
      <c r="F12" s="54"/>
      <c r="G12" s="61">
        <v>2.24E-2</v>
      </c>
      <c r="H12" s="61">
        <v>1.2E-2</v>
      </c>
      <c r="I12" s="61">
        <v>1.2999999999999999E-2</v>
      </c>
    </row>
    <row r="13" spans="1:9" x14ac:dyDescent="0.35">
      <c r="A13" s="29">
        <v>43466</v>
      </c>
      <c r="B13" s="60" t="s">
        <v>13</v>
      </c>
      <c r="C13" s="62">
        <v>5.967078E-2</v>
      </c>
      <c r="D13" s="62">
        <v>7.6335879999999995E-2</v>
      </c>
      <c r="E13" s="62">
        <v>7.4999999999999997E-2</v>
      </c>
      <c r="F13" s="54"/>
      <c r="G13" s="61">
        <v>2.3300000000000001E-2</v>
      </c>
      <c r="H13" s="61">
        <v>1.0999999999999999E-2</v>
      </c>
      <c r="I13" s="61">
        <v>-1.4E-2</v>
      </c>
    </row>
    <row r="14" spans="1:9" x14ac:dyDescent="0.35">
      <c r="A14" s="29">
        <v>43831</v>
      </c>
      <c r="B14" s="60" t="s">
        <v>13</v>
      </c>
      <c r="C14" s="62">
        <v>0.16504853999999999</v>
      </c>
      <c r="D14" s="62">
        <v>4.9645389999999998E-2</v>
      </c>
      <c r="E14" s="62">
        <v>2.9069770000000002E-2</v>
      </c>
      <c r="F14" s="55"/>
      <c r="G14" s="61">
        <v>4.2900000000000001E-2</v>
      </c>
      <c r="H14" s="61">
        <v>-0.05</v>
      </c>
      <c r="I14" s="61">
        <v>-2.0400000000000001E-2</v>
      </c>
    </row>
    <row r="15" spans="1:9" x14ac:dyDescent="0.35">
      <c r="A15" s="29">
        <v>44197</v>
      </c>
      <c r="B15" s="60" t="s">
        <v>13</v>
      </c>
      <c r="C15" s="63">
        <v>0.17</v>
      </c>
      <c r="D15" s="63">
        <v>5.4054049999999999E-2</v>
      </c>
      <c r="E15" s="63">
        <v>5.0847459999999997E-2</v>
      </c>
      <c r="F15" s="55"/>
      <c r="G15" s="61">
        <v>3.1099999999999999E-2</v>
      </c>
      <c r="H15" s="61">
        <v>4.3999999999999997E-2</v>
      </c>
      <c r="I15" s="61">
        <v>2.5000000000000001E-2</v>
      </c>
    </row>
    <row r="16" spans="1:9" x14ac:dyDescent="0.35">
      <c r="A16" s="29">
        <v>44562</v>
      </c>
      <c r="B16" s="60" t="s">
        <v>13</v>
      </c>
      <c r="C16" s="63">
        <v>5.1282050000000003E-2</v>
      </c>
      <c r="D16" s="63">
        <v>8.9743589999999998E-2</v>
      </c>
      <c r="E16" s="63">
        <v>0.12903226000000001</v>
      </c>
      <c r="F16" s="55"/>
      <c r="G16" s="61">
        <v>2.9700000000000001E-2</v>
      </c>
      <c r="H16" s="61">
        <v>7.4999999999999997E-2</v>
      </c>
      <c r="I16" s="61">
        <v>6.7699999999999996E-2</v>
      </c>
    </row>
    <row r="17" spans="1:9" x14ac:dyDescent="0.35">
      <c r="A17" s="30">
        <v>44927</v>
      </c>
      <c r="B17" s="60" t="s">
        <v>13</v>
      </c>
      <c r="C17" s="63">
        <v>0.12336229999999999</v>
      </c>
      <c r="D17" s="63">
        <v>0.18823529</v>
      </c>
      <c r="E17" s="63">
        <v>0.16666666999999999</v>
      </c>
      <c r="F17" s="55"/>
      <c r="G17" s="61">
        <v>2.9499999999999998E-2</v>
      </c>
      <c r="H17" s="61">
        <v>3.5999999999999997E-2</v>
      </c>
      <c r="I17" s="61">
        <v>3.27E-2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G A A B Q S w M E F A A C A A g A m Y u Z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C Z i 5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Y u Z W V 2 l I S c A A w A A y w k A A B M A H A B G b 3 J t d W x h c y 9 T Z W N 0 a W 9 u M S 5 t I K I Y A C i g F A A A A A A A A A A A A A A A A A A A A A A A A A A A A I V W U W / a M B B + R + I / W K k 0 B S l D C 3 T d p q o P H b T a H t J u h W 2 a q j 6 Y c I B V x 0 a O 0 x J V / P f a i S F O c I A X p O / u v v v u z n e Q Q i w J Z 2 h S f o e X 3 U 6 3 k 6 6 w g D m a 4 h m F 8 B x d I Q q y 2 0 H q M + G Z i E E h N 5 s Y a H + U C Q F M / u P i e c b 5 s 9 9 7 e 7 z D C V x 5 J t R 7 2 j 6 O O J P K 5 y k o G c 6 8 0 Q q z p a b P 1 + A p q s K 3 P x W Y p Q s u k h G n W c K 0 M f X L d M H b m 1 e i o R c g q S x o j i V s A 7 T D B z s c s 9 y C h 2 7 4 3 A 1 / d s M X b v i L G / 7 q h r + 5 4 f B T C x 6 2 4 C 2 F h r V K t 7 1 9 r 2 8 2 U u B Y q m 7 / B y x a u 5 3 6 j b H U W z 5 W 3 e 5 r g g D 9 Z P L i v K 9 9 7 D Q F 3 Z q n u 0 f T S K Q t / o G Y K v y W U K r Q M X 9 l V a Q G N e I 7 6 I N K n a U i A q E L M C V V T C O e z A i D q l Q 7 X 2 C / o Y o 1 M E F i F z 2 F j f y e j 4 G S h E g Q v h c o / 9 8 Z l z C R u U p y x x n 0 A q P B q s 1 u a 3 j i u R + U o M d g G M 1 8 p Z J h d / 4 B 1 h T H K u R G C C 6 s o o 2 h g P 9 i m k F z x n q w N r 1 X D O X Y V J v y z V i b E i q C X 4 I n X M / 7 B + A 5 2 O q M x e C O E W t 1 j 8 b r m t J J j C k W 6 Z U U G T y 5 m z s 4 2 d w D O b q 9 R d W 1 d 1 2 s V X H Y 4 h w R h m I i 4 o x i f R 6 D a L + Y L E t m I A r n S S z I W m Y C U 5 S o V 5 C 7 v a I w i A Y O / P 4 F B C P L l U R j U A 0 g M j 3 z 6 a L n d o 4 G Q T R 0 4 F O S q K N o 4 j / E I C R Z k F i t b Y r 4 Y m d A r 0 S u 0 A y z 5 1 0 K F x W K o t t j 9 l s u g C x V W 3 Y t m t d l u 2 L 8 B + 3 T O 8 Z K N j D / q B Y r 2 f O 1 V G q 7 l B X J F a C p A J x m I j + S 4 l 7 5 i S P s 1 s v / w 9 b k p X g q Z d D B S T E O h d V 9 Q v X 0 z O t S 2 b 1 r K Q W Z Z R L 0 p h X 7 a O 3 J Z E 3 V d E o e N M v R / s p U C Q u X 0 s N v 1 9 d I V A Q p m j L 6 1 A U b p S 8 9 r X n P 0 A 9 r h P 2 B f W z t W o c n V 6 + 9 Q r 2 D 9 Y z V n a u r G b T f Q C 7 U P r t O v z G 5 R z T U x 9 / s f y N P s w n l x G o 5 m f q j 4 8 y o D V X C Q 3 H 1 i s u f H b W p S 2 / r 6 L 7 6 9 V m r m 8 J k q k 9 z t 0 N Y m 4 L L d 1 B L A Q I t A B Q A A g A I A J m L m V n / 3 J q C o w A A A P Y A A A A S A A A A A A A A A A A A A A A A A A A A A A B D b 2 5 m a W c v U G F j a 2 F n Z S 5 4 b W x Q S w E C L Q A U A A I A C A C Z i 5 l Z D 8 r p q 6 Q A A A D p A A A A E w A A A A A A A A A A A A A A A A D v A A A A W 0 N v b n R l b n R f V H l w Z X N d L n h t b F B L A Q I t A B Q A A g A I A J m L m V l d p S E n A A M A A M s J A A A T A A A A A A A A A A A A A A A A A O A B A A B G b 3 J t d W x h c y 9 T Z W N 0 a W 9 u M S 5 t U E s F B g A A A A A D A A M A w g A A A C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8 R A A A A A A A A z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W I x M j J k M C 0 w Z G I 3 L T R l Y z g t Y m R m Y i 1 h M m F m Z m M 5 O D Y x Y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E 0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1 V D A y O j I z O j M 1 L j c x N D Q 3 M T Z a I i A v P j x F b n R y e S B U e X B l P S J G a W x s Q 2 9 s d W 1 u V H l w Z X M i I F Z h b H V l P S J z Q X d Z R 0 J R P T 0 i I C 8 + P E V u d H J 5 I F R 5 c G U 9 I k Z p b G x D b 2 x 1 b W 5 O Y W 1 l c y I g V m F s d W U 9 I n N b J n F 1 b 3 Q 7 W W V h c i Z x d W 9 0 O y w m c X V v d D t D Y X R l Z y Z x d W 9 0 O y w m c X V v d D t D b 2 1 w b 2 5 l b n R z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N C 9 B d X R v U m V t b 3 Z l Z E N v b H V t b n M x L n t Z Z W F y L D B 9 J n F 1 b 3 Q 7 L C Z x d W 9 0 O 1 N l Y 3 R p b 2 4 x L 1 R h Y m x l M T Q v Q X V 0 b 1 J l b W 9 2 Z W R D b 2 x 1 b W 5 z M S 5 7 Q 2 F 0 Z W c s M X 0 m c X V v d D s s J n F 1 b 3 Q 7 U 2 V j d G l v b j E v V G F i b G U x N C 9 B d X R v U m V t b 3 Z l Z E N v b H V t b n M x L n t D b 2 1 w b 2 5 l b n R z L D J 9 J n F 1 b 3 Q 7 L C Z x d W 9 0 O 1 N l Y 3 R p b 2 4 x L 1 R h Y m x l M T Q v Q X V 0 b 1 J l b W 9 2 Z W R D b 2 x 1 b W 5 z M S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N C 9 B d X R v U m V t b 3 Z l Z E N v b H V t b n M x L n t Z Z W F y L D B 9 J n F 1 b 3 Q 7 L C Z x d W 9 0 O 1 N l Y 3 R p b 2 4 x L 1 R h Y m x l M T Q v Q X V 0 b 1 J l b W 9 2 Z W R D b 2 x 1 b W 5 z M S 5 7 Q 2 F 0 Z W c s M X 0 m c X V v d D s s J n F 1 b 3 Q 7 U 2 V j d G l v b j E v V G F i b G U x N C 9 B d X R v U m V t b 3 Z l Z E N v b H V t b n M x L n t D b 2 1 w b 2 5 l b n R z L D J 9 J n F 1 b 3 Q 7 L C Z x d W 9 0 O 1 N l Y 3 R p b 2 4 x L 1 R h Y m x l M T Q v Q X V 0 b 1 J l b W 9 2 Z W R D b 2 x 1 b W 5 z M S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C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C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C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Q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0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v 5 W d A K n n x O k W E k p E 5 9 E H w A A A A A A g A A A A A A E G Y A A A A B A A A g A A A A K s m s b z 6 f 9 h 6 5 J x h S o s K E o R E r t L 9 H g + W m y 7 P 4 c U F i F e U A A A A A D o A A A A A C A A A g A A A A f i A W 4 p f w 6 L K n V q Z X f 6 J m T 7 + r H Y T j x u + i y t W D L t Q k N b h Q A A A A 2 N t M n 8 a U B K V K / f z k I 6 h W B 3 l g x L H 1 f f q r h 9 L 1 m o 9 l u z Q u u N o T F 9 O 4 w k h i 8 N f Y F o A 7 H e I 4 o C a Y E Q A K u G A 1 N 9 i V V h p N u g o C P A + F J J x t 9 v F B N k t A A A A A k V 1 8 f t y l k x a a O k d o x q B z a c Z e c u 7 h z 4 l L W 8 m 8 O D q h 8 Q C k p s A w i E a g u H q m C y q 4 Y o z T R h X f A z j J 3 a q 7 Q u v i G V J U R w = = < / D a t a M a s h u p > 
</file>

<file path=customXml/itemProps1.xml><?xml version="1.0" encoding="utf-8"?>
<ds:datastoreItem xmlns:ds="http://schemas.openxmlformats.org/officeDocument/2006/customXml" ds:itemID="{7849AEBD-F572-41B0-BD0D-484875582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All data set</vt:lpstr>
      <vt:lpstr>Flags</vt:lpstr>
      <vt:lpstr>MA</vt:lpstr>
      <vt:lpstr>Unpivot Morocco dataset</vt:lpstr>
      <vt:lpstr>Qatar</vt:lpstr>
      <vt:lpstr>Morocco</vt:lpstr>
      <vt:lpstr>tunisia</vt:lpstr>
      <vt:lpstr>Libanon</vt:lpstr>
      <vt:lpstr>UAE</vt:lpstr>
      <vt:lpstr>All</vt:lpstr>
      <vt:lpstr>Lib</vt:lpstr>
      <vt:lpstr>Mr</vt:lpstr>
      <vt:lpstr>Qr</vt:lpstr>
      <vt:lpstr>Tn</vt:lpstr>
      <vt:lpstr>Uae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moad en-nadif</dc:creator>
  <cp:lastModifiedBy>moad en-nadif</cp:lastModifiedBy>
  <dcterms:created xsi:type="dcterms:W3CDTF">2024-12-22T12:48:04Z</dcterms:created>
  <dcterms:modified xsi:type="dcterms:W3CDTF">2024-12-25T21:28:20Z</dcterms:modified>
</cp:coreProperties>
</file>