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aderrafay/Documents/MBA2 Trading et Finance de Marché/Kit marathon/Trading actions et repo/Gislard/"/>
    </mc:Choice>
  </mc:AlternateContent>
  <xr:revisionPtr revIDLastSave="0" documentId="13_ncr:1_{BA694C41-CC85-2640-B9E3-4544BF53B20A}" xr6:coauthVersionLast="47" xr6:coauthVersionMax="47" xr10:uidLastSave="{00000000-0000-0000-0000-000000000000}"/>
  <bookViews>
    <workbookView xWindow="0" yWindow="500" windowWidth="28800" windowHeight="16180" xr2:uid="{B488738A-8B9D-2642-886E-4EB8B26257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10" i="1"/>
  <c r="P17" i="1"/>
  <c r="P10" i="1"/>
  <c r="P12" i="1" s="1"/>
  <c r="L14" i="1"/>
  <c r="L13" i="1"/>
  <c r="L10" i="1"/>
  <c r="L11" i="1"/>
  <c r="C11" i="1"/>
  <c r="N12" i="1" l="1"/>
  <c r="N13" i="1" s="1"/>
</calcChain>
</file>

<file path=xl/sharedStrings.xml><?xml version="1.0" encoding="utf-8"?>
<sst xmlns="http://schemas.openxmlformats.org/spreadsheetml/2006/main" count="8" uniqueCount="5">
  <si>
    <t>Prêteur Hollandais</t>
  </si>
  <si>
    <t>Prêteur Suisse</t>
  </si>
  <si>
    <t>Cours</t>
  </si>
  <si>
    <t>Dividende</t>
  </si>
  <si>
    <t>Prêteur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</si>
</sst>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AD62-A603-E34B-A701-4744D61B45C0}">
  <dimension ref="C10:P17"/>
  <sheetViews>
    <sheetView tabSelected="1" workbookViewId="0">
      <selection activeCell="C11" sqref="C11"/>
    </sheetView>
  </sheetViews>
  <sheetFormatPr baseColWidth="10" defaultRowHeight="16" x14ac:dyDescent="0.2"/>
  <cols>
    <col min="1" max="6" width="10.83203125" style="1"/>
    <col min="7" max="7" width="16.33203125" style="1" bestFit="1" customWidth="1"/>
    <col min="8" max="16384" width="10.83203125" style="1"/>
  </cols>
  <sheetData>
    <row r="10" spans="3:16" x14ac:dyDescent="0.2">
      <c r="C10" s="1">
        <v>750000</v>
      </c>
      <c r="E10" s="1" t="s">
        <v>2</v>
      </c>
      <c r="F10" s="1">
        <v>25</v>
      </c>
      <c r="G10" s="1" t="s">
        <v>4</v>
      </c>
      <c r="H10" s="1">
        <v>40</v>
      </c>
      <c r="I10" s="2">
        <v>0.82</v>
      </c>
      <c r="J10" s="3">
        <v>6.3750000000000001E-2</v>
      </c>
      <c r="L10" s="4">
        <f>(J10*25*(H10/360))/1.47+I10</f>
        <v>0.94046485260770973</v>
      </c>
      <c r="N10" s="1">
        <f>12000000*166.8%</f>
        <v>20016000</v>
      </c>
      <c r="P10" s="1">
        <f>25000000*100.25%</f>
        <v>25062500</v>
      </c>
    </row>
    <row r="11" spans="3:16" x14ac:dyDescent="0.2">
      <c r="C11" s="1">
        <f>C10*4.87*5%*(5/360)</f>
        <v>2536.458333333333</v>
      </c>
      <c r="E11" s="1" t="s">
        <v>3</v>
      </c>
      <c r="F11" s="1">
        <v>1.47</v>
      </c>
      <c r="G11" s="1" t="s">
        <v>4</v>
      </c>
      <c r="H11" s="1">
        <v>92</v>
      </c>
      <c r="I11" s="2">
        <v>0.82</v>
      </c>
      <c r="J11" s="3">
        <v>2.375E-2</v>
      </c>
      <c r="L11" s="4">
        <f>(J11*25*(H11/360))/1.47+I11</f>
        <v>0.92322184429327281</v>
      </c>
    </row>
    <row r="12" spans="3:16" x14ac:dyDescent="0.2">
      <c r="N12" s="1">
        <f>N10*(-0.54%)*(94/360)</f>
        <v>-28222.560000000005</v>
      </c>
      <c r="P12" s="1">
        <f>P10*(-0.48%)*(29/360)</f>
        <v>-9690.8333333333321</v>
      </c>
    </row>
    <row r="13" spans="3:16" x14ac:dyDescent="0.2">
      <c r="E13" s="1" t="s">
        <v>2</v>
      </c>
      <c r="F13" s="1">
        <v>41.15</v>
      </c>
      <c r="G13" s="1" t="s">
        <v>0</v>
      </c>
      <c r="H13" s="1">
        <v>90</v>
      </c>
      <c r="I13" s="2">
        <v>0.85</v>
      </c>
      <c r="J13" s="3">
        <v>1.302E-2</v>
      </c>
      <c r="L13" s="6">
        <f>(J13*41.15*(H13/360))/1.14+I13</f>
        <v>0.96749407894736839</v>
      </c>
      <c r="N13" s="1">
        <f>N10+N12</f>
        <v>19987777.440000001</v>
      </c>
    </row>
    <row r="14" spans="3:16" x14ac:dyDescent="0.2">
      <c r="E14" s="1" t="s">
        <v>3</v>
      </c>
      <c r="F14" s="1">
        <v>1.1399999999999999</v>
      </c>
      <c r="G14" s="1" t="s">
        <v>1</v>
      </c>
      <c r="H14" s="1">
        <v>30</v>
      </c>
      <c r="I14" s="2">
        <v>0.75</v>
      </c>
      <c r="J14" s="5">
        <v>7.1480000000000002E-2</v>
      </c>
      <c r="L14" s="6">
        <f>(J14*41.15*(H14/360))/1.14+I14</f>
        <v>0.96501476608187131</v>
      </c>
    </row>
    <row r="15" spans="3:16" x14ac:dyDescent="0.2">
      <c r="N15" s="7">
        <v>44001</v>
      </c>
      <c r="P15" s="7">
        <v>44074</v>
      </c>
    </row>
    <row r="16" spans="3:16" x14ac:dyDescent="0.2">
      <c r="N16" s="7">
        <v>44095</v>
      </c>
      <c r="P16" s="7">
        <v>44104</v>
      </c>
    </row>
    <row r="17" spans="14:16" x14ac:dyDescent="0.2">
      <c r="N17" s="1">
        <f>N16-N15</f>
        <v>94</v>
      </c>
      <c r="P17" s="1">
        <f>P16-P15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2021-03-06T15:08:30Z</dcterms:created>
  <dcterms:modified xsi:type="dcterms:W3CDTF">2021-05-16T11:14:38Z</dcterms:modified>
</cp:coreProperties>
</file>