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hidePivotFieldList="1"/>
  <mc:AlternateContent xmlns:mc="http://schemas.openxmlformats.org/markup-compatibility/2006">
    <mc:Choice Requires="x15">
      <x15ac:absPath xmlns:x15ac="http://schemas.microsoft.com/office/spreadsheetml/2010/11/ac" url="C:\Users\Al-Munthir\Dropbox (Personal)\Courses\Rewaq\Exercises\06 التمرين العملي السادس\"/>
    </mc:Choice>
  </mc:AlternateContent>
  <bookViews>
    <workbookView xWindow="0" yWindow="0" windowWidth="20490" windowHeight="7320" xr2:uid="{00000000-000D-0000-FFFF-FFFF00000000}"/>
  </bookViews>
  <sheets>
    <sheet name="مشاريع منظمة الأهرام" sheetId="2" r:id="rId1"/>
    <sheet name="ملخص المشاريع" sheetId="5" r:id="rId2"/>
  </sheets>
  <definedNames>
    <definedName name="_xlnm._FilterDatabase" localSheetId="0" hidden="1">'مشاريع منظمة الأهرام'!$A$2:$N$122</definedName>
    <definedName name="ee" localSheetId="0" hidden="1">{"FirstQ",#N/A,FALSE,"Budget2000";"SecondQ",#N/A,FALSE,"Budget2000";"Summary",#N/A,FALSE,"Budget2000"}</definedName>
    <definedName name="ee" hidden="1">{"FirstQ",#N/A,FALSE,"Budget2000";"SecondQ",#N/A,FALSE,"Budget2000";"Summary",#N/A,FALSE,"Budget2000"}</definedName>
    <definedName name="k" localSheetId="0" hidden="1">{"FirstQ",#N/A,FALSE,"Budget2000";"SecondQ",#N/A,FALSE,"Budget2000";"Summary",#N/A,FALSE,"Budget2000"}</definedName>
    <definedName name="k" hidden="1">{"FirstQ",#N/A,FALSE,"Budget2000";"SecondQ",#N/A,FALSE,"Budget2000";"Summary",#N/A,FALSE,"Budget2000"}</definedName>
    <definedName name="q" localSheetId="0" hidden="1">{"FirstQ",#N/A,FALSE,"Budget2000";"SecondQ",#N/A,FALSE,"Budget2000";"Summary",#N/A,FALSE,"Budget2000"}</definedName>
    <definedName name="q" hidden="1">{"FirstQ",#N/A,FALSE,"Budget2000";"SecondQ",#N/A,FALSE,"Budget2000";"Summary",#N/A,FALSE,"Budget2000"}</definedName>
    <definedName name="rr" localSheetId="0" hidden="1">{"FirstQ",#N/A,FALSE,"Budget2000";"SecondQ",#N/A,FALSE,"Budget2000"}</definedName>
    <definedName name="rr" hidden="1">{"FirstQ",#N/A,FALSE,"Budget2000";"SecondQ",#N/A,FALSE,"Budget2000"}</definedName>
    <definedName name="rrr" localSheetId="0"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جهة_التمويل">#N/A</definedName>
    <definedName name="wrn.AllData." localSheetId="0" hidden="1">{"FirstQ",#N/A,FALSE,"Budget2000";"SecondQ",#N/A,FALSE,"Budget2000";"Summary",#N/A,FALSE,"Budget2000"}</definedName>
    <definedName name="wrn.AllData." hidden="1">{"FirstQ",#N/A,FALSE,"Budget2000";"SecondQ",#N/A,FALSE,"Budget2000";"Summary",#N/A,FALSE,"Budget2000"}</definedName>
    <definedName name="wrn.FirstHalf." localSheetId="0" hidden="1">{"FirstQ",#N/A,FALSE,"Budget2000";"SecondQ",#N/A,FALSE,"Budget2000"}</definedName>
    <definedName name="wrn.FirstHalf." hidden="1">{"FirstQ",#N/A,FALSE,"Budget2000";"SecondQ",#N/A,FALSE,"Budget2000"}</definedName>
    <definedName name="x" localSheetId="0" hidden="1">{"FirstQ",#N/A,FALSE,"Budget2000";"SecondQ",#N/A,FALSE,"Budget2000";"Summary",#N/A,FALSE,"Budget2000"}</definedName>
    <definedName name="x" hidden="1">{"FirstQ",#N/A,FALSE,"Budget2000";"SecondQ",#N/A,FALSE,"Budget2000";"Summary",#N/A,FALSE,"Budget2000"}</definedName>
    <definedName name="xxxxxxxxxxxxxxxxxxx" localSheetId="0"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71027"/>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2" i="2" l="1"/>
  <c r="S32" i="2"/>
  <c r="R32" i="2"/>
  <c r="Q32" i="2"/>
  <c r="T31" i="2"/>
  <c r="S31" i="2"/>
  <c r="R31" i="2"/>
  <c r="Q31" i="2"/>
  <c r="T30" i="2"/>
  <c r="S30" i="2"/>
  <c r="R30" i="2"/>
  <c r="Q30" i="2"/>
  <c r="T29" i="2"/>
  <c r="S29" i="2"/>
  <c r="R29" i="2"/>
  <c r="Q29" i="2"/>
  <c r="T28" i="2"/>
  <c r="S28" i="2"/>
  <c r="R28" i="2"/>
  <c r="Q28" i="2"/>
  <c r="T27" i="2"/>
  <c r="S27" i="2"/>
  <c r="R27" i="2"/>
  <c r="Q27" i="2"/>
  <c r="T26" i="2"/>
  <c r="S26" i="2"/>
  <c r="R26" i="2"/>
  <c r="Q26" i="2"/>
  <c r="T25" i="2"/>
  <c r="S25" i="2"/>
  <c r="R25" i="2"/>
  <c r="Q25" i="2"/>
  <c r="T24" i="2"/>
  <c r="S24" i="2"/>
  <c r="R24" i="2"/>
  <c r="Q24" i="2"/>
  <c r="T23" i="2"/>
  <c r="S23" i="2"/>
  <c r="R23" i="2"/>
  <c r="Q23" i="2"/>
  <c r="T22" i="2"/>
  <c r="S22" i="2"/>
  <c r="R22" i="2"/>
  <c r="Q22" i="2"/>
  <c r="T21" i="2"/>
  <c r="S21" i="2"/>
  <c r="R21" i="2"/>
  <c r="Q21" i="2"/>
  <c r="T20" i="2"/>
  <c r="S20" i="2"/>
  <c r="R20" i="2"/>
  <c r="Q20" i="2"/>
  <c r="T19" i="2"/>
  <c r="S19" i="2"/>
  <c r="R19" i="2"/>
  <c r="Q19" i="2"/>
  <c r="T18" i="2"/>
  <c r="S18" i="2"/>
  <c r="R18" i="2"/>
  <c r="Q18" i="2"/>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3" i="2"/>
  <c r="R8" i="2" l="1"/>
  <c r="R9" i="2"/>
  <c r="R10" i="2"/>
  <c r="R11" i="2"/>
  <c r="R12" i="2"/>
  <c r="R7" i="2"/>
  <c r="S33" i="2"/>
  <c r="S8" i="2"/>
  <c r="S9" i="2"/>
  <c r="S10" i="2"/>
  <c r="S11" i="2"/>
  <c r="S12" i="2"/>
  <c r="S7" i="2"/>
  <c r="Q8" i="2"/>
  <c r="Q9" i="2"/>
  <c r="Q10" i="2"/>
  <c r="Q11" i="2"/>
  <c r="Q12" i="2"/>
  <c r="Q7" i="2"/>
  <c r="Q33" i="2" l="1"/>
  <c r="T33" i="2"/>
  <c r="R33" i="2"/>
  <c r="R13" i="2"/>
  <c r="S13" i="2"/>
  <c r="Q13" i="2"/>
</calcChain>
</file>

<file path=xl/sharedStrings.xml><?xml version="1.0" encoding="utf-8"?>
<sst xmlns="http://schemas.openxmlformats.org/spreadsheetml/2006/main" count="447" uniqueCount="171">
  <si>
    <t>عدد المناطق</t>
  </si>
  <si>
    <t>الميزانية</t>
  </si>
  <si>
    <t>القسم</t>
  </si>
  <si>
    <t>تاريخ توقيع العقد</t>
  </si>
  <si>
    <t>تاريخ البدء بالمشروع</t>
  </si>
  <si>
    <t>تاريخ الانتهاء</t>
  </si>
  <si>
    <t>التعليم</t>
  </si>
  <si>
    <t>الزراعي</t>
  </si>
  <si>
    <t>التدريب</t>
  </si>
  <si>
    <t>الصحي</t>
  </si>
  <si>
    <t>الاستجابة</t>
  </si>
  <si>
    <t>الإصحاح</t>
  </si>
  <si>
    <t>كود المشروع</t>
  </si>
  <si>
    <t>FMX</t>
  </si>
  <si>
    <t>VEU</t>
  </si>
  <si>
    <t>WAK</t>
  </si>
  <si>
    <t>IYS</t>
  </si>
  <si>
    <t>PWY</t>
  </si>
  <si>
    <t>XVS</t>
  </si>
  <si>
    <t>ORZ</t>
  </si>
  <si>
    <t>NID</t>
  </si>
  <si>
    <t>MUU</t>
  </si>
  <si>
    <t>RUA</t>
  </si>
  <si>
    <t>QAG</t>
  </si>
  <si>
    <t>RBC</t>
  </si>
  <si>
    <t>FQP</t>
  </si>
  <si>
    <t>QKC</t>
  </si>
  <si>
    <t>GZI</t>
  </si>
  <si>
    <t>WQM</t>
  </si>
  <si>
    <t>YID</t>
  </si>
  <si>
    <t>GGW</t>
  </si>
  <si>
    <t>IVF</t>
  </si>
  <si>
    <t>HUZ</t>
  </si>
  <si>
    <t>NJM</t>
  </si>
  <si>
    <t>AWH</t>
  </si>
  <si>
    <t>QXA</t>
  </si>
  <si>
    <t>XVK</t>
  </si>
  <si>
    <t>EVU</t>
  </si>
  <si>
    <t>QFM</t>
  </si>
  <si>
    <t>DOD</t>
  </si>
  <si>
    <t>SVJ</t>
  </si>
  <si>
    <t>LCT</t>
  </si>
  <si>
    <t>LRK</t>
  </si>
  <si>
    <t>QFT</t>
  </si>
  <si>
    <t>RJB</t>
  </si>
  <si>
    <t>TUH</t>
  </si>
  <si>
    <t>ZHL</t>
  </si>
  <si>
    <t>GUP</t>
  </si>
  <si>
    <t>VOR</t>
  </si>
  <si>
    <t>BCR</t>
  </si>
  <si>
    <t>KDF</t>
  </si>
  <si>
    <t>VGU</t>
  </si>
  <si>
    <t>CXE</t>
  </si>
  <si>
    <t>IQX</t>
  </si>
  <si>
    <t>JYG</t>
  </si>
  <si>
    <t>YHK</t>
  </si>
  <si>
    <t>XHK</t>
  </si>
  <si>
    <t>RRM</t>
  </si>
  <si>
    <t>YFN</t>
  </si>
  <si>
    <t>WPC</t>
  </si>
  <si>
    <t>LOX</t>
  </si>
  <si>
    <t>KDM</t>
  </si>
  <si>
    <t>YCV</t>
  </si>
  <si>
    <t>SIZ</t>
  </si>
  <si>
    <t>SAE</t>
  </si>
  <si>
    <t>TFU</t>
  </si>
  <si>
    <t>ZTA</t>
  </si>
  <si>
    <t>IGH</t>
  </si>
  <si>
    <t>OEL</t>
  </si>
  <si>
    <t>YOW</t>
  </si>
  <si>
    <t>PMZ</t>
  </si>
  <si>
    <t>XYQ</t>
  </si>
  <si>
    <t>DMQ</t>
  </si>
  <si>
    <t>SKJ</t>
  </si>
  <si>
    <t>YQA</t>
  </si>
  <si>
    <t>XXV</t>
  </si>
  <si>
    <t>WNU</t>
  </si>
  <si>
    <t>EPN</t>
  </si>
  <si>
    <t>DDY</t>
  </si>
  <si>
    <t>PNY</t>
  </si>
  <si>
    <t>FFD</t>
  </si>
  <si>
    <t>USX</t>
  </si>
  <si>
    <t>WGH</t>
  </si>
  <si>
    <t>IJW</t>
  </si>
  <si>
    <t>FUE</t>
  </si>
  <si>
    <t>WKB</t>
  </si>
  <si>
    <t>KJN</t>
  </si>
  <si>
    <t>AYW</t>
  </si>
  <si>
    <t>FGY</t>
  </si>
  <si>
    <t>UKV</t>
  </si>
  <si>
    <t>BOW</t>
  </si>
  <si>
    <t>BNI</t>
  </si>
  <si>
    <t>BZF</t>
  </si>
  <si>
    <t>JPB</t>
  </si>
  <si>
    <t>QXO</t>
  </si>
  <si>
    <t>VXD</t>
  </si>
  <si>
    <t>KMZ</t>
  </si>
  <si>
    <t>JED</t>
  </si>
  <si>
    <t>WTK</t>
  </si>
  <si>
    <t>ZYY</t>
  </si>
  <si>
    <t>JGR</t>
  </si>
  <si>
    <t>TEG</t>
  </si>
  <si>
    <t>HOK</t>
  </si>
  <si>
    <t>NHT</t>
  </si>
  <si>
    <t>IMB</t>
  </si>
  <si>
    <t>RSP</t>
  </si>
  <si>
    <t>PUV</t>
  </si>
  <si>
    <t>BIS</t>
  </si>
  <si>
    <t>TVG</t>
  </si>
  <si>
    <t>GBM</t>
  </si>
  <si>
    <t>MVV</t>
  </si>
  <si>
    <t>KXH</t>
  </si>
  <si>
    <t>ULL</t>
  </si>
  <si>
    <t>DPO</t>
  </si>
  <si>
    <t>FGR</t>
  </si>
  <si>
    <t>HEZ</t>
  </si>
  <si>
    <t>QDO</t>
  </si>
  <si>
    <t>KEY</t>
  </si>
  <si>
    <t>GLG</t>
  </si>
  <si>
    <t>NYJ</t>
  </si>
  <si>
    <t>EIQ</t>
  </si>
  <si>
    <t>LEM</t>
  </si>
  <si>
    <t>LMQ</t>
  </si>
  <si>
    <t>YYZ</t>
  </si>
  <si>
    <t>HEX</t>
  </si>
  <si>
    <t>LTE</t>
  </si>
  <si>
    <t>PZZ</t>
  </si>
  <si>
    <t>ZWJ</t>
  </si>
  <si>
    <t>LIE</t>
  </si>
  <si>
    <t>DLV</t>
  </si>
  <si>
    <t>SNQ</t>
  </si>
  <si>
    <t>FVU</t>
  </si>
  <si>
    <t>LLS</t>
  </si>
  <si>
    <t>منظمة الصحة العالمية</t>
  </si>
  <si>
    <t>مديرية الصحة</t>
  </si>
  <si>
    <t>المركز العالي الصحي</t>
  </si>
  <si>
    <t>تمويل شخصي</t>
  </si>
  <si>
    <t>اتحاد الفلاحين</t>
  </si>
  <si>
    <t>الشركة الألمانية للبذار</t>
  </si>
  <si>
    <t>عطاء للإغاثة والتمنية</t>
  </si>
  <si>
    <t>مديرية الزراعة</t>
  </si>
  <si>
    <t>مركز الملك سمان</t>
  </si>
  <si>
    <t>وزارة التعليم العالي</t>
  </si>
  <si>
    <t>محافظة القاهرة</t>
  </si>
  <si>
    <t>المركز الألماني</t>
  </si>
  <si>
    <t>إدارة العلوم والمناهج</t>
  </si>
  <si>
    <t>قطر الخيرية</t>
  </si>
  <si>
    <t>مديرية التربية</t>
  </si>
  <si>
    <t>الأقسام</t>
  </si>
  <si>
    <t>ملخص المشاريع في الأعوام 2014 حتى 2017</t>
  </si>
  <si>
    <t>عدد المشريع</t>
  </si>
  <si>
    <t>الميزانية الكلية</t>
  </si>
  <si>
    <t xml:space="preserve"> </t>
  </si>
  <si>
    <t>جهة التمويل</t>
  </si>
  <si>
    <t>عدد المشاريع</t>
  </si>
  <si>
    <t>المجموع</t>
  </si>
  <si>
    <t>Row Labels</t>
  </si>
  <si>
    <t>Grand Total</t>
  </si>
  <si>
    <t>Sum of الميزانية</t>
  </si>
  <si>
    <t>مجموع الميزانيات</t>
  </si>
  <si>
    <t>2014</t>
  </si>
  <si>
    <t>2015</t>
  </si>
  <si>
    <t>2016</t>
  </si>
  <si>
    <t>2017</t>
  </si>
  <si>
    <t>تاريخ توقيع العقد1</t>
  </si>
  <si>
    <t>تاريخ البدء بالمشروع1</t>
  </si>
  <si>
    <t>تاريخ البدء بالمشروع2</t>
  </si>
  <si>
    <t>تاريخ البدء بالمشروع3</t>
  </si>
  <si>
    <t>تاريخ توقيع العقد2</t>
  </si>
  <si>
    <t>تاريخ توقيع العقد3</t>
  </si>
  <si>
    <t>عدد لمشاريع غير المنتهية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</si>
</sst>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scheme val="minor"/>
    </font>
    <font>
      <sz val="11"/>
      <color theme="1"/>
      <name val="Arial"/>
      <family val="2"/>
      <scheme val="minor"/>
    </font>
    <font>
      <sz val="11"/>
      <name val="Calibri"/>
      <family val="2"/>
    </font>
    <font>
      <b/>
      <sz val="11"/>
      <color theme="1"/>
      <name val="Arial"/>
      <family val="2"/>
      <scheme val="minor"/>
    </font>
    <font>
      <b/>
      <sz val="14"/>
      <color theme="1"/>
      <name val="Arial"/>
      <family val="2"/>
      <scheme val="minor"/>
    </font>
  </fonts>
  <fills count="11">
    <fill>
      <patternFill patternType="none"/>
    </fill>
    <fill>
      <patternFill patternType="gray125"/>
    </fill>
    <fill>
      <patternFill patternType="solid">
        <fgColor theme="6"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2" fillId="0" borderId="0"/>
    <xf numFmtId="0" fontId="1" fillId="0" borderId="0"/>
    <xf numFmtId="9" fontId="1" fillId="0" borderId="0" applyFont="0" applyFill="0" applyBorder="0" applyAlignment="0" applyProtection="0"/>
  </cellStyleXfs>
  <cellXfs count="33">
    <xf numFmtId="0" fontId="0" fillId="0" borderId="0" xfId="0"/>
    <xf numFmtId="0" fontId="0" fillId="0" borderId="0" xfId="0" applyAlignment="1">
      <alignment horizontal="center"/>
    </xf>
    <xf numFmtId="14" fontId="0" fillId="0" borderId="0" xfId="0" applyNumberFormat="1"/>
    <xf numFmtId="0" fontId="3" fillId="4" borderId="0" xfId="0" applyFont="1" applyFill="1" applyAlignment="1">
      <alignment horizontal="center"/>
    </xf>
    <xf numFmtId="0" fontId="3" fillId="2" borderId="1" xfId="0" applyNumberFormat="1" applyFont="1" applyFill="1" applyBorder="1" applyAlignment="1">
      <alignment horizontal="center"/>
    </xf>
    <xf numFmtId="0" fontId="3" fillId="2" borderId="6" xfId="0" applyNumberFormat="1" applyFont="1" applyFill="1" applyBorder="1" applyAlignment="1">
      <alignment horizontal="center"/>
    </xf>
    <xf numFmtId="14" fontId="0" fillId="6" borderId="5" xfId="0" applyNumberFormat="1" applyFill="1" applyBorder="1" applyAlignment="1">
      <alignment horizontal="center"/>
    </xf>
    <xf numFmtId="14" fontId="0" fillId="6" borderId="7" xfId="0" applyNumberFormat="1" applyFill="1" applyBorder="1" applyAlignment="1">
      <alignment horizontal="center"/>
    </xf>
    <xf numFmtId="14" fontId="3" fillId="5" borderId="2" xfId="0" applyNumberFormat="1" applyFont="1" applyFill="1" applyBorder="1" applyAlignment="1">
      <alignment horizontal="center"/>
    </xf>
    <xf numFmtId="14" fontId="3" fillId="2" borderId="3" xfId="0" applyNumberFormat="1" applyFont="1" applyFill="1" applyBorder="1" applyAlignment="1">
      <alignment horizontal="center"/>
    </xf>
    <xf numFmtId="14" fontId="3" fillId="2" borderId="4" xfId="0" applyNumberFormat="1" applyFont="1" applyFill="1" applyBorder="1" applyAlignment="1">
      <alignment horizontal="center"/>
    </xf>
    <xf numFmtId="14" fontId="3" fillId="3" borderId="7" xfId="0" applyNumberFormat="1" applyFont="1" applyFill="1" applyBorder="1" applyAlignment="1">
      <alignment horizontal="center"/>
    </xf>
    <xf numFmtId="14" fontId="3" fillId="3" borderId="11" xfId="0" applyNumberFormat="1" applyFont="1" applyFill="1" applyBorder="1" applyAlignment="1">
      <alignment horizontal="center"/>
    </xf>
    <xf numFmtId="3" fontId="0" fillId="8" borderId="1" xfId="0" applyNumberFormat="1" applyFill="1" applyBorder="1" applyAlignment="1">
      <alignment horizontal="center"/>
    </xf>
    <xf numFmtId="3" fontId="0" fillId="8" borderId="6" xfId="0" applyNumberFormat="1" applyFill="1" applyBorder="1" applyAlignment="1">
      <alignment horizontal="center"/>
    </xf>
    <xf numFmtId="3" fontId="0" fillId="8" borderId="8" xfId="0" applyNumberFormat="1" applyFill="1" applyBorder="1" applyAlignment="1">
      <alignment horizontal="center"/>
    </xf>
    <xf numFmtId="3" fontId="0" fillId="8" borderId="9" xfId="0" applyNumberFormat="1" applyFill="1" applyBorder="1" applyAlignment="1">
      <alignment horizontal="center"/>
    </xf>
    <xf numFmtId="3" fontId="3" fillId="3" borderId="8" xfId="0" applyNumberFormat="1" applyFont="1" applyFill="1" applyBorder="1" applyAlignment="1">
      <alignment horizontal="center"/>
    </xf>
    <xf numFmtId="3" fontId="3" fillId="3" borderId="9" xfId="0"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3" fillId="5" borderId="0" xfId="0" applyFont="1" applyFill="1" applyAlignment="1">
      <alignment horizontal="center"/>
    </xf>
    <xf numFmtId="0" fontId="3" fillId="9" borderId="0" xfId="0" applyFont="1" applyFill="1" applyAlignment="1">
      <alignment horizontal="center"/>
    </xf>
    <xf numFmtId="3" fontId="3" fillId="3" borderId="12" xfId="0" applyNumberFormat="1" applyFont="1" applyFill="1" applyBorder="1" applyAlignment="1">
      <alignment horizontal="center"/>
    </xf>
    <xf numFmtId="3" fontId="3" fillId="3" borderId="13" xfId="0" applyNumberFormat="1" applyFont="1" applyFill="1" applyBorder="1" applyAlignment="1">
      <alignment horizontal="center"/>
    </xf>
    <xf numFmtId="14" fontId="3" fillId="5" borderId="2" xfId="0" applyNumberFormat="1" applyFont="1" applyFill="1" applyBorder="1" applyAlignment="1">
      <alignment horizontal="center" vertical="center"/>
    </xf>
    <xf numFmtId="14" fontId="3" fillId="5" borderId="5" xfId="0" applyNumberFormat="1" applyFont="1" applyFill="1" applyBorder="1" applyAlignment="1">
      <alignment horizontal="center" vertical="center"/>
    </xf>
    <xf numFmtId="0" fontId="3" fillId="10" borderId="3" xfId="0" applyFont="1" applyFill="1" applyBorder="1" applyAlignment="1">
      <alignment horizontal="center"/>
    </xf>
    <xf numFmtId="0" fontId="3" fillId="10" borderId="4" xfId="0" applyFont="1" applyFill="1" applyBorder="1" applyAlignment="1">
      <alignment horizontal="center"/>
    </xf>
    <xf numFmtId="0" fontId="4" fillId="7" borderId="14" xfId="0" applyFont="1" applyFill="1" applyBorder="1" applyAlignment="1">
      <alignment horizontal="center" vertical="center"/>
    </xf>
    <xf numFmtId="0" fontId="4" fillId="7" borderId="15" xfId="0" applyFont="1" applyFill="1" applyBorder="1" applyAlignment="1">
      <alignment horizontal="center" vertical="center"/>
    </xf>
    <xf numFmtId="0" fontId="4" fillId="7" borderId="10" xfId="0" applyFont="1" applyFill="1" applyBorder="1" applyAlignment="1">
      <alignment horizontal="center" vertical="center"/>
    </xf>
  </cellXfs>
  <cellStyles count="4">
    <cellStyle name="Normal" xfId="0" builtinId="0"/>
    <cellStyle name="Normal 3 2" xfId="1" xr:uid="{00000000-0005-0000-0000-000001000000}"/>
    <cellStyle name="Normal 4 3" xfId="2" xr:uid="{00000000-0005-0000-0000-000002000000}"/>
    <cellStyle name="Percent 2" xfId="3" xr:uid="{00000000-0005-0000-0000-000004000000}"/>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[06 حل التمرين العملي السادس.xlsx]ملخص المشاريع!PivotTable2</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ar-SY"/>
              <a:t>مجموع</a:t>
            </a:r>
            <a:r>
              <a:rPr lang="ar-SY" baseline="0"/>
              <a:t> الميزانيات حسب السنة</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ar-SY"/>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'ملخص المشاريع'!$H$3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'ملخص المشاريع'!$G$4:$G$8</c:f>
              <c:strCache>
                <c:ptCount val="4"/>
                <c:pt idx="0">
                  <c:v>2014</c:v>
                </c:pt>
                <c:pt idx="1">
                  <c:v>2015</c:v>
                </c:pt>
                <c:pt idx="2">
                  <c:v>2016</c:v>
                </c:pt>
                <c:pt idx="3">
                  <c:v>2017</c:v>
                </c:pt>
              </c:strCache>
            </c:strRef>
          </c:cat>
          <c:val>
            <c:numRef>
              <c:f>'ملخص المشاريع'!$H$4:$H$8</c:f>
              <c:numCache>
                <c:formatCode>General</c:formatCode>
                <c:ptCount val="4"/>
                <c:pt idx="0">
                  <c:v>3976963</c:v>
                </c:pt>
                <c:pt idx="1">
                  <c:v>4882060</c:v>
                </c:pt>
                <c:pt idx="2">
                  <c:v>4234614</c:v>
                </c:pt>
                <c:pt idx="3">
                  <c:v>5961902</c:v>
                </c:pt>
              </c:numCache>
            </c:numRef>
          </c:val>
          <c:smooth val="0"/>
          <c:extLst>
            <c:ext xmlns:c16="http://schemas.microsoft.com/office/drawing/2014/chart" uri="{C3380CC4-5D6E-409C-BE32-E72D297353CC}">
              <c16:uniqueId val="{00000000-E6EC-42F5-96FE-DA18D3D3AD1B}"/>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27694704"/>
        <c:axId val="1980397568"/>
      </c:lineChart>
      <c:catAx>
        <c:axId val="182769470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ar-SY"/>
          </a:p>
        </c:txPr>
        <c:crossAx val="1980397568"/>
        <c:crosses val="autoZero"/>
        <c:auto val="1"/>
        <c:lblAlgn val="ctr"/>
        <c:lblOffset val="100"/>
        <c:noMultiLvlLbl val="0"/>
      </c:catAx>
      <c:valAx>
        <c:axId val="1980397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ar-SY"/>
          </a:p>
        </c:txPr>
        <c:crossAx val="182769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ar-SY"/>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ar-S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679916</xdr:colOff>
      <xdr:row>2</xdr:row>
      <xdr:rowOff>11207</xdr:rowOff>
    </xdr:from>
    <xdr:to>
      <xdr:col>18</xdr:col>
      <xdr:colOff>257736</xdr:colOff>
      <xdr:row>19</xdr:row>
      <xdr:rowOff>83765</xdr:rowOff>
    </xdr:to>
    <xdr:graphicFrame macro="">
      <xdr:nvGraphicFramePr>
        <xdr:cNvPr id="2" name="Chart 1">
          <a:extLst>
            <a:ext uri="{FF2B5EF4-FFF2-40B4-BE49-F238E27FC236}">
              <a16:creationId xmlns:a16="http://schemas.microsoft.com/office/drawing/2014/main" id="{55EE0637-D48F-4AF0-AF41-354E7F2BE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326091</xdr:colOff>
      <xdr:row>8</xdr:row>
      <xdr:rowOff>165846</xdr:rowOff>
    </xdr:from>
    <xdr:to>
      <xdr:col>8</xdr:col>
      <xdr:colOff>585629</xdr:colOff>
      <xdr:row>19</xdr:row>
      <xdr:rowOff>56029</xdr:rowOff>
    </xdr:to>
    <mc:AlternateContent xmlns:mc="http://schemas.openxmlformats.org/markup-compatibility/2006" xmlns:a14="http://schemas.microsoft.com/office/drawing/2010/main">
      <mc:Choice Requires="a14">
        <xdr:graphicFrame macro="">
          <xdr:nvGraphicFramePr>
            <xdr:cNvPr id="3" name="جهة التمويل">
              <a:extLst>
                <a:ext uri="{FF2B5EF4-FFF2-40B4-BE49-F238E27FC236}">
                  <a16:creationId xmlns:a16="http://schemas.microsoft.com/office/drawing/2014/main" id="{C9B83859-E0A3-4C07-B1F4-23569B65E014}"/>
                </a:ext>
              </a:extLst>
            </xdr:cNvPr>
            <xdr:cNvGraphicFramePr/>
          </xdr:nvGraphicFramePr>
          <xdr:xfrm>
            <a:off x="0" y="0"/>
            <a:ext cx="0" cy="0"/>
          </xdr:xfrm>
          <a:graphic>
            <a:graphicData uri="http://schemas.microsoft.com/office/drawing/2010/slicer">
              <sle:slicer xmlns:sle="http://schemas.microsoft.com/office/drawing/2010/slicer" name="جهة التمويل"/>
            </a:graphicData>
          </a:graphic>
        </xdr:graphicFrame>
      </mc:Choice>
      <mc:Fallback xmlns="">
        <xdr:sp macro="" textlink="">
          <xdr:nvSpPr>
            <xdr:cNvPr id="0" name=""/>
            <xdr:cNvSpPr>
              <a:spLocks noTextEdit="1"/>
            </xdr:cNvSpPr>
          </xdr:nvSpPr>
          <xdr:spPr>
            <a:xfrm>
              <a:off x="4409417" y="1623585"/>
              <a:ext cx="3613995" cy="1894574"/>
            </a:xfrm>
            <a:prstGeom prst="rect">
              <a:avLst/>
            </a:prstGeom>
            <a:solidFill>
              <a:prstClr val="white"/>
            </a:solidFill>
            <a:ln w="1">
              <a:solidFill>
                <a:prstClr val="green"/>
              </a:solidFill>
            </a:ln>
          </xdr:spPr>
          <xdr:txBody>
            <a:bodyPr vertOverflow="clip" horzOverflow="clip"/>
            <a:lstStyle/>
            <a:p>
              <a:r>
                <a:rPr lang="ar-S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Munthir" refreshedDate="43034.516524768522" createdVersion="6" refreshedVersion="6" minRefreshableVersion="3" recordCount="120" xr:uid="{94CFE0D8-C2D9-427C-A88F-92F93F9884EE}">
  <cacheSource type="worksheet">
    <worksheetSource ref="A2:N122" sheet="مشاريع منظمة الأهرام"/>
  </cacheSource>
  <cacheFields count="16">
    <cacheField name="القسم" numFmtId="0">
      <sharedItems count="6">
        <s v="الصحي"/>
        <s v="الزراعي"/>
        <s v="الاستجابة"/>
        <s v="التعليم"/>
        <s v="الإصحاح"/>
        <s v="التدريب"/>
      </sharedItems>
    </cacheField>
    <cacheField name="كود المشروع" numFmtId="0">
      <sharedItems/>
    </cacheField>
    <cacheField name="عدد المناطق" numFmtId="0">
      <sharedItems containsSemiMixedTypes="0" containsString="0" containsNumber="1" containsInteger="1" minValue="3" maxValue="15"/>
    </cacheField>
    <cacheField name="جهة التمويل" numFmtId="0">
      <sharedItems count="15">
        <s v="منظمة الصحة العالمية"/>
        <s v="اتحاد الفلاحين"/>
        <s v="الشركة الألمانية للبذار"/>
        <s v="مديرية الصحة"/>
        <s v="عطاء للإغاثة والتمنية"/>
        <s v="مديرية الزراعة"/>
        <s v="مركز الملك سمان"/>
        <s v="وزارة التعليم العالي"/>
        <s v="محافظة القاهرة"/>
        <s v="تمويل شخصي"/>
        <s v="المركز الألماني"/>
        <s v="إدارة العلوم والمناهج"/>
        <s v="قطر الخيرية"/>
        <s v="مديرية التربية"/>
        <s v="المركز العالي الصحي"/>
      </sharedItems>
    </cacheField>
    <cacheField name="الميزانية" numFmtId="0">
      <sharedItems containsSemiMixedTypes="0" containsString="0" containsNumber="1" containsInteger="1" minValue="10127" maxValue="297886"/>
    </cacheField>
    <cacheField name="تاريخ توقيع العقد1" numFmtId="0">
      <sharedItems containsNonDate="0" containsDate="1" containsString="0" containsBlank="1" minDate="2014-01-17T00:00:00" maxDate="2017-10-11T00:00:00"/>
    </cacheField>
    <cacheField name="تاريخ توقيع العقد2" numFmtId="14">
      <sharedItems containsNonDate="0" containsDate="1" containsString="0" containsBlank="1" minDate="2014-01-21T00:00:00" maxDate="2017-10-23T00:00:00"/>
    </cacheField>
    <cacheField name="تاريخ توقيع العقد3" numFmtId="14">
      <sharedItems containsNonDate="0" containsDate="1" containsString="0" containsBlank="1" minDate="2014-03-24T00:00:00" maxDate="2017-10-10T00:00:00"/>
    </cacheField>
    <cacheField name="تاريخ توقيع العقد" numFmtId="14">
      <sharedItems containsSemiMixedTypes="0" containsNonDate="0" containsDate="1" containsString="0" minDate="2014-01-17T00:00:00" maxDate="2017-10-23T00:00:00" count="120">
        <d v="2016-04-14T00:00:00"/>
        <d v="2017-04-12T00:00:00"/>
        <d v="2017-04-02T00:00:00"/>
        <d v="2016-08-01T00:00:00"/>
        <d v="2014-02-23T00:00:00"/>
        <d v="2016-12-23T00:00:00"/>
        <d v="2015-12-26T00:00:00"/>
        <d v="2014-07-22T00:00:00"/>
        <d v="2014-01-21T00:00:00"/>
        <d v="2017-08-25T00:00:00"/>
        <d v="2017-09-27T00:00:00"/>
        <d v="2016-10-20T00:00:00"/>
        <d v="2017-07-26T00:00:00"/>
        <d v="2015-07-20T00:00:00"/>
        <d v="2015-11-18T00:00:00"/>
        <d v="2016-03-15T00:00:00"/>
        <d v="2017-08-21T00:00:00"/>
        <d v="2014-05-14T00:00:00"/>
        <d v="2015-02-12T00:00:00"/>
        <d v="2017-05-26T00:00:00"/>
        <d v="2014-01-17T00:00:00"/>
        <d v="2017-06-25T00:00:00"/>
        <d v="2016-05-15T00:00:00"/>
        <d v="2016-12-31T00:00:00"/>
        <d v="2014-07-26T00:00:00"/>
        <d v="2014-09-25T00:00:00"/>
        <d v="2016-01-06T00:00:00"/>
        <d v="2016-01-22T00:00:00"/>
        <d v="2015-02-22T00:00:00"/>
        <d v="2015-05-22T00:00:00"/>
        <d v="2017-10-09T00:00:00"/>
        <d v="2015-07-19T00:00:00"/>
        <d v="2016-01-09T00:00:00"/>
        <d v="2017-09-06T00:00:00"/>
        <d v="2015-02-02T00:00:00"/>
        <d v="2015-07-28T00:00:00"/>
        <d v="2015-02-21T00:00:00"/>
        <d v="2015-03-20T00:00:00"/>
        <d v="2015-06-06T00:00:00"/>
        <d v="2014-11-23T00:00:00"/>
        <d v="2014-03-22T00:00:00"/>
        <d v="2016-12-04T00:00:00"/>
        <d v="2016-12-01T00:00:00"/>
        <d v="2017-10-22T00:00:00"/>
        <d v="2015-11-16T00:00:00"/>
        <d v="2017-08-22T00:00:00"/>
        <d v="2014-09-22T00:00:00"/>
        <d v="2015-01-04T00:00:00"/>
        <d v="2015-07-12T00:00:00"/>
        <d v="2016-11-07T00:00:00"/>
        <d v="2015-06-10T00:00:00"/>
        <d v="2015-07-13T00:00:00"/>
        <d v="2016-11-05T00:00:00"/>
        <d v="2017-05-17T00:00:00"/>
        <d v="2014-09-27T00:00:00"/>
        <d v="2016-04-06T00:00:00"/>
        <d v="2015-02-20T00:00:00"/>
        <d v="2016-06-25T00:00:00"/>
        <d v="2015-06-22T00:00:00"/>
        <d v="2017-06-21T00:00:00"/>
        <d v="2017-08-12T00:00:00"/>
        <d v="2015-08-08T00:00:00"/>
        <d v="2014-02-10T00:00:00"/>
        <d v="2016-10-12T00:00:00"/>
        <d v="2015-05-20T00:00:00"/>
        <d v="2014-05-09T00:00:00"/>
        <d v="2016-03-12T00:00:00"/>
        <d v="2015-05-26T00:00:00"/>
        <d v="2014-06-01T00:00:00"/>
        <d v="2017-03-23T00:00:00"/>
        <d v="2014-11-09T00:00:00"/>
        <d v="2017-07-21T00:00:00"/>
        <d v="2016-03-21T00:00:00"/>
        <d v="2015-11-05T00:00:00"/>
        <d v="2015-09-30T00:00:00"/>
        <d v="2015-06-12T00:00:00"/>
        <d v="2015-10-31T00:00:00"/>
        <d v="2016-07-03T00:00:00"/>
        <d v="2016-08-17T00:00:00"/>
        <d v="2017-01-20T00:00:00"/>
        <d v="2014-01-30T00:00:00"/>
        <d v="2014-09-16T00:00:00"/>
        <d v="2015-04-10T00:00:00"/>
        <d v="2017-05-14T00:00:00"/>
        <d v="2015-07-11T00:00:00"/>
        <d v="2015-08-24T00:00:00"/>
        <d v="2016-06-09T00:00:00"/>
        <d v="2017-04-01T00:00:00"/>
        <d v="2017-05-09T00:00:00"/>
        <d v="2017-10-10T00:00:00"/>
        <d v="2017-10-19T00:00:00"/>
        <d v="2014-08-21T00:00:00"/>
        <d v="2014-10-12T00:00:00"/>
        <d v="2016-06-23T00:00:00"/>
        <d v="2015-10-26T00:00:00"/>
        <d v="2014-03-24T00:00:00"/>
        <d v="2014-04-29T00:00:00"/>
        <d v="2014-05-30T00:00:00"/>
        <d v="2017-09-22T00:00:00"/>
        <d v="2014-07-21T00:00:00"/>
        <d v="2017-07-10T00:00:00"/>
        <d v="2017-02-18T00:00:00"/>
        <d v="2017-02-24T00:00:00"/>
        <d v="2016-09-29T00:00:00"/>
        <d v="2016-11-02T00:00:00"/>
        <d v="2016-04-12T00:00:00"/>
        <d v="2017-01-14T00:00:00"/>
        <d v="2017-04-18T00:00:00"/>
        <d v="2017-09-24T00:00:00"/>
        <d v="2015-12-13T00:00:00"/>
        <d v="2017-06-23T00:00:00"/>
        <d v="2016-11-12T00:00:00"/>
        <d v="2017-05-27T00:00:00"/>
        <d v="2015-11-24T00:00:00"/>
        <d v="2015-12-04T00:00:00"/>
        <d v="2017-03-30T00:00:00"/>
        <d v="2017-03-19T00:00:00"/>
        <d v="2014-03-15T00:00:00"/>
        <d v="2015-09-17T00:00:00"/>
        <d v="2016-10-01T00:00:00"/>
      </sharedItems>
      <fieldGroup par="15" base="8">
        <rangePr groupBy="months" startDate="2014-01-17T00:00:00" endDate="2017-10-23T00:00:00"/>
        <groupItems count="14">
          <s v="&lt;17/01/2014"/>
          <s v="Jan"/>
          <s v="Feb"/>
          <s v="Mar"/>
          <s v="Apr"/>
          <s v="May"/>
          <s v="Jun"/>
          <s v="Jul"/>
          <s v="Aug"/>
          <s v="Sep"/>
          <s v="Oct"/>
          <s v="Nov"/>
          <s v="Dec"/>
          <s v="&gt;23/10/2017"/>
        </groupItems>
      </fieldGroup>
    </cacheField>
    <cacheField name="تاريخ البدء بالمشروع1" numFmtId="0">
      <sharedItems containsNonDate="0" containsDate="1" containsString="0" containsBlank="1" minDate="2014-02-03T00:00:00" maxDate="2017-12-08T00:00:00"/>
    </cacheField>
    <cacheField name="تاريخ البدء بالمشروع2" numFmtId="14">
      <sharedItems containsNonDate="0" containsDate="1" containsString="0" containsBlank="1" minDate="2014-04-12T00:00:00" maxDate="2018-02-01T00:00:00"/>
    </cacheField>
    <cacheField name="تاريخ البدء بالمشروع3" numFmtId="14">
      <sharedItems containsNonDate="0" containsDate="1" containsString="0" containsBlank="1" minDate="2014-05-07T00:00:00" maxDate="2018-01-11T00:00:00"/>
    </cacheField>
    <cacheField name="تاريخ البدء بالمشروع" numFmtId="14">
      <sharedItems containsSemiMixedTypes="0" containsNonDate="0" containsDate="1" containsString="0" minDate="2014-02-03T00:00:00" maxDate="2018-02-01T00:00:00"/>
    </cacheField>
    <cacheField name="تاريخ الانتهاء" numFmtId="14">
      <sharedItems containsSemiMixedTypes="0" containsNonDate="0" containsDate="1" containsString="0" minDate="2014-03-08T00:00:00" maxDate="2018-03-09T00:00:00"/>
    </cacheField>
    <cacheField name="Quarters" numFmtId="0" databaseField="0">
      <fieldGroup base="8">
        <rangePr groupBy="quarters" startDate="2014-01-17T00:00:00" endDate="2017-10-23T00:00:00"/>
        <groupItems count="6">
          <s v="&lt;17/01/2014"/>
          <s v="Qtr1"/>
          <s v="Qtr2"/>
          <s v="Qtr3"/>
          <s v="Qtr4"/>
          <s v="&gt;23/10/2017"/>
        </groupItems>
      </fieldGroup>
    </cacheField>
    <cacheField name="Years" numFmtId="0" databaseField="0">
      <fieldGroup base="8">
        <rangePr groupBy="years" startDate="2014-01-17T00:00:00" endDate="2017-10-23T00:00:00"/>
        <groupItems count="6">
          <s v="&lt;17/01/2014"/>
          <s v="2014"/>
          <s v="2015"/>
          <s v="2016"/>
          <s v="2017"/>
          <s v="&gt;23/10/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s v="FMX"/>
    <n v="13"/>
    <x v="0"/>
    <n v="251671"/>
    <m/>
    <d v="2016-04-14T00:00:00"/>
    <m/>
    <x v="0"/>
    <m/>
    <d v="2016-04-27T00:00:00"/>
    <m/>
    <d v="2016-04-27T00:00:00"/>
    <d v="2016-06-29T00:00:00"/>
  </r>
  <r>
    <x v="1"/>
    <s v="VEU"/>
    <n v="10"/>
    <x v="1"/>
    <n v="134665"/>
    <d v="2017-04-12T00:00:00"/>
    <m/>
    <m/>
    <x v="1"/>
    <d v="2017-06-10T00:00:00"/>
    <m/>
    <m/>
    <d v="2017-06-10T00:00:00"/>
    <d v="2017-09-02T00:00:00"/>
  </r>
  <r>
    <x v="1"/>
    <s v="WAK"/>
    <n v="6"/>
    <x v="2"/>
    <n v="248496"/>
    <m/>
    <m/>
    <d v="2017-04-02T00:00:00"/>
    <x v="2"/>
    <m/>
    <m/>
    <d v="2017-04-08T00:00:00"/>
    <d v="2017-04-08T00:00:00"/>
    <d v="2017-06-08T00:00:00"/>
  </r>
  <r>
    <x v="0"/>
    <s v="IYS"/>
    <n v="11"/>
    <x v="3"/>
    <n v="151843"/>
    <d v="2016-08-01T00:00:00"/>
    <m/>
    <m/>
    <x v="3"/>
    <d v="2016-10-08T00:00:00"/>
    <m/>
    <m/>
    <d v="2016-10-08T00:00:00"/>
    <d v="2016-11-08T00:00:00"/>
  </r>
  <r>
    <x v="2"/>
    <s v="PWY"/>
    <n v="10"/>
    <x v="4"/>
    <n v="229852"/>
    <d v="2014-02-23T00:00:00"/>
    <m/>
    <m/>
    <x v="4"/>
    <d v="2014-05-12T00:00:00"/>
    <m/>
    <m/>
    <d v="2014-05-12T00:00:00"/>
    <d v="2014-08-16T00:00:00"/>
  </r>
  <r>
    <x v="0"/>
    <s v="XVS"/>
    <n v="15"/>
    <x v="3"/>
    <n v="251843"/>
    <m/>
    <d v="2016-12-23T00:00:00"/>
    <m/>
    <x v="5"/>
    <m/>
    <d v="2017-01-26T00:00:00"/>
    <m/>
    <d v="2017-01-26T00:00:00"/>
    <d v="2017-05-17T00:00:00"/>
  </r>
  <r>
    <x v="1"/>
    <s v="ORZ"/>
    <n v="6"/>
    <x v="5"/>
    <n v="174203"/>
    <m/>
    <d v="2015-12-26T00:00:00"/>
    <m/>
    <x v="6"/>
    <m/>
    <d v="2016-02-28T00:00:00"/>
    <m/>
    <d v="2016-02-28T00:00:00"/>
    <d v="2016-03-15T00:00:00"/>
  </r>
  <r>
    <x v="2"/>
    <s v="NID"/>
    <n v="15"/>
    <x v="6"/>
    <n v="94144"/>
    <d v="2014-07-22T00:00:00"/>
    <m/>
    <m/>
    <x v="7"/>
    <d v="2014-09-12T00:00:00"/>
    <m/>
    <m/>
    <d v="2014-09-12T00:00:00"/>
    <d v="2014-10-07T00:00:00"/>
  </r>
  <r>
    <x v="2"/>
    <s v="MUU"/>
    <n v="9"/>
    <x v="4"/>
    <n v="167588"/>
    <m/>
    <d v="2014-01-21T00:00:00"/>
    <m/>
    <x v="8"/>
    <m/>
    <d v="2014-04-16T00:00:00"/>
    <m/>
    <d v="2014-04-16T00:00:00"/>
    <d v="2014-06-02T00:00:00"/>
  </r>
  <r>
    <x v="2"/>
    <s v="RUA"/>
    <n v="11"/>
    <x v="6"/>
    <n v="294622"/>
    <d v="2017-08-25T00:00:00"/>
    <m/>
    <m/>
    <x v="9"/>
    <d v="2017-09-04T00:00:00"/>
    <m/>
    <m/>
    <d v="2017-09-04T00:00:00"/>
    <d v="2018-01-15T00:00:00"/>
  </r>
  <r>
    <x v="3"/>
    <s v="QAG"/>
    <n v="3"/>
    <x v="7"/>
    <n v="183650"/>
    <m/>
    <m/>
    <d v="2017-09-27T00:00:00"/>
    <x v="10"/>
    <m/>
    <m/>
    <d v="2017-10-29T00:00:00"/>
    <d v="2017-10-29T00:00:00"/>
    <d v="2017-11-15T00:00:00"/>
  </r>
  <r>
    <x v="4"/>
    <s v="RBC"/>
    <n v="15"/>
    <x v="8"/>
    <n v="126434"/>
    <d v="2016-10-20T00:00:00"/>
    <m/>
    <m/>
    <x v="11"/>
    <d v="2017-01-02T00:00:00"/>
    <m/>
    <m/>
    <d v="2017-01-02T00:00:00"/>
    <d v="2017-03-30T00:00:00"/>
  </r>
  <r>
    <x v="2"/>
    <s v="FQP"/>
    <n v="10"/>
    <x v="4"/>
    <n v="122477"/>
    <d v="2017-07-26T00:00:00"/>
    <m/>
    <m/>
    <x v="12"/>
    <d v="2017-07-26T00:00:00"/>
    <m/>
    <m/>
    <d v="2017-07-26T00:00:00"/>
    <d v="2017-11-30T00:00:00"/>
  </r>
  <r>
    <x v="5"/>
    <s v="QKC"/>
    <n v="4"/>
    <x v="9"/>
    <n v="14247"/>
    <d v="2015-07-20T00:00:00"/>
    <m/>
    <m/>
    <x v="13"/>
    <d v="2015-08-17T00:00:00"/>
    <m/>
    <m/>
    <d v="2015-08-17T00:00:00"/>
    <d v="2015-11-06T00:00:00"/>
  </r>
  <r>
    <x v="4"/>
    <s v="GZI"/>
    <n v="10"/>
    <x v="10"/>
    <n v="86155"/>
    <m/>
    <d v="2015-11-18T00:00:00"/>
    <m/>
    <x v="14"/>
    <m/>
    <d v="2016-01-23T00:00:00"/>
    <m/>
    <d v="2016-01-23T00:00:00"/>
    <d v="2016-03-07T00:00:00"/>
  </r>
  <r>
    <x v="0"/>
    <s v="WQM"/>
    <n v="4"/>
    <x v="3"/>
    <n v="146180"/>
    <m/>
    <d v="2016-03-15T00:00:00"/>
    <m/>
    <x v="15"/>
    <m/>
    <d v="2016-05-11T00:00:00"/>
    <m/>
    <d v="2016-05-11T00:00:00"/>
    <d v="2016-05-30T00:00:00"/>
  </r>
  <r>
    <x v="3"/>
    <s v="YID"/>
    <n v="8"/>
    <x v="11"/>
    <n v="283765"/>
    <d v="2017-08-21T00:00:00"/>
    <m/>
    <m/>
    <x v="16"/>
    <d v="2017-10-05T00:00:00"/>
    <m/>
    <m/>
    <d v="2017-10-05T00:00:00"/>
    <d v="2017-12-14T00:00:00"/>
  </r>
  <r>
    <x v="0"/>
    <s v="GGW"/>
    <n v="8"/>
    <x v="3"/>
    <n v="154093"/>
    <d v="2014-05-14T00:00:00"/>
    <m/>
    <m/>
    <x v="17"/>
    <d v="2014-07-13T00:00:00"/>
    <m/>
    <m/>
    <d v="2014-07-13T00:00:00"/>
    <d v="2014-08-27T00:00:00"/>
  </r>
  <r>
    <x v="4"/>
    <s v="IVF"/>
    <n v="7"/>
    <x v="8"/>
    <n v="270361"/>
    <m/>
    <d v="2015-02-12T00:00:00"/>
    <m/>
    <x v="18"/>
    <m/>
    <d v="2015-05-03T00:00:00"/>
    <m/>
    <d v="2015-05-03T00:00:00"/>
    <d v="2015-05-31T00:00:00"/>
  </r>
  <r>
    <x v="2"/>
    <s v="HUZ"/>
    <n v="10"/>
    <x v="12"/>
    <n v="215941"/>
    <d v="2017-05-26T00:00:00"/>
    <m/>
    <m/>
    <x v="19"/>
    <d v="2017-07-22T00:00:00"/>
    <m/>
    <m/>
    <d v="2017-07-22T00:00:00"/>
    <d v="2017-08-03T00:00:00"/>
  </r>
  <r>
    <x v="3"/>
    <s v="NJM"/>
    <n v="6"/>
    <x v="11"/>
    <n v="210545"/>
    <d v="2014-01-17T00:00:00"/>
    <m/>
    <m/>
    <x v="20"/>
    <d v="2014-02-10T00:00:00"/>
    <m/>
    <m/>
    <d v="2014-02-10T00:00:00"/>
    <d v="2014-04-09T00:00:00"/>
  </r>
  <r>
    <x v="1"/>
    <s v="AWH"/>
    <n v="15"/>
    <x v="2"/>
    <n v="89296"/>
    <d v="2017-06-25T00:00:00"/>
    <m/>
    <m/>
    <x v="21"/>
    <d v="2017-11-10T00:00:00"/>
    <m/>
    <m/>
    <d v="2017-11-10T00:00:00"/>
    <d v="2017-11-18T00:00:00"/>
  </r>
  <r>
    <x v="3"/>
    <s v="QXA"/>
    <n v="12"/>
    <x v="13"/>
    <n v="124012"/>
    <d v="2016-05-15T00:00:00"/>
    <m/>
    <m/>
    <x v="22"/>
    <d v="2016-06-21T00:00:00"/>
    <m/>
    <m/>
    <d v="2016-06-21T00:00:00"/>
    <d v="2016-07-19T00:00:00"/>
  </r>
  <r>
    <x v="4"/>
    <s v="XVK"/>
    <n v="13"/>
    <x v="10"/>
    <n v="103595"/>
    <m/>
    <m/>
    <d v="2016-12-31T00:00:00"/>
    <x v="23"/>
    <m/>
    <m/>
    <d v="2017-01-23T00:00:00"/>
    <d v="2017-01-23T00:00:00"/>
    <d v="2017-03-19T00:00:00"/>
  </r>
  <r>
    <x v="2"/>
    <s v="EVU"/>
    <n v="11"/>
    <x v="6"/>
    <n v="140964"/>
    <m/>
    <d v="2014-07-26T00:00:00"/>
    <m/>
    <x v="24"/>
    <m/>
    <d v="2014-08-31T00:00:00"/>
    <m/>
    <d v="2014-08-31T00:00:00"/>
    <d v="2014-11-02T00:00:00"/>
  </r>
  <r>
    <x v="3"/>
    <s v="QFM"/>
    <n v="3"/>
    <x v="7"/>
    <n v="278678"/>
    <d v="2014-09-25T00:00:00"/>
    <m/>
    <m/>
    <x v="25"/>
    <d v="2014-11-28T00:00:00"/>
    <m/>
    <m/>
    <d v="2014-11-28T00:00:00"/>
    <d v="2015-01-23T00:00:00"/>
  </r>
  <r>
    <x v="0"/>
    <s v="DOD"/>
    <n v="3"/>
    <x v="0"/>
    <n v="184279"/>
    <m/>
    <m/>
    <d v="2016-01-06T00:00:00"/>
    <x v="26"/>
    <m/>
    <m/>
    <d v="2016-02-08T00:00:00"/>
    <d v="2016-02-08T00:00:00"/>
    <d v="2016-05-18T00:00:00"/>
  </r>
  <r>
    <x v="2"/>
    <s v="SVJ"/>
    <n v="11"/>
    <x v="6"/>
    <n v="183818"/>
    <m/>
    <d v="2016-01-22T00:00:00"/>
    <m/>
    <x v="27"/>
    <m/>
    <d v="2016-02-29T00:00:00"/>
    <m/>
    <d v="2016-02-29T00:00:00"/>
    <d v="2016-06-02T00:00:00"/>
  </r>
  <r>
    <x v="5"/>
    <s v="LCT"/>
    <n v="12"/>
    <x v="9"/>
    <n v="12680"/>
    <d v="2015-02-22T00:00:00"/>
    <m/>
    <m/>
    <x v="28"/>
    <d v="2015-05-03T00:00:00"/>
    <m/>
    <m/>
    <d v="2015-05-03T00:00:00"/>
    <d v="2015-08-11T00:00:00"/>
  </r>
  <r>
    <x v="3"/>
    <s v="LRK"/>
    <n v="13"/>
    <x v="7"/>
    <n v="297886"/>
    <d v="2015-05-22T00:00:00"/>
    <m/>
    <m/>
    <x v="29"/>
    <d v="2015-11-16T00:00:00"/>
    <m/>
    <m/>
    <d v="2015-11-16T00:00:00"/>
    <d v="2015-11-16T00:00:00"/>
  </r>
  <r>
    <x v="4"/>
    <s v="QFT"/>
    <n v="8"/>
    <x v="10"/>
    <n v="107194"/>
    <m/>
    <m/>
    <d v="2017-10-09T00:00:00"/>
    <x v="30"/>
    <m/>
    <m/>
    <d v="2018-01-10T00:00:00"/>
    <d v="2018-01-10T00:00:00"/>
    <d v="2018-02-01T00:00:00"/>
  </r>
  <r>
    <x v="0"/>
    <s v="RJB"/>
    <n v="4"/>
    <x v="3"/>
    <n v="172833"/>
    <m/>
    <m/>
    <d v="2015-07-19T00:00:00"/>
    <x v="31"/>
    <m/>
    <m/>
    <d v="2015-08-29T00:00:00"/>
    <d v="2015-08-29T00:00:00"/>
    <d v="2015-09-26T00:00:00"/>
  </r>
  <r>
    <x v="1"/>
    <s v="TUH"/>
    <n v="7"/>
    <x v="5"/>
    <n v="222805"/>
    <m/>
    <d v="2016-01-09T00:00:00"/>
    <m/>
    <x v="32"/>
    <m/>
    <d v="2016-01-27T00:00:00"/>
    <m/>
    <d v="2016-01-27T00:00:00"/>
    <d v="2016-03-27T00:00:00"/>
  </r>
  <r>
    <x v="4"/>
    <s v="ZHL"/>
    <n v="3"/>
    <x v="8"/>
    <n v="152319"/>
    <d v="2017-09-06T00:00:00"/>
    <m/>
    <m/>
    <x v="33"/>
    <d v="2017-11-04T00:00:00"/>
    <m/>
    <m/>
    <d v="2017-11-04T00:00:00"/>
    <d v="2017-12-16T00:00:00"/>
  </r>
  <r>
    <x v="4"/>
    <s v="GUP"/>
    <n v="8"/>
    <x v="8"/>
    <n v="87668"/>
    <d v="2015-02-02T00:00:00"/>
    <m/>
    <m/>
    <x v="34"/>
    <d v="2015-03-11T00:00:00"/>
    <m/>
    <m/>
    <d v="2015-03-11T00:00:00"/>
    <d v="2015-07-22T00:00:00"/>
  </r>
  <r>
    <x v="3"/>
    <s v="VOR"/>
    <n v="6"/>
    <x v="13"/>
    <n v="267010"/>
    <d v="2015-07-28T00:00:00"/>
    <m/>
    <m/>
    <x v="35"/>
    <d v="2015-12-22T00:00:00"/>
    <m/>
    <m/>
    <d v="2015-12-22T00:00:00"/>
    <d v="2016-01-17T00:00:00"/>
  </r>
  <r>
    <x v="2"/>
    <s v="BCR"/>
    <n v="11"/>
    <x v="4"/>
    <n v="234729"/>
    <d v="2015-02-21T00:00:00"/>
    <m/>
    <m/>
    <x v="36"/>
    <d v="2015-06-18T00:00:00"/>
    <m/>
    <m/>
    <d v="2015-06-18T00:00:00"/>
    <d v="2015-08-05T00:00:00"/>
  </r>
  <r>
    <x v="2"/>
    <s v="KDF"/>
    <n v="5"/>
    <x v="6"/>
    <n v="115531"/>
    <d v="2015-03-20T00:00:00"/>
    <m/>
    <m/>
    <x v="37"/>
    <d v="2015-05-17T00:00:00"/>
    <m/>
    <m/>
    <d v="2015-05-17T00:00:00"/>
    <d v="2015-06-08T00:00:00"/>
  </r>
  <r>
    <x v="3"/>
    <s v="VGU"/>
    <n v="14"/>
    <x v="7"/>
    <n v="267334"/>
    <d v="2015-06-06T00:00:00"/>
    <m/>
    <m/>
    <x v="38"/>
    <d v="2015-09-01T00:00:00"/>
    <m/>
    <m/>
    <d v="2015-09-01T00:00:00"/>
    <d v="2015-09-11T00:00:00"/>
  </r>
  <r>
    <x v="4"/>
    <s v="CXE"/>
    <n v="11"/>
    <x v="10"/>
    <n v="167109"/>
    <d v="2014-11-23T00:00:00"/>
    <m/>
    <m/>
    <x v="39"/>
    <d v="2015-04-25T00:00:00"/>
    <m/>
    <m/>
    <d v="2015-04-25T00:00:00"/>
    <d v="2015-05-22T00:00:00"/>
  </r>
  <r>
    <x v="2"/>
    <s v="IQX"/>
    <n v="7"/>
    <x v="4"/>
    <n v="222410"/>
    <m/>
    <d v="2014-03-22T00:00:00"/>
    <m/>
    <x v="40"/>
    <m/>
    <d v="2014-04-12T00:00:00"/>
    <m/>
    <d v="2014-04-12T00:00:00"/>
    <d v="2014-05-22T00:00:00"/>
  </r>
  <r>
    <x v="1"/>
    <s v="JYG"/>
    <n v="6"/>
    <x v="1"/>
    <n v="114706"/>
    <m/>
    <m/>
    <d v="2016-12-04T00:00:00"/>
    <x v="41"/>
    <m/>
    <m/>
    <d v="2017-04-02T00:00:00"/>
    <d v="2017-04-02T00:00:00"/>
    <d v="2017-04-22T00:00:00"/>
  </r>
  <r>
    <x v="1"/>
    <s v="YHK"/>
    <n v="11"/>
    <x v="1"/>
    <n v="102575"/>
    <m/>
    <d v="2016-12-01T00:00:00"/>
    <m/>
    <x v="42"/>
    <m/>
    <d v="2017-01-07T00:00:00"/>
    <m/>
    <d v="2017-01-07T00:00:00"/>
    <d v="2017-02-08T00:00:00"/>
  </r>
  <r>
    <x v="2"/>
    <s v="XHK"/>
    <n v="7"/>
    <x v="6"/>
    <n v="166042"/>
    <m/>
    <d v="2017-10-22T00:00:00"/>
    <m/>
    <x v="43"/>
    <m/>
    <d v="2017-11-05T00:00:00"/>
    <m/>
    <d v="2017-11-05T00:00:00"/>
    <d v="2018-02-13T00:00:00"/>
  </r>
  <r>
    <x v="3"/>
    <s v="RRM"/>
    <n v="10"/>
    <x v="11"/>
    <n v="116700"/>
    <m/>
    <m/>
    <d v="2015-11-16T00:00:00"/>
    <x v="44"/>
    <m/>
    <m/>
    <d v="2016-02-23T00:00:00"/>
    <d v="2016-02-23T00:00:00"/>
    <d v="2016-04-18T00:00:00"/>
  </r>
  <r>
    <x v="2"/>
    <s v="YFN"/>
    <n v="12"/>
    <x v="4"/>
    <n v="178766"/>
    <d v="2017-08-22T00:00:00"/>
    <m/>
    <m/>
    <x v="45"/>
    <d v="2017-09-19T00:00:00"/>
    <m/>
    <m/>
    <d v="2017-09-19T00:00:00"/>
    <d v="2017-11-30T00:00:00"/>
  </r>
  <r>
    <x v="4"/>
    <s v="WPC"/>
    <n v="15"/>
    <x v="8"/>
    <n v="258396"/>
    <m/>
    <d v="2014-09-22T00:00:00"/>
    <m/>
    <x v="46"/>
    <m/>
    <d v="2014-11-20T00:00:00"/>
    <m/>
    <d v="2014-11-20T00:00:00"/>
    <d v="2015-01-09T00:00:00"/>
  </r>
  <r>
    <x v="4"/>
    <s v="LOX"/>
    <n v="7"/>
    <x v="8"/>
    <n v="284646"/>
    <m/>
    <d v="2015-01-04T00:00:00"/>
    <m/>
    <x v="47"/>
    <m/>
    <d v="2015-03-26T00:00:00"/>
    <m/>
    <d v="2015-03-26T00:00:00"/>
    <d v="2015-04-19T00:00:00"/>
  </r>
  <r>
    <x v="0"/>
    <s v="KDM"/>
    <n v="10"/>
    <x v="0"/>
    <n v="179886"/>
    <m/>
    <d v="2015-07-12T00:00:00"/>
    <m/>
    <x v="48"/>
    <m/>
    <d v="2015-11-04T00:00:00"/>
    <m/>
    <d v="2015-11-04T00:00:00"/>
    <d v="2015-12-12T00:00:00"/>
  </r>
  <r>
    <x v="5"/>
    <s v="YCV"/>
    <n v="13"/>
    <x v="9"/>
    <n v="10819"/>
    <d v="2016-11-07T00:00:00"/>
    <m/>
    <m/>
    <x v="49"/>
    <d v="2017-01-07T00:00:00"/>
    <m/>
    <m/>
    <d v="2017-01-07T00:00:00"/>
    <d v="2017-02-14T00:00:00"/>
  </r>
  <r>
    <x v="0"/>
    <s v="SIZ"/>
    <n v="12"/>
    <x v="0"/>
    <n v="295666"/>
    <d v="2015-06-10T00:00:00"/>
    <m/>
    <m/>
    <x v="50"/>
    <d v="2015-06-14T00:00:00"/>
    <m/>
    <m/>
    <d v="2015-06-14T00:00:00"/>
    <d v="2015-11-18T00:00:00"/>
  </r>
  <r>
    <x v="3"/>
    <s v="SAE"/>
    <n v="15"/>
    <x v="11"/>
    <n v="94000"/>
    <d v="2015-07-13T00:00:00"/>
    <m/>
    <m/>
    <x v="51"/>
    <d v="2015-08-25T00:00:00"/>
    <m/>
    <m/>
    <d v="2015-08-25T00:00:00"/>
    <d v="2015-10-24T00:00:00"/>
  </r>
  <r>
    <x v="3"/>
    <s v="TFU"/>
    <n v="5"/>
    <x v="7"/>
    <n v="95915"/>
    <d v="2016-11-05T00:00:00"/>
    <m/>
    <m/>
    <x v="52"/>
    <d v="2016-11-23T00:00:00"/>
    <m/>
    <m/>
    <d v="2016-11-23T00:00:00"/>
    <d v="2017-02-25T00:00:00"/>
  </r>
  <r>
    <x v="1"/>
    <s v="ZTA"/>
    <n v="4"/>
    <x v="5"/>
    <n v="116212"/>
    <m/>
    <d v="2017-05-17T00:00:00"/>
    <m/>
    <x v="53"/>
    <m/>
    <d v="2017-06-06T00:00:00"/>
    <m/>
    <d v="2017-06-06T00:00:00"/>
    <d v="2017-06-26T00:00:00"/>
  </r>
  <r>
    <x v="3"/>
    <s v="IGH"/>
    <n v="8"/>
    <x v="7"/>
    <n v="173954"/>
    <d v="2014-09-27T00:00:00"/>
    <m/>
    <m/>
    <x v="54"/>
    <d v="2014-11-05T00:00:00"/>
    <m/>
    <m/>
    <d v="2014-11-05T00:00:00"/>
    <d v="2014-12-13T00:00:00"/>
  </r>
  <r>
    <x v="3"/>
    <s v="OEL"/>
    <n v="11"/>
    <x v="13"/>
    <n v="156390"/>
    <d v="2016-04-06T00:00:00"/>
    <m/>
    <m/>
    <x v="55"/>
    <d v="2016-06-28T00:00:00"/>
    <m/>
    <m/>
    <d v="2016-06-28T00:00:00"/>
    <d v="2016-08-06T00:00:00"/>
  </r>
  <r>
    <x v="0"/>
    <s v="YOW"/>
    <n v="9"/>
    <x v="3"/>
    <n v="216608"/>
    <m/>
    <m/>
    <d v="2015-02-20T00:00:00"/>
    <x v="56"/>
    <m/>
    <m/>
    <d v="2015-03-16T00:00:00"/>
    <d v="2015-03-16T00:00:00"/>
    <d v="2015-06-15T00:00:00"/>
  </r>
  <r>
    <x v="5"/>
    <s v="PMZ"/>
    <n v="15"/>
    <x v="9"/>
    <n v="18559"/>
    <m/>
    <d v="2016-06-25T00:00:00"/>
    <m/>
    <x v="57"/>
    <m/>
    <d v="2016-07-02T00:00:00"/>
    <m/>
    <d v="2016-07-02T00:00:00"/>
    <d v="2016-09-06T00:00:00"/>
  </r>
  <r>
    <x v="4"/>
    <s v="XYQ"/>
    <n v="11"/>
    <x v="10"/>
    <n v="249231"/>
    <d v="2015-06-22T00:00:00"/>
    <m/>
    <m/>
    <x v="58"/>
    <d v="2015-07-07T00:00:00"/>
    <m/>
    <m/>
    <d v="2015-07-07T00:00:00"/>
    <d v="2015-08-08T00:00:00"/>
  </r>
  <r>
    <x v="3"/>
    <s v="DMQ"/>
    <n v="5"/>
    <x v="13"/>
    <n v="251081"/>
    <d v="2017-06-21T00:00:00"/>
    <m/>
    <m/>
    <x v="59"/>
    <d v="2017-07-10T00:00:00"/>
    <m/>
    <m/>
    <d v="2017-07-10T00:00:00"/>
    <d v="2017-09-24T00:00:00"/>
  </r>
  <r>
    <x v="3"/>
    <s v="SKJ"/>
    <n v="13"/>
    <x v="11"/>
    <n v="281603"/>
    <d v="2017-08-12T00:00:00"/>
    <m/>
    <m/>
    <x v="60"/>
    <d v="2017-12-06T00:00:00"/>
    <m/>
    <m/>
    <d v="2017-12-06T00:00:00"/>
    <d v="2018-01-21T00:00:00"/>
  </r>
  <r>
    <x v="2"/>
    <s v="YQA"/>
    <n v="7"/>
    <x v="4"/>
    <n v="110497"/>
    <m/>
    <m/>
    <d v="2015-08-08T00:00:00"/>
    <x v="61"/>
    <m/>
    <m/>
    <d v="2015-09-09T00:00:00"/>
    <d v="2015-09-09T00:00:00"/>
    <d v="2015-10-27T00:00:00"/>
  </r>
  <r>
    <x v="0"/>
    <s v="XXV"/>
    <n v="13"/>
    <x v="3"/>
    <n v="119756"/>
    <d v="2014-02-10T00:00:00"/>
    <m/>
    <m/>
    <x v="62"/>
    <d v="2014-03-13T00:00:00"/>
    <m/>
    <m/>
    <d v="2014-03-13T00:00:00"/>
    <d v="2014-05-08T00:00:00"/>
  </r>
  <r>
    <x v="1"/>
    <s v="WNU"/>
    <n v="12"/>
    <x v="2"/>
    <n v="262219"/>
    <d v="2016-10-12T00:00:00"/>
    <m/>
    <m/>
    <x v="63"/>
    <d v="2016-11-08T00:00:00"/>
    <m/>
    <m/>
    <d v="2016-11-08T00:00:00"/>
    <d v="2017-02-06T00:00:00"/>
  </r>
  <r>
    <x v="5"/>
    <s v="EPN"/>
    <n v="5"/>
    <x v="9"/>
    <n v="21761"/>
    <m/>
    <d v="2015-05-20T00:00:00"/>
    <m/>
    <x v="64"/>
    <m/>
    <d v="2015-06-14T00:00:00"/>
    <m/>
    <d v="2015-06-14T00:00:00"/>
    <d v="2015-10-20T00:00:00"/>
  </r>
  <r>
    <x v="3"/>
    <s v="DDY"/>
    <n v="12"/>
    <x v="11"/>
    <n v="133487"/>
    <d v="2014-05-09T00:00:00"/>
    <m/>
    <m/>
    <x v="65"/>
    <d v="2014-06-24T00:00:00"/>
    <m/>
    <m/>
    <d v="2014-06-24T00:00:00"/>
    <d v="2014-09-13T00:00:00"/>
  </r>
  <r>
    <x v="1"/>
    <s v="PNY"/>
    <n v="5"/>
    <x v="2"/>
    <n v="121950"/>
    <m/>
    <m/>
    <d v="2016-03-12T00:00:00"/>
    <x v="66"/>
    <m/>
    <m/>
    <d v="2016-08-27T00:00:00"/>
    <d v="2016-08-27T00:00:00"/>
    <d v="2016-10-14T00:00:00"/>
  </r>
  <r>
    <x v="3"/>
    <s v="FFD"/>
    <n v="14"/>
    <x v="11"/>
    <n v="151647"/>
    <m/>
    <d v="2015-05-26T00:00:00"/>
    <m/>
    <x v="67"/>
    <m/>
    <d v="2015-08-31T00:00:00"/>
    <m/>
    <d v="2015-08-31T00:00:00"/>
    <d v="2015-09-18T00:00:00"/>
  </r>
  <r>
    <x v="5"/>
    <s v="USX"/>
    <n v="13"/>
    <x v="9"/>
    <n v="18753"/>
    <m/>
    <d v="2014-06-01T00:00:00"/>
    <m/>
    <x v="68"/>
    <m/>
    <d v="2014-06-03T00:00:00"/>
    <m/>
    <d v="2014-06-03T00:00:00"/>
    <d v="2014-07-31T00:00:00"/>
  </r>
  <r>
    <x v="4"/>
    <s v="WGH"/>
    <n v="3"/>
    <x v="10"/>
    <n v="269452"/>
    <d v="2017-03-23T00:00:00"/>
    <m/>
    <m/>
    <x v="69"/>
    <d v="2017-04-26T00:00:00"/>
    <m/>
    <m/>
    <d v="2017-04-26T00:00:00"/>
    <d v="2017-05-28T00:00:00"/>
  </r>
  <r>
    <x v="1"/>
    <s v="IJW"/>
    <n v="6"/>
    <x v="5"/>
    <n v="105773"/>
    <m/>
    <d v="2014-11-09T00:00:00"/>
    <m/>
    <x v="70"/>
    <m/>
    <d v="2014-12-30T00:00:00"/>
    <m/>
    <d v="2014-12-30T00:00:00"/>
    <d v="2015-03-16T00:00:00"/>
  </r>
  <r>
    <x v="2"/>
    <s v="FUE"/>
    <n v="9"/>
    <x v="12"/>
    <n v="135062"/>
    <m/>
    <m/>
    <d v="2017-07-21T00:00:00"/>
    <x v="71"/>
    <m/>
    <m/>
    <d v="2017-09-03T00:00:00"/>
    <d v="2017-09-03T00:00:00"/>
    <d v="2017-09-23T00:00:00"/>
  </r>
  <r>
    <x v="1"/>
    <s v="WKB"/>
    <n v="9"/>
    <x v="2"/>
    <n v="184367"/>
    <d v="2016-03-21T00:00:00"/>
    <m/>
    <m/>
    <x v="72"/>
    <d v="2016-06-12T00:00:00"/>
    <m/>
    <m/>
    <d v="2016-06-12T00:00:00"/>
    <d v="2016-09-05T00:00:00"/>
  </r>
  <r>
    <x v="3"/>
    <s v="KJN"/>
    <n v="8"/>
    <x v="13"/>
    <n v="178340"/>
    <d v="2015-11-05T00:00:00"/>
    <m/>
    <m/>
    <x v="73"/>
    <d v="2016-02-16T00:00:00"/>
    <m/>
    <m/>
    <d v="2016-02-16T00:00:00"/>
    <d v="2016-03-23T00:00:00"/>
  </r>
  <r>
    <x v="3"/>
    <s v="AYW"/>
    <n v="5"/>
    <x v="7"/>
    <n v="154717"/>
    <d v="2015-09-30T00:00:00"/>
    <m/>
    <m/>
    <x v="74"/>
    <d v="2016-01-02T00:00:00"/>
    <m/>
    <m/>
    <d v="2016-01-02T00:00:00"/>
    <d v="2016-01-30T00:00:00"/>
  </r>
  <r>
    <x v="3"/>
    <s v="FGY"/>
    <n v="12"/>
    <x v="11"/>
    <n v="132847"/>
    <d v="2015-06-12T00:00:00"/>
    <m/>
    <m/>
    <x v="75"/>
    <d v="2015-06-18T00:00:00"/>
    <m/>
    <m/>
    <d v="2015-06-18T00:00:00"/>
    <d v="2015-07-21T00:00:00"/>
  </r>
  <r>
    <x v="5"/>
    <s v="UKV"/>
    <n v="3"/>
    <x v="9"/>
    <n v="10127"/>
    <m/>
    <d v="2015-10-31T00:00:00"/>
    <m/>
    <x v="76"/>
    <m/>
    <d v="2016-02-01T00:00:00"/>
    <m/>
    <d v="2016-02-01T00:00:00"/>
    <d v="2016-04-01T00:00:00"/>
  </r>
  <r>
    <x v="5"/>
    <s v="BOW"/>
    <n v="3"/>
    <x v="9"/>
    <n v="17353"/>
    <m/>
    <d v="2016-07-03T00:00:00"/>
    <m/>
    <x v="77"/>
    <m/>
    <d v="2016-08-04T00:00:00"/>
    <m/>
    <d v="2016-08-04T00:00:00"/>
    <d v="2016-12-21T00:00:00"/>
  </r>
  <r>
    <x v="5"/>
    <s v="BNI"/>
    <n v="4"/>
    <x v="9"/>
    <n v="17260"/>
    <m/>
    <m/>
    <d v="2016-08-17T00:00:00"/>
    <x v="78"/>
    <m/>
    <m/>
    <d v="2016-09-02T00:00:00"/>
    <d v="2016-09-02T00:00:00"/>
    <d v="2016-11-09T00:00:00"/>
  </r>
  <r>
    <x v="5"/>
    <s v="BZF"/>
    <n v="12"/>
    <x v="9"/>
    <n v="11636"/>
    <m/>
    <d v="2017-01-20T00:00:00"/>
    <m/>
    <x v="79"/>
    <m/>
    <d v="2017-01-27T00:00:00"/>
    <m/>
    <d v="2017-01-27T00:00:00"/>
    <d v="2017-07-12T00:00:00"/>
  </r>
  <r>
    <x v="0"/>
    <s v="JPB"/>
    <n v="11"/>
    <x v="14"/>
    <n v="119078"/>
    <d v="2014-01-30T00:00:00"/>
    <m/>
    <m/>
    <x v="80"/>
    <d v="2014-02-03T00:00:00"/>
    <m/>
    <m/>
    <d v="2014-02-03T00:00:00"/>
    <d v="2014-03-08T00:00:00"/>
  </r>
  <r>
    <x v="1"/>
    <s v="QXO"/>
    <n v="4"/>
    <x v="1"/>
    <n v="96295"/>
    <m/>
    <d v="2014-09-16T00:00:00"/>
    <m/>
    <x v="81"/>
    <m/>
    <d v="2014-12-05T00:00:00"/>
    <m/>
    <d v="2014-12-05T00:00:00"/>
    <d v="2014-12-27T00:00:00"/>
  </r>
  <r>
    <x v="5"/>
    <s v="VXD"/>
    <n v="15"/>
    <x v="9"/>
    <n v="10851"/>
    <d v="2015-04-10T00:00:00"/>
    <m/>
    <m/>
    <x v="82"/>
    <d v="2015-04-16T00:00:00"/>
    <m/>
    <m/>
    <d v="2015-04-16T00:00:00"/>
    <d v="2015-09-05T00:00:00"/>
  </r>
  <r>
    <x v="1"/>
    <s v="KMZ"/>
    <n v="4"/>
    <x v="2"/>
    <n v="250378"/>
    <d v="2017-05-14T00:00:00"/>
    <m/>
    <m/>
    <x v="83"/>
    <d v="2017-10-23T00:00:00"/>
    <m/>
    <m/>
    <d v="2017-10-23T00:00:00"/>
    <d v="2017-11-02T00:00:00"/>
  </r>
  <r>
    <x v="4"/>
    <s v="JED"/>
    <n v="13"/>
    <x v="8"/>
    <n v="171656"/>
    <m/>
    <d v="2015-07-11T00:00:00"/>
    <m/>
    <x v="84"/>
    <m/>
    <d v="2015-08-18T00:00:00"/>
    <m/>
    <d v="2015-08-18T00:00:00"/>
    <d v="2015-09-30T00:00:00"/>
  </r>
  <r>
    <x v="5"/>
    <s v="WTK"/>
    <n v="9"/>
    <x v="9"/>
    <n v="12219"/>
    <m/>
    <m/>
    <d v="2015-08-24T00:00:00"/>
    <x v="85"/>
    <m/>
    <m/>
    <d v="2015-11-15T00:00:00"/>
    <d v="2015-11-15T00:00:00"/>
    <d v="2016-02-14T00:00:00"/>
  </r>
  <r>
    <x v="3"/>
    <s v="ZYY"/>
    <n v="10"/>
    <x v="7"/>
    <n v="276417"/>
    <d v="2016-06-09T00:00:00"/>
    <m/>
    <m/>
    <x v="86"/>
    <d v="2016-08-01T00:00:00"/>
    <m/>
    <m/>
    <d v="2016-08-01T00:00:00"/>
    <d v="2016-11-24T00:00:00"/>
  </r>
  <r>
    <x v="2"/>
    <s v="JGR"/>
    <n v="4"/>
    <x v="4"/>
    <n v="205099"/>
    <d v="2017-04-01T00:00:00"/>
    <m/>
    <m/>
    <x v="87"/>
    <d v="2017-04-25T00:00:00"/>
    <m/>
    <m/>
    <d v="2017-04-25T00:00:00"/>
    <d v="2017-06-01T00:00:00"/>
  </r>
  <r>
    <x v="1"/>
    <s v="TEG"/>
    <n v="12"/>
    <x v="2"/>
    <n v="121310"/>
    <m/>
    <m/>
    <d v="2017-05-09T00:00:00"/>
    <x v="88"/>
    <m/>
    <m/>
    <d v="2017-06-01T00:00:00"/>
    <d v="2017-06-01T00:00:00"/>
    <d v="2017-09-20T00:00:00"/>
  </r>
  <r>
    <x v="5"/>
    <s v="HOK"/>
    <n v="10"/>
    <x v="9"/>
    <n v="20602"/>
    <d v="2017-10-10T00:00:00"/>
    <m/>
    <m/>
    <x v="89"/>
    <d v="2017-12-07T00:00:00"/>
    <m/>
    <m/>
    <d v="2017-12-07T00:00:00"/>
    <d v="2017-12-29T00:00:00"/>
  </r>
  <r>
    <x v="2"/>
    <s v="NHT"/>
    <n v="4"/>
    <x v="12"/>
    <n v="201863"/>
    <m/>
    <d v="2017-10-19T00:00:00"/>
    <m/>
    <x v="90"/>
    <m/>
    <d v="2017-11-19T00:00:00"/>
    <m/>
    <d v="2017-11-19T00:00:00"/>
    <d v="2018-01-09T00:00:00"/>
  </r>
  <r>
    <x v="4"/>
    <s v="IMB"/>
    <n v="12"/>
    <x v="8"/>
    <n v="260971"/>
    <d v="2014-08-21T00:00:00"/>
    <m/>
    <m/>
    <x v="91"/>
    <d v="2014-10-09T00:00:00"/>
    <m/>
    <m/>
    <d v="2014-10-09T00:00:00"/>
    <d v="2014-12-03T00:00:00"/>
  </r>
  <r>
    <x v="0"/>
    <s v="RSP"/>
    <n v="6"/>
    <x v="3"/>
    <n v="249368"/>
    <d v="2014-10-12T00:00:00"/>
    <m/>
    <m/>
    <x v="92"/>
    <d v="2014-10-28T00:00:00"/>
    <m/>
    <m/>
    <d v="2014-10-28T00:00:00"/>
    <d v="2014-12-26T00:00:00"/>
  </r>
  <r>
    <x v="4"/>
    <s v="PUV"/>
    <n v="14"/>
    <x v="10"/>
    <n v="187362"/>
    <d v="2016-06-23T00:00:00"/>
    <m/>
    <m/>
    <x v="93"/>
    <d v="2016-07-17T00:00:00"/>
    <m/>
    <m/>
    <d v="2016-07-17T00:00:00"/>
    <d v="2016-08-06T00:00:00"/>
  </r>
  <r>
    <x v="0"/>
    <s v="BIS"/>
    <n v="3"/>
    <x v="14"/>
    <n v="269999"/>
    <m/>
    <d v="2015-10-26T00:00:00"/>
    <m/>
    <x v="94"/>
    <m/>
    <d v="2015-11-21T00:00:00"/>
    <m/>
    <d v="2015-11-21T00:00:00"/>
    <d v="2016-01-11T00:00:00"/>
  </r>
  <r>
    <x v="5"/>
    <s v="TVG"/>
    <n v="12"/>
    <x v="9"/>
    <n v="17610"/>
    <m/>
    <m/>
    <d v="2014-03-24T00:00:00"/>
    <x v="95"/>
    <m/>
    <m/>
    <d v="2014-05-16T00:00:00"/>
    <d v="2014-05-16T00:00:00"/>
    <d v="2014-07-24T00:00:00"/>
  </r>
  <r>
    <x v="1"/>
    <s v="GBM"/>
    <n v="3"/>
    <x v="1"/>
    <n v="293890"/>
    <m/>
    <m/>
    <d v="2014-04-29T00:00:00"/>
    <x v="96"/>
    <m/>
    <m/>
    <d v="2014-05-07T00:00:00"/>
    <d v="2014-05-07T00:00:00"/>
    <d v="2014-05-29T00:00:00"/>
  </r>
  <r>
    <x v="4"/>
    <s v="MVV"/>
    <n v="5"/>
    <x v="10"/>
    <n v="158820"/>
    <d v="2014-05-30T00:00:00"/>
    <m/>
    <m/>
    <x v="97"/>
    <d v="2014-06-05T00:00:00"/>
    <m/>
    <m/>
    <d v="2014-06-05T00:00:00"/>
    <d v="2014-07-17T00:00:00"/>
  </r>
  <r>
    <x v="3"/>
    <s v="KXH"/>
    <n v="14"/>
    <x v="11"/>
    <n v="228901"/>
    <m/>
    <m/>
    <d v="2017-09-22T00:00:00"/>
    <x v="98"/>
    <m/>
    <m/>
    <d v="2017-11-28T00:00:00"/>
    <d v="2017-11-28T00:00:00"/>
    <d v="2017-12-24T00:00:00"/>
  </r>
  <r>
    <x v="2"/>
    <s v="ULL"/>
    <n v="7"/>
    <x v="12"/>
    <n v="141460"/>
    <d v="2014-07-21T00:00:00"/>
    <m/>
    <m/>
    <x v="99"/>
    <d v="2014-08-30T00:00:00"/>
    <m/>
    <m/>
    <d v="2014-08-30T00:00:00"/>
    <d v="2014-09-21T00:00:00"/>
  </r>
  <r>
    <x v="1"/>
    <s v="DPO"/>
    <n v="5"/>
    <x v="5"/>
    <n v="188622"/>
    <d v="2017-07-10T00:00:00"/>
    <m/>
    <m/>
    <x v="100"/>
    <d v="2017-08-10T00:00:00"/>
    <m/>
    <m/>
    <d v="2017-08-10T00:00:00"/>
    <d v="2017-09-08T00:00:00"/>
  </r>
  <r>
    <x v="1"/>
    <s v="FGR"/>
    <n v="8"/>
    <x v="2"/>
    <n v="237138"/>
    <m/>
    <d v="2017-02-18T00:00:00"/>
    <m/>
    <x v="101"/>
    <m/>
    <d v="2017-03-18T00:00:00"/>
    <m/>
    <d v="2017-03-18T00:00:00"/>
    <d v="2017-04-10T00:00:00"/>
  </r>
  <r>
    <x v="0"/>
    <s v="HEZ"/>
    <n v="8"/>
    <x v="14"/>
    <n v="114066"/>
    <d v="2017-02-24T00:00:00"/>
    <m/>
    <m/>
    <x v="102"/>
    <d v="2017-02-26T00:00:00"/>
    <m/>
    <m/>
    <d v="2017-02-26T00:00:00"/>
    <d v="2017-08-12T00:00:00"/>
  </r>
  <r>
    <x v="2"/>
    <s v="QDO"/>
    <n v="7"/>
    <x v="12"/>
    <n v="151100"/>
    <m/>
    <d v="2016-09-29T00:00:00"/>
    <m/>
    <x v="103"/>
    <m/>
    <d v="2016-11-13T00:00:00"/>
    <m/>
    <d v="2016-11-13T00:00:00"/>
    <d v="2016-12-09T00:00:00"/>
  </r>
  <r>
    <x v="2"/>
    <s v="KEY"/>
    <n v="10"/>
    <x v="6"/>
    <n v="296177"/>
    <m/>
    <d v="2016-11-02T00:00:00"/>
    <m/>
    <x v="104"/>
    <m/>
    <d v="2016-11-11T00:00:00"/>
    <m/>
    <d v="2016-11-11T00:00:00"/>
    <d v="2016-12-03T00:00:00"/>
  </r>
  <r>
    <x v="5"/>
    <s v="GLG"/>
    <n v="11"/>
    <x v="9"/>
    <n v="10737"/>
    <d v="2016-04-12T00:00:00"/>
    <m/>
    <m/>
    <x v="105"/>
    <d v="2016-07-03T00:00:00"/>
    <m/>
    <m/>
    <d v="2016-07-03T00:00:00"/>
    <d v="2016-08-03T00:00:00"/>
  </r>
  <r>
    <x v="5"/>
    <s v="NYJ"/>
    <n v="12"/>
    <x v="9"/>
    <n v="24625"/>
    <d v="2017-01-14T00:00:00"/>
    <m/>
    <m/>
    <x v="106"/>
    <d v="2017-01-20T00:00:00"/>
    <m/>
    <m/>
    <d v="2017-01-20T00:00:00"/>
    <d v="2017-05-12T00:00:00"/>
  </r>
  <r>
    <x v="0"/>
    <s v="EIQ"/>
    <n v="13"/>
    <x v="14"/>
    <n v="104109"/>
    <m/>
    <m/>
    <d v="2017-04-18T00:00:00"/>
    <x v="107"/>
    <m/>
    <m/>
    <d v="2017-07-03T00:00:00"/>
    <d v="2017-07-03T00:00:00"/>
    <d v="2017-07-26T00:00:00"/>
  </r>
  <r>
    <x v="2"/>
    <s v="LEM"/>
    <n v="15"/>
    <x v="6"/>
    <n v="222997"/>
    <m/>
    <d v="2017-09-24T00:00:00"/>
    <m/>
    <x v="108"/>
    <m/>
    <d v="2018-01-31T00:00:00"/>
    <m/>
    <d v="2018-01-31T00:00:00"/>
    <d v="2018-03-08T00:00:00"/>
  </r>
  <r>
    <x v="3"/>
    <s v="LMQ"/>
    <n v="6"/>
    <x v="13"/>
    <n v="175316"/>
    <m/>
    <m/>
    <d v="2015-12-13T00:00:00"/>
    <x v="109"/>
    <m/>
    <m/>
    <d v="2016-01-03T00:00:00"/>
    <d v="2016-01-03T00:00:00"/>
    <d v="2016-01-21T00:00:00"/>
  </r>
  <r>
    <x v="1"/>
    <s v="YYZ"/>
    <n v="11"/>
    <x v="2"/>
    <n v="229604"/>
    <d v="2017-06-23T00:00:00"/>
    <m/>
    <m/>
    <x v="110"/>
    <d v="2017-10-21T00:00:00"/>
    <m/>
    <m/>
    <d v="2017-10-21T00:00:00"/>
    <d v="2017-11-13T00:00:00"/>
  </r>
  <r>
    <x v="4"/>
    <s v="HEX"/>
    <n v="14"/>
    <x v="8"/>
    <n v="228812"/>
    <d v="2016-11-12T00:00:00"/>
    <m/>
    <m/>
    <x v="111"/>
    <d v="2017-01-24T00:00:00"/>
    <m/>
    <m/>
    <d v="2017-01-24T00:00:00"/>
    <d v="2017-02-26T00:00:00"/>
  </r>
  <r>
    <x v="3"/>
    <s v="LTE"/>
    <n v="5"/>
    <x v="13"/>
    <n v="156317"/>
    <d v="2017-05-27T00:00:00"/>
    <m/>
    <m/>
    <x v="112"/>
    <d v="2017-08-10T00:00:00"/>
    <m/>
    <m/>
    <d v="2017-08-10T00:00:00"/>
    <d v="2017-09-23T00:00:00"/>
  </r>
  <r>
    <x v="5"/>
    <s v="PZZ"/>
    <n v="6"/>
    <x v="9"/>
    <n v="16360"/>
    <d v="2015-11-24T00:00:00"/>
    <m/>
    <m/>
    <x v="113"/>
    <d v="2016-04-01T00:00:00"/>
    <m/>
    <m/>
    <d v="2016-04-01T00:00:00"/>
    <d v="2016-04-19T00:00:00"/>
  </r>
  <r>
    <x v="5"/>
    <s v="ZWJ"/>
    <n v="14"/>
    <x v="9"/>
    <n v="14186"/>
    <d v="2015-12-04T00:00:00"/>
    <m/>
    <m/>
    <x v="114"/>
    <d v="2016-01-31T00:00:00"/>
    <m/>
    <m/>
    <d v="2016-01-31T00:00:00"/>
    <d v="2016-04-21T00:00:00"/>
  </r>
  <r>
    <x v="3"/>
    <s v="LIE"/>
    <n v="12"/>
    <x v="13"/>
    <n v="121064"/>
    <d v="2017-03-30T00:00:00"/>
    <m/>
    <m/>
    <x v="115"/>
    <d v="2017-06-03T00:00:00"/>
    <m/>
    <m/>
    <d v="2017-06-03T00:00:00"/>
    <d v="2017-06-25T00:00:00"/>
  </r>
  <r>
    <x v="0"/>
    <s v="DLV"/>
    <n v="11"/>
    <x v="14"/>
    <n v="292928"/>
    <m/>
    <m/>
    <d v="2017-03-19T00:00:00"/>
    <x v="116"/>
    <m/>
    <m/>
    <d v="2017-04-16T00:00:00"/>
    <d v="2017-04-16T00:00:00"/>
    <d v="2017-05-17T00:00:00"/>
  </r>
  <r>
    <x v="4"/>
    <s v="SNQ"/>
    <n v="15"/>
    <x v="8"/>
    <n v="163969"/>
    <m/>
    <d v="2014-03-15T00:00:00"/>
    <m/>
    <x v="117"/>
    <m/>
    <d v="2014-08-12T00:00:00"/>
    <m/>
    <d v="2014-08-12T00:00:00"/>
    <d v="2014-09-08T00:00:00"/>
  </r>
  <r>
    <x v="5"/>
    <s v="FVU"/>
    <n v="15"/>
    <x v="9"/>
    <n v="14163"/>
    <m/>
    <d v="2015-09-17T00:00:00"/>
    <m/>
    <x v="118"/>
    <m/>
    <d v="2015-12-13T00:00:00"/>
    <m/>
    <d v="2015-12-13T00:00:00"/>
    <d v="2016-01-06T00:00:00"/>
  </r>
  <r>
    <x v="2"/>
    <s v="LLS"/>
    <n v="11"/>
    <x v="6"/>
    <n v="235416"/>
    <m/>
    <d v="2016-10-01T00:00:00"/>
    <m/>
    <x v="119"/>
    <m/>
    <d v="2017-02-06T00:00:00"/>
    <m/>
    <d v="2017-02-06T00:00:00"/>
    <d v="2017-03-2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7651D3-F84F-439B-AD82-BFECD6765EF6}"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3:H8" firstHeaderRow="1" firstDataRow="1" firstDataCol="1"/>
  <pivotFields count="16">
    <pivotField subtotalTop="0" showAll="0"/>
    <pivotField subtotalTop="0" showAll="0"/>
    <pivotField subtotalTop="0" showAll="0"/>
    <pivotField subtotalTop="0" showAll="0">
      <items count="16">
        <item x="1"/>
        <item x="11"/>
        <item x="2"/>
        <item x="10"/>
        <item x="14"/>
        <item x="9"/>
        <item x="4"/>
        <item x="12"/>
        <item x="8"/>
        <item x="13"/>
        <item x="5"/>
        <item x="3"/>
        <item x="6"/>
        <item x="0"/>
        <item x="7"/>
        <item t="default"/>
      </items>
    </pivotField>
    <pivotField dataField="1" subtotalTop="0" showAll="0"/>
    <pivotField showAll="0"/>
    <pivotField showAll="0"/>
    <pivotField showAll="0"/>
    <pivotField numFmtId="14" subtotalTop="0" showAll="0">
      <items count="15">
        <item x="0"/>
        <item x="1"/>
        <item x="2"/>
        <item x="3"/>
        <item x="4"/>
        <item x="5"/>
        <item x="6"/>
        <item x="7"/>
        <item x="8"/>
        <item x="9"/>
        <item x="10"/>
        <item x="11"/>
        <item x="12"/>
        <item x="13"/>
        <item t="default"/>
      </items>
    </pivotField>
    <pivotField showAll="0"/>
    <pivotField showAll="0"/>
    <pivotField showAll="0"/>
    <pivotField numFmtId="14" subtotalTop="0" showAll="0"/>
    <pivotField numFmtId="14" subtotalTop="0" showAll="0"/>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1">
    <field x="15"/>
  </rowFields>
  <rowItems count="5">
    <i>
      <x v="1"/>
    </i>
    <i>
      <x v="2"/>
    </i>
    <i>
      <x v="3"/>
    </i>
    <i>
      <x v="4"/>
    </i>
    <i t="grand">
      <x/>
    </i>
  </rowItems>
  <colItems count="1">
    <i/>
  </colItems>
  <dataFields count="1">
    <dataField name="Sum of الميزانية" fld="4"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123D8D-D599-4DE1-B6DF-3DE34DE213E8}" name="PivotTable1" cacheId="8"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location ref="A3:D19" firstHeaderRow="0" firstDataRow="1" firstDataCol="2"/>
  <pivotFields count="16">
    <pivotField axis="axisRow" compact="0" outline="0" showAll="0" defaultSubtotal="0">
      <items count="6">
        <item x="2"/>
        <item x="4"/>
        <item x="5"/>
        <item x="3"/>
        <item x="1"/>
        <item x="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x="1"/>
        <item x="11"/>
        <item x="2"/>
        <item x="10"/>
        <item x="14"/>
        <item x="9"/>
        <item x="4"/>
        <item x="12"/>
        <item x="8"/>
        <item x="13"/>
        <item x="5"/>
        <item x="3"/>
        <item x="6"/>
        <item x="0"/>
        <item x="7"/>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2">
    <field x="0"/>
    <field x="3"/>
  </rowFields>
  <rowItems count="16">
    <i>
      <x/>
      <x v="6"/>
    </i>
    <i r="1">
      <x v="7"/>
    </i>
    <i r="1">
      <x v="12"/>
    </i>
    <i>
      <x v="1"/>
      <x v="3"/>
    </i>
    <i r="1">
      <x v="8"/>
    </i>
    <i>
      <x v="2"/>
      <x v="5"/>
    </i>
    <i>
      <x v="3"/>
      <x v="1"/>
    </i>
    <i r="1">
      <x v="9"/>
    </i>
    <i r="1">
      <x v="14"/>
    </i>
    <i>
      <x v="4"/>
      <x/>
    </i>
    <i r="1">
      <x v="2"/>
    </i>
    <i r="1">
      <x v="10"/>
    </i>
    <i>
      <x v="5"/>
      <x v="4"/>
    </i>
    <i r="1">
      <x v="11"/>
    </i>
    <i r="1">
      <x v="13"/>
    </i>
    <i t="grand">
      <x/>
    </i>
  </rowItems>
  <colFields count="1">
    <field x="-2"/>
  </colFields>
  <colItems count="2">
    <i>
      <x/>
    </i>
    <i i="1">
      <x v="1"/>
    </i>
  </colItems>
  <dataFields count="2">
    <dataField name="عدد المشاريع" fld="1" subtotal="count" baseField="0" baseItem="0"/>
    <dataField name="مجموع الميزانيات" fld="4"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جهة_التمويل" xr10:uid="{243528EF-9142-4EA8-A805-D6308A77A0FA}" sourceName="جهة التمويل">
  <pivotTables>
    <pivotTable tabId="5" name="PivotTable2"/>
  </pivotTables>
  <data>
    <tabular pivotCacheId="1">
      <items count="15">
        <i x="1" s="1"/>
        <i x="11" s="1"/>
        <i x="2" s="1"/>
        <i x="10" s="1"/>
        <i x="14" s="1"/>
        <i x="9" s="1"/>
        <i x="4" s="1"/>
        <i x="12" s="1"/>
        <i x="8" s="1"/>
        <i x="13" s="1"/>
        <i x="5" s="1"/>
        <i x="3" s="1"/>
        <i x="6"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جهة التمويل" xr10:uid="{C228E1FF-5B3F-42A2-886C-B13FC8DB9C91}" cache="Slicer_جهة_التمويل" caption="جهة التمويل" columnCount="3"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249977111117893"/>
  </sheetPr>
  <dimension ref="A1:T122"/>
  <sheetViews>
    <sheetView tabSelected="1" zoomScaleNormal="100" workbookViewId="0">
      <selection sqref="A1:N1"/>
    </sheetView>
  </sheetViews>
  <sheetFormatPr defaultColWidth="9.125" defaultRowHeight="14.25" x14ac:dyDescent="0.2"/>
  <cols>
    <col min="1" max="1" width="12.125" customWidth="1"/>
    <col min="2" max="2" width="11.75" customWidth="1"/>
    <col min="3" max="3" width="10.375" customWidth="1"/>
    <col min="4" max="4" width="15.75" customWidth="1"/>
    <col min="5" max="5" width="13.625" customWidth="1"/>
    <col min="6" max="8" width="13.625" hidden="1" customWidth="1"/>
    <col min="9" max="9" width="13.625" customWidth="1"/>
    <col min="10" max="12" width="13.625" hidden="1" customWidth="1"/>
    <col min="13" max="14" width="13.625" customWidth="1"/>
    <col min="15" max="15" width="13" customWidth="1"/>
    <col min="16" max="16" width="17" customWidth="1"/>
    <col min="17" max="17" width="14.5" customWidth="1"/>
    <col min="18" max="18" width="16.875" bestFit="1" customWidth="1"/>
    <col min="19" max="20" width="14.5" customWidth="1"/>
  </cols>
  <sheetData>
    <row r="1" spans="1:20" ht="21.75" customHeight="1" x14ac:dyDescent="0.2">
      <c r="A1" s="30" t="s">
        <v>149</v>
      </c>
      <c r="B1" s="31"/>
      <c r="C1" s="31"/>
      <c r="D1" s="31"/>
      <c r="E1" s="31"/>
      <c r="F1" s="31"/>
      <c r="G1" s="31"/>
      <c r="H1" s="31"/>
      <c r="I1" s="31"/>
      <c r="J1" s="31"/>
      <c r="K1" s="31"/>
      <c r="L1" s="31"/>
      <c r="M1" s="31"/>
      <c r="N1" s="32"/>
    </row>
    <row r="2" spans="1:20" ht="15.75" customHeight="1" x14ac:dyDescent="0.25">
      <c r="A2" s="3" t="s">
        <v>2</v>
      </c>
      <c r="B2" s="3" t="s">
        <v>12</v>
      </c>
      <c r="C2" s="3" t="s">
        <v>0</v>
      </c>
      <c r="D2" s="3" t="s">
        <v>153</v>
      </c>
      <c r="E2" s="3" t="s">
        <v>1</v>
      </c>
      <c r="F2" s="22" t="s">
        <v>164</v>
      </c>
      <c r="G2" s="22" t="s">
        <v>168</v>
      </c>
      <c r="H2" s="22" t="s">
        <v>169</v>
      </c>
      <c r="I2" s="22" t="s">
        <v>3</v>
      </c>
      <c r="J2" s="23" t="s">
        <v>165</v>
      </c>
      <c r="K2" s="23" t="s">
        <v>166</v>
      </c>
      <c r="L2" s="23" t="s">
        <v>167</v>
      </c>
      <c r="M2" s="23" t="s">
        <v>4</v>
      </c>
      <c r="N2" s="3" t="s">
        <v>5</v>
      </c>
    </row>
    <row r="3" spans="1:20" x14ac:dyDescent="0.2">
      <c r="A3" t="s">
        <v>9</v>
      </c>
      <c r="B3" s="1" t="s">
        <v>13</v>
      </c>
      <c r="C3" s="1">
        <v>13</v>
      </c>
      <c r="D3" t="s">
        <v>133</v>
      </c>
      <c r="E3">
        <v>251671</v>
      </c>
      <c r="F3" s="2"/>
      <c r="G3" s="2">
        <v>42474</v>
      </c>
      <c r="H3" s="2"/>
      <c r="I3" s="2">
        <f>IF(F3&lt;&gt;"",F3,IF(G3&lt;&gt;"",G3,H3))</f>
        <v>42474</v>
      </c>
      <c r="J3" s="2"/>
      <c r="K3" s="2">
        <v>42487</v>
      </c>
      <c r="L3" s="2"/>
      <c r="M3" s="2">
        <f>IF(J3&lt;&gt;"",J3,IF(K3&lt;&gt;"",K3,L3))</f>
        <v>42487</v>
      </c>
      <c r="N3" s="2">
        <v>42550</v>
      </c>
      <c r="P3" s="2"/>
    </row>
    <row r="4" spans="1:20" x14ac:dyDescent="0.2">
      <c r="A4" t="s">
        <v>7</v>
      </c>
      <c r="B4" s="1" t="s">
        <v>14</v>
      </c>
      <c r="C4" s="1">
        <v>10</v>
      </c>
      <c r="D4" t="s">
        <v>137</v>
      </c>
      <c r="E4">
        <v>134665</v>
      </c>
      <c r="F4" s="2">
        <v>42837</v>
      </c>
      <c r="G4" s="2"/>
      <c r="H4" s="2"/>
      <c r="I4" s="2">
        <f t="shared" ref="I4:I67" si="0">IF(F4&lt;&gt;"",F4,IF(G4&lt;&gt;"",G4,H4))</f>
        <v>42837</v>
      </c>
      <c r="J4" s="2">
        <v>42896</v>
      </c>
      <c r="K4" s="2"/>
      <c r="L4" s="2"/>
      <c r="M4" s="2">
        <f t="shared" ref="M4:M67" si="1">IF(J4&lt;&gt;"",J4,IF(K4&lt;&gt;"",K4,L4))</f>
        <v>42896</v>
      </c>
      <c r="N4" s="2">
        <v>42980</v>
      </c>
      <c r="P4" s="2"/>
      <c r="R4" t="s">
        <v>152</v>
      </c>
    </row>
    <row r="5" spans="1:20" ht="15" thickBot="1" x14ac:dyDescent="0.25">
      <c r="A5" t="s">
        <v>7</v>
      </c>
      <c r="B5" s="1" t="s">
        <v>15</v>
      </c>
      <c r="C5" s="1">
        <v>6</v>
      </c>
      <c r="D5" t="s">
        <v>138</v>
      </c>
      <c r="E5">
        <v>248496</v>
      </c>
      <c r="G5" s="2"/>
      <c r="H5" s="2">
        <v>42827</v>
      </c>
      <c r="I5" s="2">
        <f t="shared" si="0"/>
        <v>42827</v>
      </c>
      <c r="K5" s="2"/>
      <c r="L5" s="2">
        <v>42833</v>
      </c>
      <c r="M5" s="2">
        <f t="shared" si="1"/>
        <v>42833</v>
      </c>
      <c r="N5" s="2">
        <v>42894</v>
      </c>
      <c r="P5" s="2"/>
    </row>
    <row r="6" spans="1:20" ht="15" x14ac:dyDescent="0.25">
      <c r="A6" t="s">
        <v>9</v>
      </c>
      <c r="B6" s="1" t="s">
        <v>16</v>
      </c>
      <c r="C6" s="1">
        <v>11</v>
      </c>
      <c r="D6" t="s">
        <v>134</v>
      </c>
      <c r="E6">
        <v>151843</v>
      </c>
      <c r="F6" s="2">
        <v>42583</v>
      </c>
      <c r="G6" s="2"/>
      <c r="H6" s="2"/>
      <c r="I6" s="2">
        <f t="shared" si="0"/>
        <v>42583</v>
      </c>
      <c r="J6" s="2">
        <v>42651</v>
      </c>
      <c r="K6" s="2"/>
      <c r="L6" s="2"/>
      <c r="M6" s="2">
        <f t="shared" si="1"/>
        <v>42651</v>
      </c>
      <c r="N6" s="2">
        <v>42682</v>
      </c>
      <c r="P6" s="8" t="s">
        <v>148</v>
      </c>
      <c r="Q6" s="9" t="s">
        <v>150</v>
      </c>
      <c r="R6" s="9" t="s">
        <v>170</v>
      </c>
      <c r="S6" s="10" t="s">
        <v>151</v>
      </c>
    </row>
    <row r="7" spans="1:20" x14ac:dyDescent="0.2">
      <c r="A7" t="s">
        <v>10</v>
      </c>
      <c r="B7" s="1" t="s">
        <v>17</v>
      </c>
      <c r="C7" s="1">
        <v>10</v>
      </c>
      <c r="D7" t="s">
        <v>139</v>
      </c>
      <c r="E7">
        <v>229852</v>
      </c>
      <c r="F7" s="2">
        <v>41693</v>
      </c>
      <c r="G7" s="2"/>
      <c r="H7" s="2"/>
      <c r="I7" s="2">
        <f t="shared" si="0"/>
        <v>41693</v>
      </c>
      <c r="J7" s="2">
        <v>41771</v>
      </c>
      <c r="K7" s="2"/>
      <c r="L7" s="2"/>
      <c r="M7" s="2">
        <f t="shared" si="1"/>
        <v>41771</v>
      </c>
      <c r="N7" s="2">
        <v>41867</v>
      </c>
      <c r="P7" s="6" t="s">
        <v>9</v>
      </c>
      <c r="Q7" s="13">
        <f t="shared" ref="Q7:Q12" si="2">COUNTIF(A:A,P7)</f>
        <v>17</v>
      </c>
      <c r="R7" s="13">
        <f t="shared" ref="R7:R12" ca="1" si="3">COUNTIFS(A:A,P7,N:N,CONCATENATE("&gt;",TODAY()))</f>
        <v>0</v>
      </c>
      <c r="S7" s="14">
        <f t="shared" ref="S7:S12" si="4">SUMIF($A$3:$A$122,P7,$E$3:$E$122)</f>
        <v>3274206</v>
      </c>
    </row>
    <row r="8" spans="1:20" x14ac:dyDescent="0.2">
      <c r="A8" t="s">
        <v>9</v>
      </c>
      <c r="B8" s="1" t="s">
        <v>18</v>
      </c>
      <c r="C8" s="1">
        <v>15</v>
      </c>
      <c r="D8" t="s">
        <v>134</v>
      </c>
      <c r="E8">
        <v>251843</v>
      </c>
      <c r="F8" s="2"/>
      <c r="G8" s="2">
        <v>42727</v>
      </c>
      <c r="H8" s="2"/>
      <c r="I8" s="2">
        <f t="shared" si="0"/>
        <v>42727</v>
      </c>
      <c r="J8" s="2"/>
      <c r="K8" s="2">
        <v>42761</v>
      </c>
      <c r="L8" s="2"/>
      <c r="M8" s="2">
        <f t="shared" si="1"/>
        <v>42761</v>
      </c>
      <c r="N8" s="2">
        <v>42872</v>
      </c>
      <c r="P8" s="6" t="s">
        <v>7</v>
      </c>
      <c r="Q8" s="13">
        <f t="shared" si="2"/>
        <v>19</v>
      </c>
      <c r="R8" s="13">
        <f t="shared" ca="1" si="3"/>
        <v>3</v>
      </c>
      <c r="S8" s="14">
        <f t="shared" si="4"/>
        <v>3294504</v>
      </c>
    </row>
    <row r="9" spans="1:20" x14ac:dyDescent="0.2">
      <c r="A9" t="s">
        <v>7</v>
      </c>
      <c r="B9" s="1" t="s">
        <v>19</v>
      </c>
      <c r="C9" s="1">
        <v>6</v>
      </c>
      <c r="D9" t="s">
        <v>140</v>
      </c>
      <c r="E9">
        <v>174203</v>
      </c>
      <c r="F9" s="2"/>
      <c r="G9" s="2">
        <v>42364</v>
      </c>
      <c r="H9" s="2"/>
      <c r="I9" s="2">
        <f t="shared" si="0"/>
        <v>42364</v>
      </c>
      <c r="J9" s="2"/>
      <c r="K9" s="2">
        <v>42428</v>
      </c>
      <c r="L9" s="2"/>
      <c r="M9" s="2">
        <f t="shared" si="1"/>
        <v>42428</v>
      </c>
      <c r="N9" s="2">
        <v>42444</v>
      </c>
      <c r="P9" s="6" t="s">
        <v>10</v>
      </c>
      <c r="Q9" s="13">
        <f t="shared" si="2"/>
        <v>22</v>
      </c>
      <c r="R9" s="13">
        <f t="shared" ca="1" si="3"/>
        <v>6</v>
      </c>
      <c r="S9" s="14">
        <f t="shared" si="4"/>
        <v>4066555</v>
      </c>
    </row>
    <row r="10" spans="1:20" x14ac:dyDescent="0.2">
      <c r="A10" t="s">
        <v>10</v>
      </c>
      <c r="B10" s="1" t="s">
        <v>20</v>
      </c>
      <c r="C10" s="1">
        <v>15</v>
      </c>
      <c r="D10" t="s">
        <v>141</v>
      </c>
      <c r="E10">
        <v>94144</v>
      </c>
      <c r="F10" s="2">
        <v>41842</v>
      </c>
      <c r="G10" s="2"/>
      <c r="H10" s="2"/>
      <c r="I10" s="2">
        <f t="shared" si="0"/>
        <v>41842</v>
      </c>
      <c r="J10" s="2">
        <v>41894</v>
      </c>
      <c r="K10" s="2"/>
      <c r="L10" s="2"/>
      <c r="M10" s="2">
        <f t="shared" si="1"/>
        <v>41894</v>
      </c>
      <c r="N10" s="2">
        <v>41919</v>
      </c>
      <c r="P10" s="6" t="s">
        <v>6</v>
      </c>
      <c r="Q10" s="13">
        <f t="shared" si="2"/>
        <v>25</v>
      </c>
      <c r="R10" s="13">
        <f t="shared" ca="1" si="3"/>
        <v>4</v>
      </c>
      <c r="S10" s="14">
        <f t="shared" si="4"/>
        <v>4791576</v>
      </c>
    </row>
    <row r="11" spans="1:20" x14ac:dyDescent="0.2">
      <c r="A11" t="s">
        <v>10</v>
      </c>
      <c r="B11" s="1" t="s">
        <v>21</v>
      </c>
      <c r="C11" s="1">
        <v>9</v>
      </c>
      <c r="D11" t="s">
        <v>139</v>
      </c>
      <c r="E11">
        <v>167588</v>
      </c>
      <c r="F11" s="2"/>
      <c r="G11" s="2">
        <v>41660</v>
      </c>
      <c r="H11" s="2"/>
      <c r="I11" s="2">
        <f t="shared" si="0"/>
        <v>41660</v>
      </c>
      <c r="J11" s="2"/>
      <c r="K11" s="2">
        <v>41745</v>
      </c>
      <c r="L11" s="2"/>
      <c r="M11" s="2">
        <f t="shared" si="1"/>
        <v>41745</v>
      </c>
      <c r="N11" s="2">
        <v>41792</v>
      </c>
      <c r="P11" s="6" t="s">
        <v>11</v>
      </c>
      <c r="Q11" s="13">
        <f t="shared" si="2"/>
        <v>18</v>
      </c>
      <c r="R11" s="13">
        <f t="shared" ca="1" si="3"/>
        <v>2</v>
      </c>
      <c r="S11" s="14">
        <f t="shared" si="4"/>
        <v>3334150</v>
      </c>
    </row>
    <row r="12" spans="1:20" ht="15" thickBot="1" x14ac:dyDescent="0.25">
      <c r="A12" t="s">
        <v>10</v>
      </c>
      <c r="B12" s="1" t="s">
        <v>22</v>
      </c>
      <c r="C12" s="1">
        <v>11</v>
      </c>
      <c r="D12" t="s">
        <v>141</v>
      </c>
      <c r="E12">
        <v>294622</v>
      </c>
      <c r="F12" s="2">
        <v>42972</v>
      </c>
      <c r="G12" s="2"/>
      <c r="H12" s="2"/>
      <c r="I12" s="2">
        <f t="shared" si="0"/>
        <v>42972</v>
      </c>
      <c r="J12" s="2">
        <v>42982</v>
      </c>
      <c r="K12" s="2"/>
      <c r="L12" s="2"/>
      <c r="M12" s="2">
        <f t="shared" si="1"/>
        <v>42982</v>
      </c>
      <c r="N12" s="2">
        <v>43115</v>
      </c>
      <c r="P12" s="7" t="s">
        <v>8</v>
      </c>
      <c r="Q12" s="15">
        <f t="shared" si="2"/>
        <v>19</v>
      </c>
      <c r="R12" s="15">
        <f t="shared" ca="1" si="3"/>
        <v>1</v>
      </c>
      <c r="S12" s="16">
        <f t="shared" si="4"/>
        <v>294548</v>
      </c>
    </row>
    <row r="13" spans="1:20" ht="15.75" thickBot="1" x14ac:dyDescent="0.3">
      <c r="A13" t="s">
        <v>6</v>
      </c>
      <c r="B13" s="1" t="s">
        <v>23</v>
      </c>
      <c r="C13" s="1">
        <v>3</v>
      </c>
      <c r="D13" t="s">
        <v>142</v>
      </c>
      <c r="E13">
        <v>183650</v>
      </c>
      <c r="F13" s="2"/>
      <c r="G13" s="2"/>
      <c r="H13" s="2">
        <v>43005</v>
      </c>
      <c r="I13" s="2">
        <f t="shared" si="0"/>
        <v>43005</v>
      </c>
      <c r="J13" s="2"/>
      <c r="K13" s="2"/>
      <c r="L13" s="2">
        <v>43037</v>
      </c>
      <c r="M13" s="2">
        <f t="shared" si="1"/>
        <v>43037</v>
      </c>
      <c r="N13" s="2">
        <v>43054</v>
      </c>
      <c r="P13" s="11" t="s">
        <v>155</v>
      </c>
      <c r="Q13" s="17">
        <f>SUM(Q7:Q12)</f>
        <v>120</v>
      </c>
      <c r="R13" s="17">
        <f ca="1">SUM(R7:R12)</f>
        <v>16</v>
      </c>
      <c r="S13" s="18">
        <f>SUM(S7:S12)</f>
        <v>19055539</v>
      </c>
    </row>
    <row r="14" spans="1:20" x14ac:dyDescent="0.2">
      <c r="A14" t="s">
        <v>11</v>
      </c>
      <c r="B14" s="1" t="s">
        <v>24</v>
      </c>
      <c r="C14" s="1">
        <v>15</v>
      </c>
      <c r="D14" t="s">
        <v>143</v>
      </c>
      <c r="E14">
        <v>126434</v>
      </c>
      <c r="F14" s="2">
        <v>42663</v>
      </c>
      <c r="G14" s="2"/>
      <c r="H14" s="2"/>
      <c r="I14" s="2">
        <f t="shared" si="0"/>
        <v>42663</v>
      </c>
      <c r="J14" s="2">
        <v>42737</v>
      </c>
      <c r="K14" s="2"/>
      <c r="L14" s="2"/>
      <c r="M14" s="2">
        <f t="shared" si="1"/>
        <v>42737</v>
      </c>
      <c r="N14" s="2">
        <v>42824</v>
      </c>
    </row>
    <row r="15" spans="1:20" ht="15" thickBot="1" x14ac:dyDescent="0.25">
      <c r="A15" t="s">
        <v>10</v>
      </c>
      <c r="B15" s="1" t="s">
        <v>25</v>
      </c>
      <c r="C15" s="1">
        <v>10</v>
      </c>
      <c r="D15" t="s">
        <v>139</v>
      </c>
      <c r="E15">
        <v>122477</v>
      </c>
      <c r="F15" s="2">
        <v>42942</v>
      </c>
      <c r="G15" s="2"/>
      <c r="H15" s="2"/>
      <c r="I15" s="2">
        <f t="shared" si="0"/>
        <v>42942</v>
      </c>
      <c r="J15" s="2">
        <v>42942</v>
      </c>
      <c r="K15" s="2"/>
      <c r="L15" s="2"/>
      <c r="M15" s="2">
        <f t="shared" si="1"/>
        <v>42942</v>
      </c>
      <c r="N15" s="2">
        <v>43069</v>
      </c>
    </row>
    <row r="16" spans="1:20" ht="15" x14ac:dyDescent="0.25">
      <c r="A16" t="s">
        <v>8</v>
      </c>
      <c r="B16" s="1" t="s">
        <v>26</v>
      </c>
      <c r="C16" s="1">
        <v>4</v>
      </c>
      <c r="D16" t="s">
        <v>136</v>
      </c>
      <c r="E16">
        <v>14247</v>
      </c>
      <c r="F16" s="2">
        <v>42205</v>
      </c>
      <c r="G16" s="2"/>
      <c r="H16" s="2"/>
      <c r="I16" s="2">
        <f t="shared" si="0"/>
        <v>42205</v>
      </c>
      <c r="J16" s="2">
        <v>42233</v>
      </c>
      <c r="K16" s="2"/>
      <c r="L16" s="2"/>
      <c r="M16" s="2">
        <f t="shared" si="1"/>
        <v>42233</v>
      </c>
      <c r="N16" s="2">
        <v>42314</v>
      </c>
      <c r="P16" s="26" t="s">
        <v>153</v>
      </c>
      <c r="Q16" s="28" t="s">
        <v>1</v>
      </c>
      <c r="R16" s="28"/>
      <c r="S16" s="28"/>
      <c r="T16" s="29"/>
    </row>
    <row r="17" spans="1:20" ht="15" x14ac:dyDescent="0.25">
      <c r="A17" t="s">
        <v>11</v>
      </c>
      <c r="B17" s="1" t="s">
        <v>27</v>
      </c>
      <c r="C17" s="1">
        <v>10</v>
      </c>
      <c r="D17" t="s">
        <v>144</v>
      </c>
      <c r="E17">
        <v>86155</v>
      </c>
      <c r="F17" s="2"/>
      <c r="G17" s="2">
        <v>42326</v>
      </c>
      <c r="H17" s="2"/>
      <c r="I17" s="2">
        <f t="shared" si="0"/>
        <v>42326</v>
      </c>
      <c r="J17" s="2"/>
      <c r="K17" s="2">
        <v>42392</v>
      </c>
      <c r="L17" s="2"/>
      <c r="M17" s="2">
        <f t="shared" si="1"/>
        <v>42392</v>
      </c>
      <c r="N17" s="2">
        <v>42436</v>
      </c>
      <c r="P17" s="27"/>
      <c r="Q17" s="4">
        <v>2014</v>
      </c>
      <c r="R17" s="4">
        <v>2015</v>
      </c>
      <c r="S17" s="4">
        <v>2016</v>
      </c>
      <c r="T17" s="5">
        <v>2017</v>
      </c>
    </row>
    <row r="18" spans="1:20" x14ac:dyDescent="0.2">
      <c r="A18" t="s">
        <v>9</v>
      </c>
      <c r="B18" s="1" t="s">
        <v>28</v>
      </c>
      <c r="C18" s="1">
        <v>4</v>
      </c>
      <c r="D18" t="s">
        <v>134</v>
      </c>
      <c r="E18">
        <v>146180</v>
      </c>
      <c r="F18" s="2"/>
      <c r="G18" s="2">
        <v>42444</v>
      </c>
      <c r="H18" s="2"/>
      <c r="I18" s="2">
        <f t="shared" si="0"/>
        <v>42444</v>
      </c>
      <c r="J18" s="2"/>
      <c r="K18" s="2">
        <v>42501</v>
      </c>
      <c r="L18" s="2"/>
      <c r="M18" s="2">
        <f t="shared" si="1"/>
        <v>42501</v>
      </c>
      <c r="N18" s="2">
        <v>42520</v>
      </c>
      <c r="P18" s="6" t="s">
        <v>133</v>
      </c>
      <c r="Q18" s="13">
        <f t="shared" ref="Q18:Q32" si="5">SUMIFS(E:E,D:D,P18,I:I,"&gt;=1-1-2014",I:I,"&lt;1-1-2015")</f>
        <v>0</v>
      </c>
      <c r="R18" s="13">
        <f t="shared" ref="R18:R32" si="6">SUMIFS(E:E,D:D,P18,I:I,"&gt;=1-1-2015",I:I,"&lt;1-1-2016")</f>
        <v>475552</v>
      </c>
      <c r="S18" s="13">
        <f t="shared" ref="S18:S32" si="7">SUMIFS(E:E,D:D,P18,I:I,"&gt;=1-1-2016",I:I,"&lt;1-1-2017")</f>
        <v>435950</v>
      </c>
      <c r="T18" s="14">
        <f t="shared" ref="T18:T32" si="8">SUMIFS(E:E,D:D,P18,I:I,"&gt;=1-1-2017",I:I,"&lt;1-1-2018")</f>
        <v>0</v>
      </c>
    </row>
    <row r="19" spans="1:20" x14ac:dyDescent="0.2">
      <c r="A19" t="s">
        <v>6</v>
      </c>
      <c r="B19" s="1" t="s">
        <v>29</v>
      </c>
      <c r="C19" s="1">
        <v>8</v>
      </c>
      <c r="D19" t="s">
        <v>145</v>
      </c>
      <c r="E19">
        <v>283765</v>
      </c>
      <c r="F19" s="2">
        <v>42968</v>
      </c>
      <c r="G19" s="2"/>
      <c r="H19" s="2"/>
      <c r="I19" s="2">
        <f t="shared" si="0"/>
        <v>42968</v>
      </c>
      <c r="J19" s="2">
        <v>43013</v>
      </c>
      <c r="K19" s="2"/>
      <c r="L19" s="2"/>
      <c r="M19" s="2">
        <f t="shared" si="1"/>
        <v>43013</v>
      </c>
      <c r="N19" s="2">
        <v>43083</v>
      </c>
      <c r="P19" s="6" t="s">
        <v>137</v>
      </c>
      <c r="Q19" s="13">
        <f t="shared" si="5"/>
        <v>390185</v>
      </c>
      <c r="R19" s="13">
        <f t="shared" si="6"/>
        <v>0</v>
      </c>
      <c r="S19" s="13">
        <f t="shared" si="7"/>
        <v>217281</v>
      </c>
      <c r="T19" s="14">
        <f t="shared" si="8"/>
        <v>134665</v>
      </c>
    </row>
    <row r="20" spans="1:20" x14ac:dyDescent="0.2">
      <c r="A20" t="s">
        <v>9</v>
      </c>
      <c r="B20" s="1" t="s">
        <v>30</v>
      </c>
      <c r="C20" s="1">
        <v>8</v>
      </c>
      <c r="D20" t="s">
        <v>134</v>
      </c>
      <c r="E20">
        <v>154093</v>
      </c>
      <c r="F20" s="2">
        <v>41773</v>
      </c>
      <c r="G20" s="2"/>
      <c r="H20" s="2"/>
      <c r="I20" s="2">
        <f t="shared" si="0"/>
        <v>41773</v>
      </c>
      <c r="J20" s="2">
        <v>41833</v>
      </c>
      <c r="K20" s="2"/>
      <c r="L20" s="2"/>
      <c r="M20" s="2">
        <f t="shared" si="1"/>
        <v>41833</v>
      </c>
      <c r="N20" s="2">
        <v>41878</v>
      </c>
      <c r="P20" s="6" t="s">
        <v>138</v>
      </c>
      <c r="Q20" s="13">
        <f t="shared" si="5"/>
        <v>0</v>
      </c>
      <c r="R20" s="13">
        <f t="shared" si="6"/>
        <v>0</v>
      </c>
      <c r="S20" s="13">
        <f t="shared" si="7"/>
        <v>568536</v>
      </c>
      <c r="T20" s="14">
        <f t="shared" si="8"/>
        <v>1176222</v>
      </c>
    </row>
    <row r="21" spans="1:20" x14ac:dyDescent="0.2">
      <c r="A21" t="s">
        <v>11</v>
      </c>
      <c r="B21" s="1" t="s">
        <v>31</v>
      </c>
      <c r="C21" s="1">
        <v>7</v>
      </c>
      <c r="D21" t="s">
        <v>143</v>
      </c>
      <c r="E21">
        <v>270361</v>
      </c>
      <c r="F21" s="2"/>
      <c r="G21" s="2">
        <v>42047</v>
      </c>
      <c r="H21" s="2"/>
      <c r="I21" s="2">
        <f t="shared" si="0"/>
        <v>42047</v>
      </c>
      <c r="J21" s="2"/>
      <c r="K21" s="2">
        <v>42127</v>
      </c>
      <c r="L21" s="2"/>
      <c r="M21" s="2">
        <f t="shared" si="1"/>
        <v>42127</v>
      </c>
      <c r="N21" s="2">
        <v>42155</v>
      </c>
      <c r="P21" s="6" t="s">
        <v>134</v>
      </c>
      <c r="Q21" s="13">
        <f t="shared" si="5"/>
        <v>523217</v>
      </c>
      <c r="R21" s="13">
        <f t="shared" si="6"/>
        <v>389441</v>
      </c>
      <c r="S21" s="13">
        <f t="shared" si="7"/>
        <v>549866</v>
      </c>
      <c r="T21" s="14">
        <f t="shared" si="8"/>
        <v>0</v>
      </c>
    </row>
    <row r="22" spans="1:20" x14ac:dyDescent="0.2">
      <c r="A22" t="s">
        <v>10</v>
      </c>
      <c r="B22" s="1" t="s">
        <v>32</v>
      </c>
      <c r="C22" s="1">
        <v>10</v>
      </c>
      <c r="D22" t="s">
        <v>146</v>
      </c>
      <c r="E22">
        <v>215941</v>
      </c>
      <c r="F22" s="2">
        <v>42881</v>
      </c>
      <c r="G22" s="2"/>
      <c r="H22" s="2"/>
      <c r="I22" s="2">
        <f t="shared" si="0"/>
        <v>42881</v>
      </c>
      <c r="J22" s="2">
        <v>42938</v>
      </c>
      <c r="K22" s="2"/>
      <c r="L22" s="2"/>
      <c r="M22" s="2">
        <f t="shared" si="1"/>
        <v>42938</v>
      </c>
      <c r="N22" s="2">
        <v>42950</v>
      </c>
      <c r="P22" s="6" t="s">
        <v>139</v>
      </c>
      <c r="Q22" s="13">
        <f t="shared" si="5"/>
        <v>619850</v>
      </c>
      <c r="R22" s="13">
        <f t="shared" si="6"/>
        <v>345226</v>
      </c>
      <c r="S22" s="13">
        <f t="shared" si="7"/>
        <v>0</v>
      </c>
      <c r="T22" s="14">
        <f t="shared" si="8"/>
        <v>506342</v>
      </c>
    </row>
    <row r="23" spans="1:20" x14ac:dyDescent="0.2">
      <c r="A23" t="s">
        <v>6</v>
      </c>
      <c r="B23" s="1" t="s">
        <v>33</v>
      </c>
      <c r="C23" s="1">
        <v>6</v>
      </c>
      <c r="D23" t="s">
        <v>145</v>
      </c>
      <c r="E23">
        <v>210545</v>
      </c>
      <c r="F23" s="2">
        <v>41656</v>
      </c>
      <c r="G23" s="2"/>
      <c r="H23" s="2"/>
      <c r="I23" s="2">
        <f t="shared" si="0"/>
        <v>41656</v>
      </c>
      <c r="J23" s="2">
        <v>41680</v>
      </c>
      <c r="K23" s="2"/>
      <c r="L23" s="2"/>
      <c r="M23" s="2">
        <f t="shared" si="1"/>
        <v>41680</v>
      </c>
      <c r="N23" s="2">
        <v>41738</v>
      </c>
      <c r="P23" s="6" t="s">
        <v>140</v>
      </c>
      <c r="Q23" s="13">
        <f t="shared" si="5"/>
        <v>105773</v>
      </c>
      <c r="R23" s="13">
        <f t="shared" si="6"/>
        <v>174203</v>
      </c>
      <c r="S23" s="13">
        <f t="shared" si="7"/>
        <v>222805</v>
      </c>
      <c r="T23" s="14">
        <f t="shared" si="8"/>
        <v>304834</v>
      </c>
    </row>
    <row r="24" spans="1:20" x14ac:dyDescent="0.2">
      <c r="A24" t="s">
        <v>7</v>
      </c>
      <c r="B24" s="1" t="s">
        <v>34</v>
      </c>
      <c r="C24" s="1">
        <v>15</v>
      </c>
      <c r="D24" t="s">
        <v>138</v>
      </c>
      <c r="E24">
        <v>89296</v>
      </c>
      <c r="F24" s="2">
        <v>42911</v>
      </c>
      <c r="G24" s="2"/>
      <c r="H24" s="2"/>
      <c r="I24" s="2">
        <f t="shared" si="0"/>
        <v>42911</v>
      </c>
      <c r="J24" s="2">
        <v>43049</v>
      </c>
      <c r="K24" s="2"/>
      <c r="L24" s="2"/>
      <c r="M24" s="2">
        <f t="shared" si="1"/>
        <v>43049</v>
      </c>
      <c r="N24" s="2">
        <v>43057</v>
      </c>
      <c r="P24" s="6" t="s">
        <v>141</v>
      </c>
      <c r="Q24" s="13">
        <f t="shared" si="5"/>
        <v>235108</v>
      </c>
      <c r="R24" s="13">
        <f t="shared" si="6"/>
        <v>115531</v>
      </c>
      <c r="S24" s="13">
        <f t="shared" si="7"/>
        <v>715411</v>
      </c>
      <c r="T24" s="14">
        <f t="shared" si="8"/>
        <v>683661</v>
      </c>
    </row>
    <row r="25" spans="1:20" x14ac:dyDescent="0.2">
      <c r="A25" t="s">
        <v>6</v>
      </c>
      <c r="B25" s="1" t="s">
        <v>35</v>
      </c>
      <c r="C25" s="1">
        <v>12</v>
      </c>
      <c r="D25" t="s">
        <v>147</v>
      </c>
      <c r="E25">
        <v>124012</v>
      </c>
      <c r="F25" s="2">
        <v>42505</v>
      </c>
      <c r="G25" s="2"/>
      <c r="H25" s="2"/>
      <c r="I25" s="2">
        <f t="shared" si="0"/>
        <v>42505</v>
      </c>
      <c r="J25" s="2">
        <v>42542</v>
      </c>
      <c r="K25" s="2"/>
      <c r="L25" s="2"/>
      <c r="M25" s="2">
        <f t="shared" si="1"/>
        <v>42542</v>
      </c>
      <c r="N25" s="2">
        <v>42570</v>
      </c>
      <c r="P25" s="6" t="s">
        <v>142</v>
      </c>
      <c r="Q25" s="13">
        <f t="shared" si="5"/>
        <v>452632</v>
      </c>
      <c r="R25" s="13">
        <f t="shared" si="6"/>
        <v>719937</v>
      </c>
      <c r="S25" s="13">
        <f t="shared" si="7"/>
        <v>372332</v>
      </c>
      <c r="T25" s="14">
        <f t="shared" si="8"/>
        <v>183650</v>
      </c>
    </row>
    <row r="26" spans="1:20" x14ac:dyDescent="0.2">
      <c r="A26" t="s">
        <v>11</v>
      </c>
      <c r="B26" s="1" t="s">
        <v>36</v>
      </c>
      <c r="C26" s="1">
        <v>13</v>
      </c>
      <c r="D26" t="s">
        <v>144</v>
      </c>
      <c r="E26">
        <v>103595</v>
      </c>
      <c r="F26" s="2"/>
      <c r="G26" s="2"/>
      <c r="H26" s="2">
        <v>42735</v>
      </c>
      <c r="I26" s="2">
        <f t="shared" si="0"/>
        <v>42735</v>
      </c>
      <c r="J26" s="2"/>
      <c r="K26" s="2"/>
      <c r="L26" s="2">
        <v>42758</v>
      </c>
      <c r="M26" s="2">
        <f t="shared" si="1"/>
        <v>42758</v>
      </c>
      <c r="N26" s="2">
        <v>42813</v>
      </c>
      <c r="P26" s="6" t="s">
        <v>143</v>
      </c>
      <c r="Q26" s="13">
        <f t="shared" si="5"/>
        <v>683336</v>
      </c>
      <c r="R26" s="13">
        <f t="shared" si="6"/>
        <v>814331</v>
      </c>
      <c r="S26" s="13">
        <f t="shared" si="7"/>
        <v>355246</v>
      </c>
      <c r="T26" s="14">
        <f t="shared" si="8"/>
        <v>152319</v>
      </c>
    </row>
    <row r="27" spans="1:20" x14ac:dyDescent="0.2">
      <c r="A27" t="s">
        <v>10</v>
      </c>
      <c r="B27" s="1" t="s">
        <v>37</v>
      </c>
      <c r="C27" s="1">
        <v>11</v>
      </c>
      <c r="D27" t="s">
        <v>141</v>
      </c>
      <c r="E27">
        <v>140964</v>
      </c>
      <c r="F27" s="2"/>
      <c r="G27" s="2">
        <v>41846</v>
      </c>
      <c r="H27" s="2"/>
      <c r="I27" s="2">
        <f t="shared" si="0"/>
        <v>41846</v>
      </c>
      <c r="J27" s="2"/>
      <c r="K27" s="2">
        <v>41882</v>
      </c>
      <c r="L27" s="2"/>
      <c r="M27" s="2">
        <f t="shared" si="1"/>
        <v>41882</v>
      </c>
      <c r="N27" s="2">
        <v>41945</v>
      </c>
      <c r="P27" s="6" t="s">
        <v>136</v>
      </c>
      <c r="Q27" s="13">
        <f t="shared" si="5"/>
        <v>36363</v>
      </c>
      <c r="R27" s="13">
        <f t="shared" si="6"/>
        <v>126594</v>
      </c>
      <c r="S27" s="13">
        <f t="shared" si="7"/>
        <v>74728</v>
      </c>
      <c r="T27" s="14">
        <f t="shared" si="8"/>
        <v>56863</v>
      </c>
    </row>
    <row r="28" spans="1:20" x14ac:dyDescent="0.2">
      <c r="A28" t="s">
        <v>6</v>
      </c>
      <c r="B28" s="1" t="s">
        <v>38</v>
      </c>
      <c r="C28" s="1">
        <v>3</v>
      </c>
      <c r="D28" t="s">
        <v>142</v>
      </c>
      <c r="E28">
        <v>278678</v>
      </c>
      <c r="F28" s="2">
        <v>41907</v>
      </c>
      <c r="G28" s="2"/>
      <c r="H28" s="2"/>
      <c r="I28" s="2">
        <f t="shared" si="0"/>
        <v>41907</v>
      </c>
      <c r="J28" s="2">
        <v>41971</v>
      </c>
      <c r="K28" s="2"/>
      <c r="L28" s="2"/>
      <c r="M28" s="2">
        <f t="shared" si="1"/>
        <v>41971</v>
      </c>
      <c r="N28" s="2">
        <v>42027</v>
      </c>
      <c r="P28" s="6" t="s">
        <v>144</v>
      </c>
      <c r="Q28" s="13">
        <f t="shared" si="5"/>
        <v>325929</v>
      </c>
      <c r="R28" s="13">
        <f t="shared" si="6"/>
        <v>335386</v>
      </c>
      <c r="S28" s="13">
        <f t="shared" si="7"/>
        <v>290957</v>
      </c>
      <c r="T28" s="14">
        <f t="shared" si="8"/>
        <v>376646</v>
      </c>
    </row>
    <row r="29" spans="1:20" x14ac:dyDescent="0.2">
      <c r="A29" t="s">
        <v>9</v>
      </c>
      <c r="B29" s="1" t="s">
        <v>39</v>
      </c>
      <c r="C29" s="1">
        <v>3</v>
      </c>
      <c r="D29" t="s">
        <v>133</v>
      </c>
      <c r="E29">
        <v>184279</v>
      </c>
      <c r="F29" s="2"/>
      <c r="G29" s="2"/>
      <c r="H29" s="2">
        <v>42375</v>
      </c>
      <c r="I29" s="2">
        <f t="shared" si="0"/>
        <v>42375</v>
      </c>
      <c r="J29" s="2"/>
      <c r="K29" s="2"/>
      <c r="L29" s="2">
        <v>42408</v>
      </c>
      <c r="M29" s="2">
        <f t="shared" si="1"/>
        <v>42408</v>
      </c>
      <c r="N29" s="2">
        <v>42508</v>
      </c>
      <c r="P29" s="6" t="s">
        <v>145</v>
      </c>
      <c r="Q29" s="13">
        <f t="shared" si="5"/>
        <v>344032</v>
      </c>
      <c r="R29" s="13">
        <f t="shared" si="6"/>
        <v>495194</v>
      </c>
      <c r="S29" s="13">
        <f t="shared" si="7"/>
        <v>0</v>
      </c>
      <c r="T29" s="14">
        <f t="shared" si="8"/>
        <v>794269</v>
      </c>
    </row>
    <row r="30" spans="1:20" x14ac:dyDescent="0.2">
      <c r="A30" t="s">
        <v>10</v>
      </c>
      <c r="B30" s="1" t="s">
        <v>40</v>
      </c>
      <c r="C30" s="1">
        <v>11</v>
      </c>
      <c r="D30" t="s">
        <v>141</v>
      </c>
      <c r="E30">
        <v>183818</v>
      </c>
      <c r="F30" s="2"/>
      <c r="G30" s="2">
        <v>42391</v>
      </c>
      <c r="H30" s="2"/>
      <c r="I30" s="2">
        <f t="shared" si="0"/>
        <v>42391</v>
      </c>
      <c r="J30" s="2"/>
      <c r="K30" s="2">
        <v>42429</v>
      </c>
      <c r="L30" s="2"/>
      <c r="M30" s="2">
        <f t="shared" si="1"/>
        <v>42429</v>
      </c>
      <c r="N30" s="2">
        <v>42523</v>
      </c>
      <c r="P30" s="6" t="s">
        <v>146</v>
      </c>
      <c r="Q30" s="13">
        <f t="shared" si="5"/>
        <v>141460</v>
      </c>
      <c r="R30" s="13">
        <f t="shared" si="6"/>
        <v>0</v>
      </c>
      <c r="S30" s="13">
        <f t="shared" si="7"/>
        <v>151100</v>
      </c>
      <c r="T30" s="14">
        <f t="shared" si="8"/>
        <v>552866</v>
      </c>
    </row>
    <row r="31" spans="1:20" x14ac:dyDescent="0.2">
      <c r="A31" t="s">
        <v>8</v>
      </c>
      <c r="B31" s="1" t="s">
        <v>41</v>
      </c>
      <c r="C31" s="1">
        <v>12</v>
      </c>
      <c r="D31" t="s">
        <v>136</v>
      </c>
      <c r="E31">
        <v>12680</v>
      </c>
      <c r="F31" s="2">
        <v>42057</v>
      </c>
      <c r="G31" s="2"/>
      <c r="H31" s="2"/>
      <c r="I31" s="2">
        <f t="shared" si="0"/>
        <v>42057</v>
      </c>
      <c r="J31" s="2">
        <v>42127</v>
      </c>
      <c r="K31" s="2"/>
      <c r="L31" s="2"/>
      <c r="M31" s="2">
        <f t="shared" si="1"/>
        <v>42127</v>
      </c>
      <c r="N31" s="2">
        <v>42227</v>
      </c>
      <c r="P31" s="6" t="s">
        <v>147</v>
      </c>
      <c r="Q31" s="13">
        <f t="shared" si="5"/>
        <v>0</v>
      </c>
      <c r="R31" s="13">
        <f t="shared" si="6"/>
        <v>620666</v>
      </c>
      <c r="S31" s="13">
        <f t="shared" si="7"/>
        <v>280402</v>
      </c>
      <c r="T31" s="14">
        <f t="shared" si="8"/>
        <v>528462</v>
      </c>
    </row>
    <row r="32" spans="1:20" ht="15" thickBot="1" x14ac:dyDescent="0.25">
      <c r="A32" t="s">
        <v>6</v>
      </c>
      <c r="B32" s="1" t="s">
        <v>42</v>
      </c>
      <c r="C32" s="1">
        <v>13</v>
      </c>
      <c r="D32" t="s">
        <v>142</v>
      </c>
      <c r="E32">
        <v>297886</v>
      </c>
      <c r="F32" s="2">
        <v>42146</v>
      </c>
      <c r="G32" s="2"/>
      <c r="H32" s="2"/>
      <c r="I32" s="2">
        <f t="shared" si="0"/>
        <v>42146</v>
      </c>
      <c r="J32" s="2">
        <v>42324</v>
      </c>
      <c r="K32" s="2"/>
      <c r="L32" s="2"/>
      <c r="M32" s="2">
        <f t="shared" si="1"/>
        <v>42324</v>
      </c>
      <c r="N32" s="2">
        <v>42324</v>
      </c>
      <c r="P32" s="7" t="s">
        <v>135</v>
      </c>
      <c r="Q32" s="15">
        <f t="shared" si="5"/>
        <v>119078</v>
      </c>
      <c r="R32" s="15">
        <f t="shared" si="6"/>
        <v>269999</v>
      </c>
      <c r="S32" s="15">
        <f t="shared" si="7"/>
        <v>0</v>
      </c>
      <c r="T32" s="16">
        <f t="shared" si="8"/>
        <v>511103</v>
      </c>
    </row>
    <row r="33" spans="1:20" ht="15.75" thickBot="1" x14ac:dyDescent="0.3">
      <c r="A33" t="s">
        <v>11</v>
      </c>
      <c r="B33" s="1" t="s">
        <v>43</v>
      </c>
      <c r="C33" s="1">
        <v>8</v>
      </c>
      <c r="D33" t="s">
        <v>144</v>
      </c>
      <c r="E33">
        <v>107194</v>
      </c>
      <c r="F33" s="2"/>
      <c r="G33" s="2"/>
      <c r="H33" s="2">
        <v>43017</v>
      </c>
      <c r="I33" s="2">
        <f t="shared" si="0"/>
        <v>43017</v>
      </c>
      <c r="J33" s="2"/>
      <c r="K33" s="2"/>
      <c r="L33" s="2">
        <v>43110</v>
      </c>
      <c r="M33" s="2">
        <f t="shared" si="1"/>
        <v>43110</v>
      </c>
      <c r="N33" s="2">
        <v>43132</v>
      </c>
      <c r="P33" s="12" t="s">
        <v>155</v>
      </c>
      <c r="Q33" s="24">
        <f>SUM(Q18:Q32)</f>
        <v>3976963</v>
      </c>
      <c r="R33" s="24">
        <f t="shared" ref="R33:T33" si="9">SUM(R18:R32)</f>
        <v>4882060</v>
      </c>
      <c r="S33" s="24">
        <f t="shared" si="9"/>
        <v>4234614</v>
      </c>
      <c r="T33" s="25">
        <f t="shared" si="9"/>
        <v>5961902</v>
      </c>
    </row>
    <row r="34" spans="1:20" x14ac:dyDescent="0.2">
      <c r="A34" t="s">
        <v>9</v>
      </c>
      <c r="B34" s="1" t="s">
        <v>44</v>
      </c>
      <c r="C34" s="1">
        <v>4</v>
      </c>
      <c r="D34" t="s">
        <v>134</v>
      </c>
      <c r="E34">
        <v>172833</v>
      </c>
      <c r="F34" s="2"/>
      <c r="G34" s="2"/>
      <c r="H34" s="2">
        <v>42204</v>
      </c>
      <c r="I34" s="2">
        <f t="shared" si="0"/>
        <v>42204</v>
      </c>
      <c r="J34" s="2"/>
      <c r="K34" s="2"/>
      <c r="L34" s="2">
        <v>42245</v>
      </c>
      <c r="M34" s="2">
        <f t="shared" si="1"/>
        <v>42245</v>
      </c>
      <c r="N34" s="2">
        <v>42273</v>
      </c>
    </row>
    <row r="35" spans="1:20" x14ac:dyDescent="0.2">
      <c r="A35" t="s">
        <v>7</v>
      </c>
      <c r="B35" s="1" t="s">
        <v>45</v>
      </c>
      <c r="C35" s="1">
        <v>7</v>
      </c>
      <c r="D35" t="s">
        <v>140</v>
      </c>
      <c r="E35">
        <v>222805</v>
      </c>
      <c r="F35" s="2"/>
      <c r="G35" s="2">
        <v>42378</v>
      </c>
      <c r="H35" s="2"/>
      <c r="I35" s="2">
        <f t="shared" si="0"/>
        <v>42378</v>
      </c>
      <c r="J35" s="2"/>
      <c r="K35" s="2">
        <v>42396</v>
      </c>
      <c r="L35" s="2"/>
      <c r="M35" s="2">
        <f t="shared" si="1"/>
        <v>42396</v>
      </c>
      <c r="N35" s="2">
        <v>42456</v>
      </c>
    </row>
    <row r="36" spans="1:20" x14ac:dyDescent="0.2">
      <c r="A36" t="s">
        <v>11</v>
      </c>
      <c r="B36" s="1" t="s">
        <v>46</v>
      </c>
      <c r="C36" s="1">
        <v>3</v>
      </c>
      <c r="D36" t="s">
        <v>143</v>
      </c>
      <c r="E36">
        <v>152319</v>
      </c>
      <c r="F36" s="2">
        <v>42984</v>
      </c>
      <c r="G36" s="2"/>
      <c r="H36" s="2"/>
      <c r="I36" s="2">
        <f t="shared" si="0"/>
        <v>42984</v>
      </c>
      <c r="J36" s="2">
        <v>43043</v>
      </c>
      <c r="K36" s="2"/>
      <c r="L36" s="2"/>
      <c r="M36" s="2">
        <f t="shared" si="1"/>
        <v>43043</v>
      </c>
      <c r="N36" s="2">
        <v>43085</v>
      </c>
    </row>
    <row r="37" spans="1:20" x14ac:dyDescent="0.2">
      <c r="A37" t="s">
        <v>11</v>
      </c>
      <c r="B37" s="1" t="s">
        <v>47</v>
      </c>
      <c r="C37" s="1">
        <v>8</v>
      </c>
      <c r="D37" t="s">
        <v>143</v>
      </c>
      <c r="E37">
        <v>87668</v>
      </c>
      <c r="F37" s="2">
        <v>42037</v>
      </c>
      <c r="G37" s="2"/>
      <c r="H37" s="2"/>
      <c r="I37" s="2">
        <f t="shared" si="0"/>
        <v>42037</v>
      </c>
      <c r="J37" s="2">
        <v>42074</v>
      </c>
      <c r="K37" s="2"/>
      <c r="L37" s="2"/>
      <c r="M37" s="2">
        <f t="shared" si="1"/>
        <v>42074</v>
      </c>
      <c r="N37" s="2">
        <v>42207</v>
      </c>
    </row>
    <row r="38" spans="1:20" x14ac:dyDescent="0.2">
      <c r="A38" t="s">
        <v>6</v>
      </c>
      <c r="B38" s="1" t="s">
        <v>48</v>
      </c>
      <c r="C38" s="1">
        <v>6</v>
      </c>
      <c r="D38" t="s">
        <v>147</v>
      </c>
      <c r="E38">
        <v>267010</v>
      </c>
      <c r="F38" s="2">
        <v>42213</v>
      </c>
      <c r="G38" s="2"/>
      <c r="H38" s="2"/>
      <c r="I38" s="2">
        <f t="shared" si="0"/>
        <v>42213</v>
      </c>
      <c r="J38" s="2">
        <v>42360</v>
      </c>
      <c r="K38" s="2"/>
      <c r="L38" s="2"/>
      <c r="M38" s="2">
        <f t="shared" si="1"/>
        <v>42360</v>
      </c>
      <c r="N38" s="2">
        <v>42386</v>
      </c>
    </row>
    <row r="39" spans="1:20" x14ac:dyDescent="0.2">
      <c r="A39" t="s">
        <v>10</v>
      </c>
      <c r="B39" s="1" t="s">
        <v>49</v>
      </c>
      <c r="C39" s="1">
        <v>11</v>
      </c>
      <c r="D39" t="s">
        <v>139</v>
      </c>
      <c r="E39">
        <v>234729</v>
      </c>
      <c r="F39" s="2">
        <v>42056</v>
      </c>
      <c r="G39" s="2"/>
      <c r="H39" s="2"/>
      <c r="I39" s="2">
        <f t="shared" si="0"/>
        <v>42056</v>
      </c>
      <c r="J39" s="2">
        <v>42173</v>
      </c>
      <c r="K39" s="2"/>
      <c r="L39" s="2"/>
      <c r="M39" s="2">
        <f t="shared" si="1"/>
        <v>42173</v>
      </c>
      <c r="N39" s="2">
        <v>42221</v>
      </c>
    </row>
    <row r="40" spans="1:20" x14ac:dyDescent="0.2">
      <c r="A40" t="s">
        <v>10</v>
      </c>
      <c r="B40" s="1" t="s">
        <v>50</v>
      </c>
      <c r="C40" s="1">
        <v>5</v>
      </c>
      <c r="D40" t="s">
        <v>141</v>
      </c>
      <c r="E40">
        <v>115531</v>
      </c>
      <c r="F40" s="2">
        <v>42083</v>
      </c>
      <c r="G40" s="2"/>
      <c r="H40" s="2"/>
      <c r="I40" s="2">
        <f t="shared" si="0"/>
        <v>42083</v>
      </c>
      <c r="J40" s="2">
        <v>42141</v>
      </c>
      <c r="K40" s="2"/>
      <c r="L40" s="2"/>
      <c r="M40" s="2">
        <f t="shared" si="1"/>
        <v>42141</v>
      </c>
      <c r="N40" s="2">
        <v>42163</v>
      </c>
    </row>
    <row r="41" spans="1:20" x14ac:dyDescent="0.2">
      <c r="A41" t="s">
        <v>6</v>
      </c>
      <c r="B41" s="1" t="s">
        <v>51</v>
      </c>
      <c r="C41" s="1">
        <v>14</v>
      </c>
      <c r="D41" t="s">
        <v>142</v>
      </c>
      <c r="E41">
        <v>267334</v>
      </c>
      <c r="F41" s="2">
        <v>42161</v>
      </c>
      <c r="G41" s="2"/>
      <c r="H41" s="2"/>
      <c r="I41" s="2">
        <f t="shared" si="0"/>
        <v>42161</v>
      </c>
      <c r="J41" s="2">
        <v>42248</v>
      </c>
      <c r="K41" s="2"/>
      <c r="L41" s="2"/>
      <c r="M41" s="2">
        <f t="shared" si="1"/>
        <v>42248</v>
      </c>
      <c r="N41" s="2">
        <v>42258</v>
      </c>
    </row>
    <row r="42" spans="1:20" x14ac:dyDescent="0.2">
      <c r="A42" t="s">
        <v>11</v>
      </c>
      <c r="B42" s="1" t="s">
        <v>52</v>
      </c>
      <c r="C42" s="1">
        <v>11</v>
      </c>
      <c r="D42" t="s">
        <v>144</v>
      </c>
      <c r="E42">
        <v>167109</v>
      </c>
      <c r="F42" s="2">
        <v>41966</v>
      </c>
      <c r="G42" s="2"/>
      <c r="H42" s="2"/>
      <c r="I42" s="2">
        <f t="shared" si="0"/>
        <v>41966</v>
      </c>
      <c r="J42" s="2">
        <v>42119</v>
      </c>
      <c r="K42" s="2"/>
      <c r="L42" s="2"/>
      <c r="M42" s="2">
        <f t="shared" si="1"/>
        <v>42119</v>
      </c>
      <c r="N42" s="2">
        <v>42146</v>
      </c>
    </row>
    <row r="43" spans="1:20" x14ac:dyDescent="0.2">
      <c r="A43" t="s">
        <v>10</v>
      </c>
      <c r="B43" s="1" t="s">
        <v>53</v>
      </c>
      <c r="C43" s="1">
        <v>7</v>
      </c>
      <c r="D43" t="s">
        <v>139</v>
      </c>
      <c r="E43">
        <v>222410</v>
      </c>
      <c r="F43" s="2"/>
      <c r="G43" s="2">
        <v>41720</v>
      </c>
      <c r="H43" s="2"/>
      <c r="I43" s="2">
        <f t="shared" si="0"/>
        <v>41720</v>
      </c>
      <c r="J43" s="2"/>
      <c r="K43" s="2">
        <v>41741</v>
      </c>
      <c r="L43" s="2"/>
      <c r="M43" s="2">
        <f t="shared" si="1"/>
        <v>41741</v>
      </c>
      <c r="N43" s="2">
        <v>41781</v>
      </c>
    </row>
    <row r="44" spans="1:20" x14ac:dyDescent="0.2">
      <c r="A44" t="s">
        <v>7</v>
      </c>
      <c r="B44" s="1" t="s">
        <v>54</v>
      </c>
      <c r="C44" s="1">
        <v>6</v>
      </c>
      <c r="D44" t="s">
        <v>137</v>
      </c>
      <c r="E44">
        <v>114706</v>
      </c>
      <c r="F44" s="2"/>
      <c r="G44" s="2"/>
      <c r="H44" s="2">
        <v>42708</v>
      </c>
      <c r="I44" s="2">
        <f t="shared" si="0"/>
        <v>42708</v>
      </c>
      <c r="J44" s="2"/>
      <c r="K44" s="2"/>
      <c r="L44" s="2">
        <v>42827</v>
      </c>
      <c r="M44" s="2">
        <f t="shared" si="1"/>
        <v>42827</v>
      </c>
      <c r="N44" s="2">
        <v>42847</v>
      </c>
    </row>
    <row r="45" spans="1:20" x14ac:dyDescent="0.2">
      <c r="A45" t="s">
        <v>7</v>
      </c>
      <c r="B45" s="1" t="s">
        <v>55</v>
      </c>
      <c r="C45" s="1">
        <v>11</v>
      </c>
      <c r="D45" t="s">
        <v>137</v>
      </c>
      <c r="E45">
        <v>102575</v>
      </c>
      <c r="F45" s="2"/>
      <c r="G45" s="2">
        <v>42705</v>
      </c>
      <c r="H45" s="2"/>
      <c r="I45" s="2">
        <f t="shared" si="0"/>
        <v>42705</v>
      </c>
      <c r="J45" s="2"/>
      <c r="K45" s="2">
        <v>42742</v>
      </c>
      <c r="L45" s="2"/>
      <c r="M45" s="2">
        <f t="shared" si="1"/>
        <v>42742</v>
      </c>
      <c r="N45" s="2">
        <v>42774</v>
      </c>
    </row>
    <row r="46" spans="1:20" x14ac:dyDescent="0.2">
      <c r="A46" t="s">
        <v>10</v>
      </c>
      <c r="B46" s="1" t="s">
        <v>56</v>
      </c>
      <c r="C46" s="1">
        <v>7</v>
      </c>
      <c r="D46" t="s">
        <v>141</v>
      </c>
      <c r="E46">
        <v>166042</v>
      </c>
      <c r="F46" s="2"/>
      <c r="G46" s="2">
        <v>43030</v>
      </c>
      <c r="H46" s="2"/>
      <c r="I46" s="2">
        <f t="shared" si="0"/>
        <v>43030</v>
      </c>
      <c r="J46" s="2"/>
      <c r="K46" s="2">
        <v>43044</v>
      </c>
      <c r="L46" s="2"/>
      <c r="M46" s="2">
        <f t="shared" si="1"/>
        <v>43044</v>
      </c>
      <c r="N46" s="2">
        <v>43144</v>
      </c>
    </row>
    <row r="47" spans="1:20" x14ac:dyDescent="0.2">
      <c r="A47" t="s">
        <v>6</v>
      </c>
      <c r="B47" s="1" t="s">
        <v>57</v>
      </c>
      <c r="C47" s="1">
        <v>10</v>
      </c>
      <c r="D47" t="s">
        <v>145</v>
      </c>
      <c r="E47">
        <v>116700</v>
      </c>
      <c r="F47" s="2"/>
      <c r="G47" s="2"/>
      <c r="H47" s="2">
        <v>42324</v>
      </c>
      <c r="I47" s="2">
        <f t="shared" si="0"/>
        <v>42324</v>
      </c>
      <c r="J47" s="2"/>
      <c r="K47" s="2"/>
      <c r="L47" s="2">
        <v>42423</v>
      </c>
      <c r="M47" s="2">
        <f t="shared" si="1"/>
        <v>42423</v>
      </c>
      <c r="N47" s="2">
        <v>42478</v>
      </c>
    </row>
    <row r="48" spans="1:20" x14ac:dyDescent="0.2">
      <c r="A48" t="s">
        <v>10</v>
      </c>
      <c r="B48" s="1" t="s">
        <v>58</v>
      </c>
      <c r="C48" s="1">
        <v>12</v>
      </c>
      <c r="D48" t="s">
        <v>139</v>
      </c>
      <c r="E48">
        <v>178766</v>
      </c>
      <c r="F48" s="2">
        <v>42969</v>
      </c>
      <c r="G48" s="2"/>
      <c r="H48" s="2"/>
      <c r="I48" s="2">
        <f t="shared" si="0"/>
        <v>42969</v>
      </c>
      <c r="J48" s="2">
        <v>42997</v>
      </c>
      <c r="K48" s="2"/>
      <c r="L48" s="2"/>
      <c r="M48" s="2">
        <f t="shared" si="1"/>
        <v>42997</v>
      </c>
      <c r="N48" s="2">
        <v>43069</v>
      </c>
    </row>
    <row r="49" spans="1:14" x14ac:dyDescent="0.2">
      <c r="A49" t="s">
        <v>11</v>
      </c>
      <c r="B49" s="1" t="s">
        <v>59</v>
      </c>
      <c r="C49" s="1">
        <v>15</v>
      </c>
      <c r="D49" t="s">
        <v>143</v>
      </c>
      <c r="E49">
        <v>258396</v>
      </c>
      <c r="F49" s="2"/>
      <c r="G49" s="2">
        <v>41904</v>
      </c>
      <c r="H49" s="2"/>
      <c r="I49" s="2">
        <f t="shared" si="0"/>
        <v>41904</v>
      </c>
      <c r="J49" s="2"/>
      <c r="K49" s="2">
        <v>41963</v>
      </c>
      <c r="L49" s="2"/>
      <c r="M49" s="2">
        <f t="shared" si="1"/>
        <v>41963</v>
      </c>
      <c r="N49" s="2">
        <v>42013</v>
      </c>
    </row>
    <row r="50" spans="1:14" x14ac:dyDescent="0.2">
      <c r="A50" t="s">
        <v>11</v>
      </c>
      <c r="B50" s="1" t="s">
        <v>60</v>
      </c>
      <c r="C50" s="1">
        <v>7</v>
      </c>
      <c r="D50" t="s">
        <v>143</v>
      </c>
      <c r="E50">
        <v>284646</v>
      </c>
      <c r="F50" s="2"/>
      <c r="G50" s="2">
        <v>42008</v>
      </c>
      <c r="H50" s="2"/>
      <c r="I50" s="2">
        <f t="shared" si="0"/>
        <v>42008</v>
      </c>
      <c r="J50" s="2"/>
      <c r="K50" s="2">
        <v>42089</v>
      </c>
      <c r="L50" s="2"/>
      <c r="M50" s="2">
        <f t="shared" si="1"/>
        <v>42089</v>
      </c>
      <c r="N50" s="2">
        <v>42113</v>
      </c>
    </row>
    <row r="51" spans="1:14" x14ac:dyDescent="0.2">
      <c r="A51" t="s">
        <v>9</v>
      </c>
      <c r="B51" s="1" t="s">
        <v>61</v>
      </c>
      <c r="C51" s="1">
        <v>10</v>
      </c>
      <c r="D51" t="s">
        <v>133</v>
      </c>
      <c r="E51">
        <v>179886</v>
      </c>
      <c r="F51" s="2"/>
      <c r="G51" s="2">
        <v>42197</v>
      </c>
      <c r="H51" s="2"/>
      <c r="I51" s="2">
        <f t="shared" si="0"/>
        <v>42197</v>
      </c>
      <c r="J51" s="2"/>
      <c r="K51" s="2">
        <v>42312</v>
      </c>
      <c r="L51" s="2"/>
      <c r="M51" s="2">
        <f t="shared" si="1"/>
        <v>42312</v>
      </c>
      <c r="N51" s="2">
        <v>42350</v>
      </c>
    </row>
    <row r="52" spans="1:14" x14ac:dyDescent="0.2">
      <c r="A52" t="s">
        <v>8</v>
      </c>
      <c r="B52" s="1" t="s">
        <v>62</v>
      </c>
      <c r="C52" s="1">
        <v>13</v>
      </c>
      <c r="D52" t="s">
        <v>136</v>
      </c>
      <c r="E52">
        <v>10819</v>
      </c>
      <c r="F52" s="2">
        <v>42681</v>
      </c>
      <c r="G52" s="2"/>
      <c r="H52" s="2"/>
      <c r="I52" s="2">
        <f t="shared" si="0"/>
        <v>42681</v>
      </c>
      <c r="J52" s="2">
        <v>42742</v>
      </c>
      <c r="K52" s="2"/>
      <c r="L52" s="2"/>
      <c r="M52" s="2">
        <f t="shared" si="1"/>
        <v>42742</v>
      </c>
      <c r="N52" s="2">
        <v>42780</v>
      </c>
    </row>
    <row r="53" spans="1:14" x14ac:dyDescent="0.2">
      <c r="A53" t="s">
        <v>9</v>
      </c>
      <c r="B53" s="1" t="s">
        <v>63</v>
      </c>
      <c r="C53" s="1">
        <v>12</v>
      </c>
      <c r="D53" t="s">
        <v>133</v>
      </c>
      <c r="E53">
        <v>295666</v>
      </c>
      <c r="F53" s="2">
        <v>42165</v>
      </c>
      <c r="G53" s="2"/>
      <c r="H53" s="2"/>
      <c r="I53" s="2">
        <f t="shared" si="0"/>
        <v>42165</v>
      </c>
      <c r="J53" s="2">
        <v>42169</v>
      </c>
      <c r="K53" s="2"/>
      <c r="L53" s="2"/>
      <c r="M53" s="2">
        <f t="shared" si="1"/>
        <v>42169</v>
      </c>
      <c r="N53" s="2">
        <v>42326</v>
      </c>
    </row>
    <row r="54" spans="1:14" x14ac:dyDescent="0.2">
      <c r="A54" t="s">
        <v>6</v>
      </c>
      <c r="B54" s="1" t="s">
        <v>64</v>
      </c>
      <c r="C54" s="1">
        <v>15</v>
      </c>
      <c r="D54" t="s">
        <v>145</v>
      </c>
      <c r="E54">
        <v>94000</v>
      </c>
      <c r="F54" s="2">
        <v>42198</v>
      </c>
      <c r="G54" s="2"/>
      <c r="H54" s="2"/>
      <c r="I54" s="2">
        <f t="shared" si="0"/>
        <v>42198</v>
      </c>
      <c r="J54" s="2">
        <v>42241</v>
      </c>
      <c r="K54" s="2"/>
      <c r="L54" s="2"/>
      <c r="M54" s="2">
        <f t="shared" si="1"/>
        <v>42241</v>
      </c>
      <c r="N54" s="2">
        <v>42301</v>
      </c>
    </row>
    <row r="55" spans="1:14" x14ac:dyDescent="0.2">
      <c r="A55" t="s">
        <v>6</v>
      </c>
      <c r="B55" s="1" t="s">
        <v>65</v>
      </c>
      <c r="C55" s="1">
        <v>5</v>
      </c>
      <c r="D55" t="s">
        <v>142</v>
      </c>
      <c r="E55">
        <v>95915</v>
      </c>
      <c r="F55" s="2">
        <v>42679</v>
      </c>
      <c r="G55" s="2"/>
      <c r="H55" s="2"/>
      <c r="I55" s="2">
        <f t="shared" si="0"/>
        <v>42679</v>
      </c>
      <c r="J55" s="2">
        <v>42697</v>
      </c>
      <c r="K55" s="2"/>
      <c r="L55" s="2"/>
      <c r="M55" s="2">
        <f t="shared" si="1"/>
        <v>42697</v>
      </c>
      <c r="N55" s="2">
        <v>42791</v>
      </c>
    </row>
    <row r="56" spans="1:14" x14ac:dyDescent="0.2">
      <c r="A56" t="s">
        <v>7</v>
      </c>
      <c r="B56" s="1" t="s">
        <v>66</v>
      </c>
      <c r="C56" s="1">
        <v>4</v>
      </c>
      <c r="D56" t="s">
        <v>140</v>
      </c>
      <c r="E56">
        <v>116212</v>
      </c>
      <c r="F56" s="2"/>
      <c r="G56" s="2">
        <v>42872</v>
      </c>
      <c r="H56" s="2"/>
      <c r="I56" s="2">
        <f t="shared" si="0"/>
        <v>42872</v>
      </c>
      <c r="J56" s="2"/>
      <c r="K56" s="2">
        <v>42892</v>
      </c>
      <c r="L56" s="2"/>
      <c r="M56" s="2">
        <f t="shared" si="1"/>
        <v>42892</v>
      </c>
      <c r="N56" s="2">
        <v>42912</v>
      </c>
    </row>
    <row r="57" spans="1:14" x14ac:dyDescent="0.2">
      <c r="A57" t="s">
        <v>6</v>
      </c>
      <c r="B57" s="1" t="s">
        <v>67</v>
      </c>
      <c r="C57" s="1">
        <v>8</v>
      </c>
      <c r="D57" t="s">
        <v>142</v>
      </c>
      <c r="E57">
        <v>173954</v>
      </c>
      <c r="F57" s="2">
        <v>41909</v>
      </c>
      <c r="G57" s="2"/>
      <c r="H57" s="2"/>
      <c r="I57" s="2">
        <f t="shared" si="0"/>
        <v>41909</v>
      </c>
      <c r="J57" s="2">
        <v>41948</v>
      </c>
      <c r="K57" s="2"/>
      <c r="L57" s="2"/>
      <c r="M57" s="2">
        <f t="shared" si="1"/>
        <v>41948</v>
      </c>
      <c r="N57" s="2">
        <v>41986</v>
      </c>
    </row>
    <row r="58" spans="1:14" x14ac:dyDescent="0.2">
      <c r="A58" t="s">
        <v>6</v>
      </c>
      <c r="B58" s="1" t="s">
        <v>68</v>
      </c>
      <c r="C58" s="1">
        <v>11</v>
      </c>
      <c r="D58" t="s">
        <v>147</v>
      </c>
      <c r="E58">
        <v>156390</v>
      </c>
      <c r="F58" s="2">
        <v>42466</v>
      </c>
      <c r="G58" s="2"/>
      <c r="H58" s="2"/>
      <c r="I58" s="2">
        <f t="shared" si="0"/>
        <v>42466</v>
      </c>
      <c r="J58" s="2">
        <v>42549</v>
      </c>
      <c r="K58" s="2"/>
      <c r="L58" s="2"/>
      <c r="M58" s="2">
        <f t="shared" si="1"/>
        <v>42549</v>
      </c>
      <c r="N58" s="2">
        <v>42588</v>
      </c>
    </row>
    <row r="59" spans="1:14" x14ac:dyDescent="0.2">
      <c r="A59" t="s">
        <v>9</v>
      </c>
      <c r="B59" s="1" t="s">
        <v>69</v>
      </c>
      <c r="C59" s="1">
        <v>9</v>
      </c>
      <c r="D59" t="s">
        <v>134</v>
      </c>
      <c r="E59">
        <v>216608</v>
      </c>
      <c r="F59" s="2"/>
      <c r="G59" s="2"/>
      <c r="H59" s="2">
        <v>42055</v>
      </c>
      <c r="I59" s="2">
        <f t="shared" si="0"/>
        <v>42055</v>
      </c>
      <c r="J59" s="2"/>
      <c r="K59" s="2"/>
      <c r="L59" s="2">
        <v>42079</v>
      </c>
      <c r="M59" s="2">
        <f t="shared" si="1"/>
        <v>42079</v>
      </c>
      <c r="N59" s="2">
        <v>42170</v>
      </c>
    </row>
    <row r="60" spans="1:14" x14ac:dyDescent="0.2">
      <c r="A60" t="s">
        <v>8</v>
      </c>
      <c r="B60" s="1" t="s">
        <v>70</v>
      </c>
      <c r="C60" s="1">
        <v>15</v>
      </c>
      <c r="D60" t="s">
        <v>136</v>
      </c>
      <c r="E60">
        <v>18559</v>
      </c>
      <c r="F60" s="2"/>
      <c r="G60" s="2">
        <v>42546</v>
      </c>
      <c r="H60" s="2"/>
      <c r="I60" s="2">
        <f t="shared" si="0"/>
        <v>42546</v>
      </c>
      <c r="J60" s="2"/>
      <c r="K60" s="2">
        <v>42553</v>
      </c>
      <c r="L60" s="2"/>
      <c r="M60" s="2">
        <f t="shared" si="1"/>
        <v>42553</v>
      </c>
      <c r="N60" s="2">
        <v>42619</v>
      </c>
    </row>
    <row r="61" spans="1:14" x14ac:dyDescent="0.2">
      <c r="A61" t="s">
        <v>11</v>
      </c>
      <c r="B61" s="1" t="s">
        <v>71</v>
      </c>
      <c r="C61" s="1">
        <v>11</v>
      </c>
      <c r="D61" t="s">
        <v>144</v>
      </c>
      <c r="E61">
        <v>249231</v>
      </c>
      <c r="F61" s="2">
        <v>42177</v>
      </c>
      <c r="G61" s="2"/>
      <c r="H61" s="2"/>
      <c r="I61" s="2">
        <f t="shared" si="0"/>
        <v>42177</v>
      </c>
      <c r="J61" s="2">
        <v>42192</v>
      </c>
      <c r="K61" s="2"/>
      <c r="L61" s="2"/>
      <c r="M61" s="2">
        <f t="shared" si="1"/>
        <v>42192</v>
      </c>
      <c r="N61" s="2">
        <v>42224</v>
      </c>
    </row>
    <row r="62" spans="1:14" x14ac:dyDescent="0.2">
      <c r="A62" t="s">
        <v>6</v>
      </c>
      <c r="B62" s="1" t="s">
        <v>72</v>
      </c>
      <c r="C62" s="1">
        <v>5</v>
      </c>
      <c r="D62" t="s">
        <v>147</v>
      </c>
      <c r="E62">
        <v>251081</v>
      </c>
      <c r="F62" s="2">
        <v>42907</v>
      </c>
      <c r="G62" s="2"/>
      <c r="H62" s="2"/>
      <c r="I62" s="2">
        <f t="shared" si="0"/>
        <v>42907</v>
      </c>
      <c r="J62" s="2">
        <v>42926</v>
      </c>
      <c r="K62" s="2"/>
      <c r="L62" s="2"/>
      <c r="M62" s="2">
        <f t="shared" si="1"/>
        <v>42926</v>
      </c>
      <c r="N62" s="2">
        <v>43002</v>
      </c>
    </row>
    <row r="63" spans="1:14" x14ac:dyDescent="0.2">
      <c r="A63" t="s">
        <v>6</v>
      </c>
      <c r="B63" s="1" t="s">
        <v>73</v>
      </c>
      <c r="C63" s="1">
        <v>13</v>
      </c>
      <c r="D63" t="s">
        <v>145</v>
      </c>
      <c r="E63">
        <v>281603</v>
      </c>
      <c r="F63" s="2">
        <v>42959</v>
      </c>
      <c r="G63" s="2"/>
      <c r="H63" s="2"/>
      <c r="I63" s="2">
        <f t="shared" si="0"/>
        <v>42959</v>
      </c>
      <c r="J63" s="2">
        <v>43075</v>
      </c>
      <c r="K63" s="2"/>
      <c r="L63" s="2"/>
      <c r="M63" s="2">
        <f t="shared" si="1"/>
        <v>43075</v>
      </c>
      <c r="N63" s="2">
        <v>43121</v>
      </c>
    </row>
    <row r="64" spans="1:14" x14ac:dyDescent="0.2">
      <c r="A64" t="s">
        <v>10</v>
      </c>
      <c r="B64" s="1" t="s">
        <v>74</v>
      </c>
      <c r="C64" s="1">
        <v>7</v>
      </c>
      <c r="D64" t="s">
        <v>139</v>
      </c>
      <c r="E64">
        <v>110497</v>
      </c>
      <c r="F64" s="2"/>
      <c r="G64" s="2"/>
      <c r="H64" s="2">
        <v>42224</v>
      </c>
      <c r="I64" s="2">
        <f t="shared" si="0"/>
        <v>42224</v>
      </c>
      <c r="J64" s="2"/>
      <c r="K64" s="2"/>
      <c r="L64" s="2">
        <v>42256</v>
      </c>
      <c r="M64" s="2">
        <f t="shared" si="1"/>
        <v>42256</v>
      </c>
      <c r="N64" s="2">
        <v>42304</v>
      </c>
    </row>
    <row r="65" spans="1:14" x14ac:dyDescent="0.2">
      <c r="A65" t="s">
        <v>9</v>
      </c>
      <c r="B65" s="1" t="s">
        <v>75</v>
      </c>
      <c r="C65" s="1">
        <v>13</v>
      </c>
      <c r="D65" t="s">
        <v>134</v>
      </c>
      <c r="E65">
        <v>119756</v>
      </c>
      <c r="F65" s="2">
        <v>41680</v>
      </c>
      <c r="G65" s="2"/>
      <c r="H65" s="2"/>
      <c r="I65" s="2">
        <f t="shared" si="0"/>
        <v>41680</v>
      </c>
      <c r="J65" s="2">
        <v>41711</v>
      </c>
      <c r="K65" s="2"/>
      <c r="L65" s="2"/>
      <c r="M65" s="2">
        <f t="shared" si="1"/>
        <v>41711</v>
      </c>
      <c r="N65" s="2">
        <v>41767</v>
      </c>
    </row>
    <row r="66" spans="1:14" x14ac:dyDescent="0.2">
      <c r="A66" t="s">
        <v>7</v>
      </c>
      <c r="B66" s="1" t="s">
        <v>76</v>
      </c>
      <c r="C66" s="1">
        <v>12</v>
      </c>
      <c r="D66" t="s">
        <v>138</v>
      </c>
      <c r="E66">
        <v>262219</v>
      </c>
      <c r="F66" s="2">
        <v>42655</v>
      </c>
      <c r="G66" s="2"/>
      <c r="H66" s="2"/>
      <c r="I66" s="2">
        <f t="shared" si="0"/>
        <v>42655</v>
      </c>
      <c r="J66" s="2">
        <v>42682</v>
      </c>
      <c r="K66" s="2"/>
      <c r="L66" s="2"/>
      <c r="M66" s="2">
        <f t="shared" si="1"/>
        <v>42682</v>
      </c>
      <c r="N66" s="2">
        <v>42772</v>
      </c>
    </row>
    <row r="67" spans="1:14" x14ac:dyDescent="0.2">
      <c r="A67" t="s">
        <v>8</v>
      </c>
      <c r="B67" s="1" t="s">
        <v>77</v>
      </c>
      <c r="C67" s="1">
        <v>5</v>
      </c>
      <c r="D67" t="s">
        <v>136</v>
      </c>
      <c r="E67">
        <v>21761</v>
      </c>
      <c r="F67" s="2"/>
      <c r="G67" s="2">
        <v>42144</v>
      </c>
      <c r="H67" s="2"/>
      <c r="I67" s="2">
        <f t="shared" si="0"/>
        <v>42144</v>
      </c>
      <c r="J67" s="2"/>
      <c r="K67" s="2">
        <v>42169</v>
      </c>
      <c r="L67" s="2"/>
      <c r="M67" s="2">
        <f t="shared" si="1"/>
        <v>42169</v>
      </c>
      <c r="N67" s="2">
        <v>42297</v>
      </c>
    </row>
    <row r="68" spans="1:14" x14ac:dyDescent="0.2">
      <c r="A68" t="s">
        <v>6</v>
      </c>
      <c r="B68" s="1" t="s">
        <v>78</v>
      </c>
      <c r="C68" s="1">
        <v>12</v>
      </c>
      <c r="D68" t="s">
        <v>145</v>
      </c>
      <c r="E68">
        <v>133487</v>
      </c>
      <c r="F68" s="2">
        <v>41768</v>
      </c>
      <c r="G68" s="2"/>
      <c r="H68" s="2"/>
      <c r="I68" s="2">
        <f t="shared" ref="I68:I122" si="10">IF(F68&lt;&gt;"",F68,IF(G68&lt;&gt;"",G68,H68))</f>
        <v>41768</v>
      </c>
      <c r="J68" s="2">
        <v>41814</v>
      </c>
      <c r="K68" s="2"/>
      <c r="L68" s="2"/>
      <c r="M68" s="2">
        <f t="shared" ref="M68:M122" si="11">IF(J68&lt;&gt;"",J68,IF(K68&lt;&gt;"",K68,L68))</f>
        <v>41814</v>
      </c>
      <c r="N68" s="2">
        <v>41895</v>
      </c>
    </row>
    <row r="69" spans="1:14" x14ac:dyDescent="0.2">
      <c r="A69" t="s">
        <v>7</v>
      </c>
      <c r="B69" s="1" t="s">
        <v>79</v>
      </c>
      <c r="C69" s="1">
        <v>5</v>
      </c>
      <c r="D69" t="s">
        <v>138</v>
      </c>
      <c r="E69">
        <v>121950</v>
      </c>
      <c r="F69" s="2"/>
      <c r="G69" s="2"/>
      <c r="H69" s="2">
        <v>42441</v>
      </c>
      <c r="I69" s="2">
        <f t="shared" si="10"/>
        <v>42441</v>
      </c>
      <c r="J69" s="2"/>
      <c r="K69" s="2"/>
      <c r="L69" s="2">
        <v>42609</v>
      </c>
      <c r="M69" s="2">
        <f t="shared" si="11"/>
        <v>42609</v>
      </c>
      <c r="N69" s="2">
        <v>42657</v>
      </c>
    </row>
    <row r="70" spans="1:14" x14ac:dyDescent="0.2">
      <c r="A70" t="s">
        <v>6</v>
      </c>
      <c r="B70" s="1" t="s">
        <v>80</v>
      </c>
      <c r="C70" s="1">
        <v>14</v>
      </c>
      <c r="D70" t="s">
        <v>145</v>
      </c>
      <c r="E70">
        <v>151647</v>
      </c>
      <c r="F70" s="2"/>
      <c r="G70" s="2">
        <v>42150</v>
      </c>
      <c r="H70" s="2"/>
      <c r="I70" s="2">
        <f t="shared" si="10"/>
        <v>42150</v>
      </c>
      <c r="J70" s="2"/>
      <c r="K70" s="2">
        <v>42247</v>
      </c>
      <c r="L70" s="2"/>
      <c r="M70" s="2">
        <f t="shared" si="11"/>
        <v>42247</v>
      </c>
      <c r="N70" s="2">
        <v>42265</v>
      </c>
    </row>
    <row r="71" spans="1:14" x14ac:dyDescent="0.2">
      <c r="A71" t="s">
        <v>8</v>
      </c>
      <c r="B71" s="1" t="s">
        <v>81</v>
      </c>
      <c r="C71" s="1">
        <v>13</v>
      </c>
      <c r="D71" t="s">
        <v>136</v>
      </c>
      <c r="E71">
        <v>18753</v>
      </c>
      <c r="F71" s="2"/>
      <c r="G71" s="2">
        <v>41791</v>
      </c>
      <c r="H71" s="2"/>
      <c r="I71" s="2">
        <f t="shared" si="10"/>
        <v>41791</v>
      </c>
      <c r="J71" s="2"/>
      <c r="K71" s="2">
        <v>41793</v>
      </c>
      <c r="L71" s="2"/>
      <c r="M71" s="2">
        <f t="shared" si="11"/>
        <v>41793</v>
      </c>
      <c r="N71" s="2">
        <v>41851</v>
      </c>
    </row>
    <row r="72" spans="1:14" x14ac:dyDescent="0.2">
      <c r="A72" t="s">
        <v>11</v>
      </c>
      <c r="B72" s="1" t="s">
        <v>82</v>
      </c>
      <c r="C72" s="1">
        <v>3</v>
      </c>
      <c r="D72" t="s">
        <v>144</v>
      </c>
      <c r="E72">
        <v>269452</v>
      </c>
      <c r="F72" s="2">
        <v>42817</v>
      </c>
      <c r="G72" s="2"/>
      <c r="H72" s="2"/>
      <c r="I72" s="2">
        <f t="shared" si="10"/>
        <v>42817</v>
      </c>
      <c r="J72" s="2">
        <v>42851</v>
      </c>
      <c r="K72" s="2"/>
      <c r="L72" s="2"/>
      <c r="M72" s="2">
        <f t="shared" si="11"/>
        <v>42851</v>
      </c>
      <c r="N72" s="2">
        <v>42883</v>
      </c>
    </row>
    <row r="73" spans="1:14" x14ac:dyDescent="0.2">
      <c r="A73" t="s">
        <v>7</v>
      </c>
      <c r="B73" s="1" t="s">
        <v>83</v>
      </c>
      <c r="C73" s="1">
        <v>6</v>
      </c>
      <c r="D73" t="s">
        <v>140</v>
      </c>
      <c r="E73">
        <v>105773</v>
      </c>
      <c r="F73" s="2"/>
      <c r="G73" s="2">
        <v>41952</v>
      </c>
      <c r="H73" s="2"/>
      <c r="I73" s="2">
        <f t="shared" si="10"/>
        <v>41952</v>
      </c>
      <c r="J73" s="2"/>
      <c r="K73" s="2">
        <v>42003</v>
      </c>
      <c r="L73" s="2"/>
      <c r="M73" s="2">
        <f t="shared" si="11"/>
        <v>42003</v>
      </c>
      <c r="N73" s="2">
        <v>42079</v>
      </c>
    </row>
    <row r="74" spans="1:14" x14ac:dyDescent="0.2">
      <c r="A74" t="s">
        <v>10</v>
      </c>
      <c r="B74" s="1" t="s">
        <v>84</v>
      </c>
      <c r="C74" s="1">
        <v>9</v>
      </c>
      <c r="D74" t="s">
        <v>146</v>
      </c>
      <c r="E74">
        <v>135062</v>
      </c>
      <c r="F74" s="2"/>
      <c r="G74" s="2"/>
      <c r="H74" s="2">
        <v>42937</v>
      </c>
      <c r="I74" s="2">
        <f t="shared" si="10"/>
        <v>42937</v>
      </c>
      <c r="J74" s="2"/>
      <c r="K74" s="2"/>
      <c r="L74" s="2">
        <v>42981</v>
      </c>
      <c r="M74" s="2">
        <f t="shared" si="11"/>
        <v>42981</v>
      </c>
      <c r="N74" s="2">
        <v>43001</v>
      </c>
    </row>
    <row r="75" spans="1:14" x14ac:dyDescent="0.2">
      <c r="A75" t="s">
        <v>7</v>
      </c>
      <c r="B75" s="1" t="s">
        <v>85</v>
      </c>
      <c r="C75" s="1">
        <v>9</v>
      </c>
      <c r="D75" t="s">
        <v>138</v>
      </c>
      <c r="E75">
        <v>184367</v>
      </c>
      <c r="F75" s="2">
        <v>42450</v>
      </c>
      <c r="G75" s="2"/>
      <c r="H75" s="2"/>
      <c r="I75" s="2">
        <f t="shared" si="10"/>
        <v>42450</v>
      </c>
      <c r="J75" s="2">
        <v>42533</v>
      </c>
      <c r="K75" s="2"/>
      <c r="L75" s="2"/>
      <c r="M75" s="2">
        <f t="shared" si="11"/>
        <v>42533</v>
      </c>
      <c r="N75" s="2">
        <v>42618</v>
      </c>
    </row>
    <row r="76" spans="1:14" x14ac:dyDescent="0.2">
      <c r="A76" t="s">
        <v>6</v>
      </c>
      <c r="B76" s="1" t="s">
        <v>86</v>
      </c>
      <c r="C76" s="1">
        <v>8</v>
      </c>
      <c r="D76" t="s">
        <v>147</v>
      </c>
      <c r="E76">
        <v>178340</v>
      </c>
      <c r="F76" s="2">
        <v>42313</v>
      </c>
      <c r="G76" s="2"/>
      <c r="H76" s="2"/>
      <c r="I76" s="2">
        <f t="shared" si="10"/>
        <v>42313</v>
      </c>
      <c r="J76" s="2">
        <v>42416</v>
      </c>
      <c r="K76" s="2"/>
      <c r="L76" s="2"/>
      <c r="M76" s="2">
        <f t="shared" si="11"/>
        <v>42416</v>
      </c>
      <c r="N76" s="2">
        <v>42452</v>
      </c>
    </row>
    <row r="77" spans="1:14" x14ac:dyDescent="0.2">
      <c r="A77" t="s">
        <v>6</v>
      </c>
      <c r="B77" s="1" t="s">
        <v>87</v>
      </c>
      <c r="C77" s="1">
        <v>5</v>
      </c>
      <c r="D77" t="s">
        <v>142</v>
      </c>
      <c r="E77">
        <v>154717</v>
      </c>
      <c r="F77" s="2">
        <v>42277</v>
      </c>
      <c r="G77" s="2"/>
      <c r="H77" s="2"/>
      <c r="I77" s="2">
        <f t="shared" si="10"/>
        <v>42277</v>
      </c>
      <c r="J77" s="2">
        <v>42371</v>
      </c>
      <c r="K77" s="2"/>
      <c r="L77" s="2"/>
      <c r="M77" s="2">
        <f t="shared" si="11"/>
        <v>42371</v>
      </c>
      <c r="N77" s="2">
        <v>42399</v>
      </c>
    </row>
    <row r="78" spans="1:14" x14ac:dyDescent="0.2">
      <c r="A78" t="s">
        <v>6</v>
      </c>
      <c r="B78" s="1" t="s">
        <v>88</v>
      </c>
      <c r="C78" s="1">
        <v>12</v>
      </c>
      <c r="D78" t="s">
        <v>145</v>
      </c>
      <c r="E78">
        <v>132847</v>
      </c>
      <c r="F78" s="2">
        <v>42167</v>
      </c>
      <c r="G78" s="2"/>
      <c r="H78" s="2"/>
      <c r="I78" s="2">
        <f t="shared" si="10"/>
        <v>42167</v>
      </c>
      <c r="J78" s="2">
        <v>42173</v>
      </c>
      <c r="K78" s="2"/>
      <c r="L78" s="2"/>
      <c r="M78" s="2">
        <f t="shared" si="11"/>
        <v>42173</v>
      </c>
      <c r="N78" s="2">
        <v>42206</v>
      </c>
    </row>
    <row r="79" spans="1:14" x14ac:dyDescent="0.2">
      <c r="A79" t="s">
        <v>8</v>
      </c>
      <c r="B79" s="1" t="s">
        <v>89</v>
      </c>
      <c r="C79" s="1">
        <v>3</v>
      </c>
      <c r="D79" t="s">
        <v>136</v>
      </c>
      <c r="E79">
        <v>10127</v>
      </c>
      <c r="F79" s="2"/>
      <c r="G79" s="2">
        <v>42308</v>
      </c>
      <c r="H79" s="2"/>
      <c r="I79" s="2">
        <f t="shared" si="10"/>
        <v>42308</v>
      </c>
      <c r="J79" s="2"/>
      <c r="K79" s="2">
        <v>42401</v>
      </c>
      <c r="L79" s="2"/>
      <c r="M79" s="2">
        <f t="shared" si="11"/>
        <v>42401</v>
      </c>
      <c r="N79" s="2">
        <v>42461</v>
      </c>
    </row>
    <row r="80" spans="1:14" x14ac:dyDescent="0.2">
      <c r="A80" t="s">
        <v>8</v>
      </c>
      <c r="B80" s="1" t="s">
        <v>90</v>
      </c>
      <c r="C80" s="1">
        <v>3</v>
      </c>
      <c r="D80" t="s">
        <v>136</v>
      </c>
      <c r="E80">
        <v>17353</v>
      </c>
      <c r="F80" s="2"/>
      <c r="G80" s="2">
        <v>42554</v>
      </c>
      <c r="H80" s="2"/>
      <c r="I80" s="2">
        <f t="shared" si="10"/>
        <v>42554</v>
      </c>
      <c r="J80" s="2"/>
      <c r="K80" s="2">
        <v>42586</v>
      </c>
      <c r="L80" s="2"/>
      <c r="M80" s="2">
        <f t="shared" si="11"/>
        <v>42586</v>
      </c>
      <c r="N80" s="2">
        <v>42725</v>
      </c>
    </row>
    <row r="81" spans="1:14" x14ac:dyDescent="0.2">
      <c r="A81" t="s">
        <v>8</v>
      </c>
      <c r="B81" s="1" t="s">
        <v>91</v>
      </c>
      <c r="C81" s="1">
        <v>4</v>
      </c>
      <c r="D81" t="s">
        <v>136</v>
      </c>
      <c r="E81">
        <v>17260</v>
      </c>
      <c r="F81" s="2"/>
      <c r="G81" s="2"/>
      <c r="H81" s="2">
        <v>42599</v>
      </c>
      <c r="I81" s="2">
        <f t="shared" si="10"/>
        <v>42599</v>
      </c>
      <c r="J81" s="2"/>
      <c r="K81" s="2"/>
      <c r="L81" s="2">
        <v>42615</v>
      </c>
      <c r="M81" s="2">
        <f t="shared" si="11"/>
        <v>42615</v>
      </c>
      <c r="N81" s="2">
        <v>42683</v>
      </c>
    </row>
    <row r="82" spans="1:14" x14ac:dyDescent="0.2">
      <c r="A82" t="s">
        <v>8</v>
      </c>
      <c r="B82" s="1" t="s">
        <v>92</v>
      </c>
      <c r="C82" s="1">
        <v>12</v>
      </c>
      <c r="D82" t="s">
        <v>136</v>
      </c>
      <c r="E82">
        <v>11636</v>
      </c>
      <c r="F82" s="2"/>
      <c r="G82" s="2">
        <v>42755</v>
      </c>
      <c r="H82" s="2"/>
      <c r="I82" s="2">
        <f t="shared" si="10"/>
        <v>42755</v>
      </c>
      <c r="J82" s="2"/>
      <c r="K82" s="2">
        <v>42762</v>
      </c>
      <c r="L82" s="2"/>
      <c r="M82" s="2">
        <f t="shared" si="11"/>
        <v>42762</v>
      </c>
      <c r="N82" s="2">
        <v>42928</v>
      </c>
    </row>
    <row r="83" spans="1:14" x14ac:dyDescent="0.2">
      <c r="A83" t="s">
        <v>9</v>
      </c>
      <c r="B83" s="1" t="s">
        <v>93</v>
      </c>
      <c r="C83" s="1">
        <v>11</v>
      </c>
      <c r="D83" t="s">
        <v>135</v>
      </c>
      <c r="E83">
        <v>119078</v>
      </c>
      <c r="F83" s="2">
        <v>41669</v>
      </c>
      <c r="G83" s="2"/>
      <c r="H83" s="2"/>
      <c r="I83" s="2">
        <f t="shared" si="10"/>
        <v>41669</v>
      </c>
      <c r="J83" s="2">
        <v>41673</v>
      </c>
      <c r="K83" s="2"/>
      <c r="L83" s="2"/>
      <c r="M83" s="2">
        <f t="shared" si="11"/>
        <v>41673</v>
      </c>
      <c r="N83" s="2">
        <v>41706</v>
      </c>
    </row>
    <row r="84" spans="1:14" x14ac:dyDescent="0.2">
      <c r="A84" t="s">
        <v>7</v>
      </c>
      <c r="B84" s="1" t="s">
        <v>94</v>
      </c>
      <c r="C84" s="1">
        <v>4</v>
      </c>
      <c r="D84" t="s">
        <v>137</v>
      </c>
      <c r="E84">
        <v>96295</v>
      </c>
      <c r="F84" s="2"/>
      <c r="G84" s="2">
        <v>41898</v>
      </c>
      <c r="H84" s="2"/>
      <c r="I84" s="2">
        <f t="shared" si="10"/>
        <v>41898</v>
      </c>
      <c r="J84" s="2"/>
      <c r="K84" s="2">
        <v>41978</v>
      </c>
      <c r="L84" s="2"/>
      <c r="M84" s="2">
        <f t="shared" si="11"/>
        <v>41978</v>
      </c>
      <c r="N84" s="2">
        <v>42000</v>
      </c>
    </row>
    <row r="85" spans="1:14" x14ac:dyDescent="0.2">
      <c r="A85" t="s">
        <v>8</v>
      </c>
      <c r="B85" s="1" t="s">
        <v>95</v>
      </c>
      <c r="C85" s="1">
        <v>15</v>
      </c>
      <c r="D85" t="s">
        <v>136</v>
      </c>
      <c r="E85">
        <v>10851</v>
      </c>
      <c r="F85" s="2">
        <v>42104</v>
      </c>
      <c r="G85" s="2"/>
      <c r="H85" s="2"/>
      <c r="I85" s="2">
        <f t="shared" si="10"/>
        <v>42104</v>
      </c>
      <c r="J85" s="2">
        <v>42110</v>
      </c>
      <c r="K85" s="2"/>
      <c r="L85" s="2"/>
      <c r="M85" s="2">
        <f t="shared" si="11"/>
        <v>42110</v>
      </c>
      <c r="N85" s="2">
        <v>42252</v>
      </c>
    </row>
    <row r="86" spans="1:14" x14ac:dyDescent="0.2">
      <c r="A86" t="s">
        <v>7</v>
      </c>
      <c r="B86" s="1" t="s">
        <v>96</v>
      </c>
      <c r="C86" s="1">
        <v>4</v>
      </c>
      <c r="D86" t="s">
        <v>138</v>
      </c>
      <c r="E86">
        <v>250378</v>
      </c>
      <c r="F86" s="2">
        <v>42869</v>
      </c>
      <c r="G86" s="2"/>
      <c r="H86" s="2"/>
      <c r="I86" s="2">
        <f t="shared" si="10"/>
        <v>42869</v>
      </c>
      <c r="J86" s="2">
        <v>43031</v>
      </c>
      <c r="K86" s="2"/>
      <c r="L86" s="2"/>
      <c r="M86" s="2">
        <f t="shared" si="11"/>
        <v>43031</v>
      </c>
      <c r="N86" s="2">
        <v>43041</v>
      </c>
    </row>
    <row r="87" spans="1:14" x14ac:dyDescent="0.2">
      <c r="A87" t="s">
        <v>11</v>
      </c>
      <c r="B87" s="1" t="s">
        <v>97</v>
      </c>
      <c r="C87" s="1">
        <v>13</v>
      </c>
      <c r="D87" t="s">
        <v>143</v>
      </c>
      <c r="E87">
        <v>171656</v>
      </c>
      <c r="F87" s="2"/>
      <c r="G87" s="2">
        <v>42196</v>
      </c>
      <c r="H87" s="2"/>
      <c r="I87" s="2">
        <f t="shared" si="10"/>
        <v>42196</v>
      </c>
      <c r="J87" s="2"/>
      <c r="K87" s="2">
        <v>42234</v>
      </c>
      <c r="L87" s="2"/>
      <c r="M87" s="2">
        <f t="shared" si="11"/>
        <v>42234</v>
      </c>
      <c r="N87" s="2">
        <v>42277</v>
      </c>
    </row>
    <row r="88" spans="1:14" x14ac:dyDescent="0.2">
      <c r="A88" t="s">
        <v>8</v>
      </c>
      <c r="B88" s="1" t="s">
        <v>98</v>
      </c>
      <c r="C88" s="1">
        <v>9</v>
      </c>
      <c r="D88" t="s">
        <v>136</v>
      </c>
      <c r="E88">
        <v>12219</v>
      </c>
      <c r="F88" s="2"/>
      <c r="G88" s="2"/>
      <c r="H88" s="2">
        <v>42240</v>
      </c>
      <c r="I88" s="2">
        <f t="shared" si="10"/>
        <v>42240</v>
      </c>
      <c r="J88" s="2"/>
      <c r="K88" s="2"/>
      <c r="L88" s="2">
        <v>42323</v>
      </c>
      <c r="M88" s="2">
        <f t="shared" si="11"/>
        <v>42323</v>
      </c>
      <c r="N88" s="2">
        <v>42414</v>
      </c>
    </row>
    <row r="89" spans="1:14" x14ac:dyDescent="0.2">
      <c r="A89" t="s">
        <v>6</v>
      </c>
      <c r="B89" s="1" t="s">
        <v>99</v>
      </c>
      <c r="C89" s="1">
        <v>10</v>
      </c>
      <c r="D89" t="s">
        <v>142</v>
      </c>
      <c r="E89">
        <v>276417</v>
      </c>
      <c r="F89" s="2">
        <v>42530</v>
      </c>
      <c r="G89" s="2"/>
      <c r="H89" s="2"/>
      <c r="I89" s="2">
        <f t="shared" si="10"/>
        <v>42530</v>
      </c>
      <c r="J89" s="2">
        <v>42583</v>
      </c>
      <c r="K89" s="2"/>
      <c r="L89" s="2"/>
      <c r="M89" s="2">
        <f t="shared" si="11"/>
        <v>42583</v>
      </c>
      <c r="N89" s="2">
        <v>42698</v>
      </c>
    </row>
    <row r="90" spans="1:14" x14ac:dyDescent="0.2">
      <c r="A90" t="s">
        <v>10</v>
      </c>
      <c r="B90" s="1" t="s">
        <v>100</v>
      </c>
      <c r="C90" s="1">
        <v>4</v>
      </c>
      <c r="D90" t="s">
        <v>139</v>
      </c>
      <c r="E90">
        <v>205099</v>
      </c>
      <c r="F90" s="2">
        <v>42826</v>
      </c>
      <c r="G90" s="2"/>
      <c r="H90" s="2"/>
      <c r="I90" s="2">
        <f t="shared" si="10"/>
        <v>42826</v>
      </c>
      <c r="J90" s="2">
        <v>42850</v>
      </c>
      <c r="K90" s="2"/>
      <c r="L90" s="2"/>
      <c r="M90" s="2">
        <f t="shared" si="11"/>
        <v>42850</v>
      </c>
      <c r="N90" s="2">
        <v>42887</v>
      </c>
    </row>
    <row r="91" spans="1:14" x14ac:dyDescent="0.2">
      <c r="A91" t="s">
        <v>7</v>
      </c>
      <c r="B91" s="1" t="s">
        <v>101</v>
      </c>
      <c r="C91" s="1">
        <v>12</v>
      </c>
      <c r="D91" t="s">
        <v>138</v>
      </c>
      <c r="E91">
        <v>121310</v>
      </c>
      <c r="F91" s="2"/>
      <c r="G91" s="2"/>
      <c r="H91" s="2">
        <v>42864</v>
      </c>
      <c r="I91" s="2">
        <f t="shared" si="10"/>
        <v>42864</v>
      </c>
      <c r="J91" s="2"/>
      <c r="K91" s="2"/>
      <c r="L91" s="2">
        <v>42887</v>
      </c>
      <c r="M91" s="2">
        <f t="shared" si="11"/>
        <v>42887</v>
      </c>
      <c r="N91" s="2">
        <v>42998</v>
      </c>
    </row>
    <row r="92" spans="1:14" x14ac:dyDescent="0.2">
      <c r="A92" t="s">
        <v>8</v>
      </c>
      <c r="B92" s="1" t="s">
        <v>102</v>
      </c>
      <c r="C92" s="1">
        <v>10</v>
      </c>
      <c r="D92" t="s">
        <v>136</v>
      </c>
      <c r="E92">
        <v>20602</v>
      </c>
      <c r="F92" s="2">
        <v>43018</v>
      </c>
      <c r="G92" s="2"/>
      <c r="H92" s="2"/>
      <c r="I92" s="2">
        <f t="shared" si="10"/>
        <v>43018</v>
      </c>
      <c r="J92" s="2">
        <v>43076</v>
      </c>
      <c r="K92" s="2"/>
      <c r="L92" s="2"/>
      <c r="M92" s="2">
        <f t="shared" si="11"/>
        <v>43076</v>
      </c>
      <c r="N92" s="2">
        <v>43098</v>
      </c>
    </row>
    <row r="93" spans="1:14" x14ac:dyDescent="0.2">
      <c r="A93" t="s">
        <v>10</v>
      </c>
      <c r="B93" s="1" t="s">
        <v>103</v>
      </c>
      <c r="C93" s="1">
        <v>4</v>
      </c>
      <c r="D93" t="s">
        <v>146</v>
      </c>
      <c r="E93">
        <v>201863</v>
      </c>
      <c r="F93" s="2"/>
      <c r="G93" s="2">
        <v>43027</v>
      </c>
      <c r="H93" s="2"/>
      <c r="I93" s="2">
        <f t="shared" si="10"/>
        <v>43027</v>
      </c>
      <c r="J93" s="2"/>
      <c r="K93" s="2">
        <v>43058</v>
      </c>
      <c r="L93" s="2"/>
      <c r="M93" s="2">
        <f t="shared" si="11"/>
        <v>43058</v>
      </c>
      <c r="N93" s="2">
        <v>43109</v>
      </c>
    </row>
    <row r="94" spans="1:14" x14ac:dyDescent="0.2">
      <c r="A94" t="s">
        <v>11</v>
      </c>
      <c r="B94" s="1" t="s">
        <v>104</v>
      </c>
      <c r="C94" s="1">
        <v>12</v>
      </c>
      <c r="D94" t="s">
        <v>143</v>
      </c>
      <c r="E94">
        <v>260971</v>
      </c>
      <c r="F94" s="2">
        <v>41872</v>
      </c>
      <c r="G94" s="2"/>
      <c r="H94" s="2"/>
      <c r="I94" s="2">
        <f t="shared" si="10"/>
        <v>41872</v>
      </c>
      <c r="J94" s="2">
        <v>41921</v>
      </c>
      <c r="K94" s="2"/>
      <c r="L94" s="2"/>
      <c r="M94" s="2">
        <f t="shared" si="11"/>
        <v>41921</v>
      </c>
      <c r="N94" s="2">
        <v>41976</v>
      </c>
    </row>
    <row r="95" spans="1:14" x14ac:dyDescent="0.2">
      <c r="A95" t="s">
        <v>9</v>
      </c>
      <c r="B95" s="1" t="s">
        <v>105</v>
      </c>
      <c r="C95" s="1">
        <v>6</v>
      </c>
      <c r="D95" t="s">
        <v>134</v>
      </c>
      <c r="E95">
        <v>249368</v>
      </c>
      <c r="F95" s="2">
        <v>41924</v>
      </c>
      <c r="G95" s="2"/>
      <c r="H95" s="2"/>
      <c r="I95" s="2">
        <f t="shared" si="10"/>
        <v>41924</v>
      </c>
      <c r="J95" s="2">
        <v>41940</v>
      </c>
      <c r="K95" s="2"/>
      <c r="L95" s="2"/>
      <c r="M95" s="2">
        <f t="shared" si="11"/>
        <v>41940</v>
      </c>
      <c r="N95" s="2">
        <v>41999</v>
      </c>
    </row>
    <row r="96" spans="1:14" x14ac:dyDescent="0.2">
      <c r="A96" t="s">
        <v>11</v>
      </c>
      <c r="B96" s="1" t="s">
        <v>106</v>
      </c>
      <c r="C96" s="1">
        <v>14</v>
      </c>
      <c r="D96" t="s">
        <v>144</v>
      </c>
      <c r="E96">
        <v>187362</v>
      </c>
      <c r="F96" s="2">
        <v>42544</v>
      </c>
      <c r="G96" s="2"/>
      <c r="H96" s="2"/>
      <c r="I96" s="2">
        <f t="shared" si="10"/>
        <v>42544</v>
      </c>
      <c r="J96" s="2">
        <v>42568</v>
      </c>
      <c r="K96" s="2"/>
      <c r="L96" s="2"/>
      <c r="M96" s="2">
        <f t="shared" si="11"/>
        <v>42568</v>
      </c>
      <c r="N96" s="2">
        <v>42588</v>
      </c>
    </row>
    <row r="97" spans="1:14" x14ac:dyDescent="0.2">
      <c r="A97" t="s">
        <v>9</v>
      </c>
      <c r="B97" s="1" t="s">
        <v>107</v>
      </c>
      <c r="C97" s="1">
        <v>3</v>
      </c>
      <c r="D97" t="s">
        <v>135</v>
      </c>
      <c r="E97">
        <v>269999</v>
      </c>
      <c r="F97" s="2"/>
      <c r="G97" s="2">
        <v>42303</v>
      </c>
      <c r="H97" s="2"/>
      <c r="I97" s="2">
        <f t="shared" si="10"/>
        <v>42303</v>
      </c>
      <c r="J97" s="2"/>
      <c r="K97" s="2">
        <v>42329</v>
      </c>
      <c r="L97" s="2"/>
      <c r="M97" s="2">
        <f t="shared" si="11"/>
        <v>42329</v>
      </c>
      <c r="N97" s="2">
        <v>42380</v>
      </c>
    </row>
    <row r="98" spans="1:14" x14ac:dyDescent="0.2">
      <c r="A98" t="s">
        <v>8</v>
      </c>
      <c r="B98" s="1" t="s">
        <v>108</v>
      </c>
      <c r="C98" s="1">
        <v>12</v>
      </c>
      <c r="D98" t="s">
        <v>136</v>
      </c>
      <c r="E98">
        <v>17610</v>
      </c>
      <c r="F98" s="2"/>
      <c r="G98" s="2"/>
      <c r="H98" s="2">
        <v>41722</v>
      </c>
      <c r="I98" s="2">
        <f t="shared" si="10"/>
        <v>41722</v>
      </c>
      <c r="J98" s="2"/>
      <c r="K98" s="2"/>
      <c r="L98" s="2">
        <v>41775</v>
      </c>
      <c r="M98" s="2">
        <f t="shared" si="11"/>
        <v>41775</v>
      </c>
      <c r="N98" s="2">
        <v>41844</v>
      </c>
    </row>
    <row r="99" spans="1:14" x14ac:dyDescent="0.2">
      <c r="A99" t="s">
        <v>7</v>
      </c>
      <c r="B99" s="1" t="s">
        <v>109</v>
      </c>
      <c r="C99" s="1">
        <v>3</v>
      </c>
      <c r="D99" t="s">
        <v>137</v>
      </c>
      <c r="E99">
        <v>293890</v>
      </c>
      <c r="F99" s="2"/>
      <c r="G99" s="2"/>
      <c r="H99" s="2">
        <v>41758</v>
      </c>
      <c r="I99" s="2">
        <f t="shared" si="10"/>
        <v>41758</v>
      </c>
      <c r="J99" s="2"/>
      <c r="K99" s="2"/>
      <c r="L99" s="2">
        <v>41766</v>
      </c>
      <c r="M99" s="2">
        <f t="shared" si="11"/>
        <v>41766</v>
      </c>
      <c r="N99" s="2">
        <v>41788</v>
      </c>
    </row>
    <row r="100" spans="1:14" x14ac:dyDescent="0.2">
      <c r="A100" t="s">
        <v>11</v>
      </c>
      <c r="B100" s="1" t="s">
        <v>110</v>
      </c>
      <c r="C100" s="1">
        <v>5</v>
      </c>
      <c r="D100" t="s">
        <v>144</v>
      </c>
      <c r="E100">
        <v>158820</v>
      </c>
      <c r="F100" s="2">
        <v>41789</v>
      </c>
      <c r="G100" s="2"/>
      <c r="H100" s="2"/>
      <c r="I100" s="2">
        <f t="shared" si="10"/>
        <v>41789</v>
      </c>
      <c r="J100" s="2">
        <v>41795</v>
      </c>
      <c r="K100" s="2"/>
      <c r="L100" s="2"/>
      <c r="M100" s="2">
        <f t="shared" si="11"/>
        <v>41795</v>
      </c>
      <c r="N100" s="2">
        <v>41837</v>
      </c>
    </row>
    <row r="101" spans="1:14" x14ac:dyDescent="0.2">
      <c r="A101" t="s">
        <v>6</v>
      </c>
      <c r="B101" s="1" t="s">
        <v>111</v>
      </c>
      <c r="C101" s="1">
        <v>14</v>
      </c>
      <c r="D101" t="s">
        <v>145</v>
      </c>
      <c r="E101">
        <v>228901</v>
      </c>
      <c r="F101" s="2"/>
      <c r="G101" s="2"/>
      <c r="H101" s="2">
        <v>43000</v>
      </c>
      <c r="I101" s="2">
        <f t="shared" si="10"/>
        <v>43000</v>
      </c>
      <c r="J101" s="2"/>
      <c r="K101" s="2"/>
      <c r="L101" s="2">
        <v>43067</v>
      </c>
      <c r="M101" s="2">
        <f t="shared" si="11"/>
        <v>43067</v>
      </c>
      <c r="N101" s="2">
        <v>43093</v>
      </c>
    </row>
    <row r="102" spans="1:14" x14ac:dyDescent="0.2">
      <c r="A102" t="s">
        <v>10</v>
      </c>
      <c r="B102" s="1" t="s">
        <v>112</v>
      </c>
      <c r="C102" s="1">
        <v>7</v>
      </c>
      <c r="D102" t="s">
        <v>146</v>
      </c>
      <c r="E102">
        <v>141460</v>
      </c>
      <c r="F102" s="2">
        <v>41841</v>
      </c>
      <c r="G102" s="2"/>
      <c r="H102" s="2"/>
      <c r="I102" s="2">
        <f t="shared" si="10"/>
        <v>41841</v>
      </c>
      <c r="J102" s="2">
        <v>41881</v>
      </c>
      <c r="K102" s="2"/>
      <c r="L102" s="2"/>
      <c r="M102" s="2">
        <f t="shared" si="11"/>
        <v>41881</v>
      </c>
      <c r="N102" s="2">
        <v>41903</v>
      </c>
    </row>
    <row r="103" spans="1:14" x14ac:dyDescent="0.2">
      <c r="A103" t="s">
        <v>7</v>
      </c>
      <c r="B103" s="1" t="s">
        <v>113</v>
      </c>
      <c r="C103" s="1">
        <v>5</v>
      </c>
      <c r="D103" t="s">
        <v>140</v>
      </c>
      <c r="E103">
        <v>188622</v>
      </c>
      <c r="F103" s="2">
        <v>42926</v>
      </c>
      <c r="G103" s="2"/>
      <c r="H103" s="2"/>
      <c r="I103" s="2">
        <f t="shared" si="10"/>
        <v>42926</v>
      </c>
      <c r="J103" s="2">
        <v>42957</v>
      </c>
      <c r="K103" s="2"/>
      <c r="L103" s="2"/>
      <c r="M103" s="2">
        <f t="shared" si="11"/>
        <v>42957</v>
      </c>
      <c r="N103" s="2">
        <v>42986</v>
      </c>
    </row>
    <row r="104" spans="1:14" x14ac:dyDescent="0.2">
      <c r="A104" t="s">
        <v>7</v>
      </c>
      <c r="B104" s="1" t="s">
        <v>114</v>
      </c>
      <c r="C104" s="1">
        <v>8</v>
      </c>
      <c r="D104" t="s">
        <v>138</v>
      </c>
      <c r="E104">
        <v>237138</v>
      </c>
      <c r="F104" s="2"/>
      <c r="G104" s="2">
        <v>42784</v>
      </c>
      <c r="H104" s="2"/>
      <c r="I104" s="2">
        <f t="shared" si="10"/>
        <v>42784</v>
      </c>
      <c r="J104" s="2"/>
      <c r="K104" s="2">
        <v>42812</v>
      </c>
      <c r="L104" s="2"/>
      <c r="M104" s="2">
        <f t="shared" si="11"/>
        <v>42812</v>
      </c>
      <c r="N104" s="2">
        <v>42835</v>
      </c>
    </row>
    <row r="105" spans="1:14" x14ac:dyDescent="0.2">
      <c r="A105" t="s">
        <v>9</v>
      </c>
      <c r="B105" s="1" t="s">
        <v>115</v>
      </c>
      <c r="C105" s="1">
        <v>8</v>
      </c>
      <c r="D105" t="s">
        <v>135</v>
      </c>
      <c r="E105">
        <v>114066</v>
      </c>
      <c r="F105" s="2">
        <v>42790</v>
      </c>
      <c r="G105" s="2"/>
      <c r="H105" s="2"/>
      <c r="I105" s="2">
        <f t="shared" si="10"/>
        <v>42790</v>
      </c>
      <c r="J105" s="2">
        <v>42792</v>
      </c>
      <c r="K105" s="2"/>
      <c r="L105" s="2"/>
      <c r="M105" s="2">
        <f t="shared" si="11"/>
        <v>42792</v>
      </c>
      <c r="N105" s="2">
        <v>42959</v>
      </c>
    </row>
    <row r="106" spans="1:14" x14ac:dyDescent="0.2">
      <c r="A106" t="s">
        <v>10</v>
      </c>
      <c r="B106" s="1" t="s">
        <v>116</v>
      </c>
      <c r="C106" s="1">
        <v>7</v>
      </c>
      <c r="D106" t="s">
        <v>146</v>
      </c>
      <c r="E106">
        <v>151100</v>
      </c>
      <c r="F106" s="2"/>
      <c r="G106" s="2">
        <v>42642</v>
      </c>
      <c r="H106" s="2"/>
      <c r="I106" s="2">
        <f t="shared" si="10"/>
        <v>42642</v>
      </c>
      <c r="J106" s="2"/>
      <c r="K106" s="2">
        <v>42687</v>
      </c>
      <c r="L106" s="2"/>
      <c r="M106" s="2">
        <f t="shared" si="11"/>
        <v>42687</v>
      </c>
      <c r="N106" s="2">
        <v>42713</v>
      </c>
    </row>
    <row r="107" spans="1:14" x14ac:dyDescent="0.2">
      <c r="A107" t="s">
        <v>10</v>
      </c>
      <c r="B107" s="1" t="s">
        <v>117</v>
      </c>
      <c r="C107" s="1">
        <v>10</v>
      </c>
      <c r="D107" t="s">
        <v>141</v>
      </c>
      <c r="E107">
        <v>296177</v>
      </c>
      <c r="F107" s="2"/>
      <c r="G107" s="2">
        <v>42676</v>
      </c>
      <c r="H107" s="2"/>
      <c r="I107" s="2">
        <f t="shared" si="10"/>
        <v>42676</v>
      </c>
      <c r="J107" s="2"/>
      <c r="K107" s="2">
        <v>42685</v>
      </c>
      <c r="L107" s="2"/>
      <c r="M107" s="2">
        <f t="shared" si="11"/>
        <v>42685</v>
      </c>
      <c r="N107" s="2">
        <v>42707</v>
      </c>
    </row>
    <row r="108" spans="1:14" x14ac:dyDescent="0.2">
      <c r="A108" t="s">
        <v>8</v>
      </c>
      <c r="B108" s="1" t="s">
        <v>118</v>
      </c>
      <c r="C108" s="1">
        <v>11</v>
      </c>
      <c r="D108" t="s">
        <v>136</v>
      </c>
      <c r="E108">
        <v>10737</v>
      </c>
      <c r="F108" s="2">
        <v>42472</v>
      </c>
      <c r="G108" s="2"/>
      <c r="H108" s="2"/>
      <c r="I108" s="2">
        <f t="shared" si="10"/>
        <v>42472</v>
      </c>
      <c r="J108" s="2">
        <v>42554</v>
      </c>
      <c r="K108" s="2"/>
      <c r="L108" s="2"/>
      <c r="M108" s="2">
        <f t="shared" si="11"/>
        <v>42554</v>
      </c>
      <c r="N108" s="2">
        <v>42585</v>
      </c>
    </row>
    <row r="109" spans="1:14" x14ac:dyDescent="0.2">
      <c r="A109" t="s">
        <v>8</v>
      </c>
      <c r="B109" s="1" t="s">
        <v>119</v>
      </c>
      <c r="C109" s="1">
        <v>12</v>
      </c>
      <c r="D109" t="s">
        <v>136</v>
      </c>
      <c r="E109">
        <v>24625</v>
      </c>
      <c r="F109" s="2">
        <v>42749</v>
      </c>
      <c r="G109" s="2"/>
      <c r="H109" s="2"/>
      <c r="I109" s="2">
        <f t="shared" si="10"/>
        <v>42749</v>
      </c>
      <c r="J109" s="2">
        <v>42755</v>
      </c>
      <c r="K109" s="2"/>
      <c r="L109" s="2"/>
      <c r="M109" s="2">
        <f t="shared" si="11"/>
        <v>42755</v>
      </c>
      <c r="N109" s="2">
        <v>42867</v>
      </c>
    </row>
    <row r="110" spans="1:14" x14ac:dyDescent="0.2">
      <c r="A110" t="s">
        <v>9</v>
      </c>
      <c r="B110" s="1" t="s">
        <v>120</v>
      </c>
      <c r="C110" s="1">
        <v>13</v>
      </c>
      <c r="D110" t="s">
        <v>135</v>
      </c>
      <c r="E110">
        <v>104109</v>
      </c>
      <c r="F110" s="2"/>
      <c r="G110" s="2"/>
      <c r="H110" s="2">
        <v>42843</v>
      </c>
      <c r="I110" s="2">
        <f t="shared" si="10"/>
        <v>42843</v>
      </c>
      <c r="J110" s="2"/>
      <c r="K110" s="2"/>
      <c r="L110" s="2">
        <v>42919</v>
      </c>
      <c r="M110" s="2">
        <f t="shared" si="11"/>
        <v>42919</v>
      </c>
      <c r="N110" s="2">
        <v>42942</v>
      </c>
    </row>
    <row r="111" spans="1:14" x14ac:dyDescent="0.2">
      <c r="A111" t="s">
        <v>10</v>
      </c>
      <c r="B111" s="1" t="s">
        <v>121</v>
      </c>
      <c r="C111" s="1">
        <v>15</v>
      </c>
      <c r="D111" t="s">
        <v>141</v>
      </c>
      <c r="E111">
        <v>222997</v>
      </c>
      <c r="F111" s="2"/>
      <c r="G111" s="2">
        <v>43002</v>
      </c>
      <c r="H111" s="2"/>
      <c r="I111" s="2">
        <f t="shared" si="10"/>
        <v>43002</v>
      </c>
      <c r="J111" s="2"/>
      <c r="K111" s="2">
        <v>43131</v>
      </c>
      <c r="L111" s="2"/>
      <c r="M111" s="2">
        <f t="shared" si="11"/>
        <v>43131</v>
      </c>
      <c r="N111" s="2">
        <v>43167</v>
      </c>
    </row>
    <row r="112" spans="1:14" x14ac:dyDescent="0.2">
      <c r="A112" t="s">
        <v>6</v>
      </c>
      <c r="B112" s="1" t="s">
        <v>122</v>
      </c>
      <c r="C112" s="1">
        <v>6</v>
      </c>
      <c r="D112" t="s">
        <v>147</v>
      </c>
      <c r="E112">
        <v>175316</v>
      </c>
      <c r="F112" s="2"/>
      <c r="G112" s="2"/>
      <c r="H112" s="2">
        <v>42351</v>
      </c>
      <c r="I112" s="2">
        <f t="shared" si="10"/>
        <v>42351</v>
      </c>
      <c r="J112" s="2"/>
      <c r="K112" s="2"/>
      <c r="L112" s="2">
        <v>42372</v>
      </c>
      <c r="M112" s="2">
        <f t="shared" si="11"/>
        <v>42372</v>
      </c>
      <c r="N112" s="2">
        <v>42390</v>
      </c>
    </row>
    <row r="113" spans="1:14" x14ac:dyDescent="0.2">
      <c r="A113" t="s">
        <v>7</v>
      </c>
      <c r="B113" s="1" t="s">
        <v>123</v>
      </c>
      <c r="C113" s="1">
        <v>11</v>
      </c>
      <c r="D113" t="s">
        <v>138</v>
      </c>
      <c r="E113">
        <v>229604</v>
      </c>
      <c r="F113" s="2">
        <v>42909</v>
      </c>
      <c r="G113" s="2"/>
      <c r="H113" s="2"/>
      <c r="I113" s="2">
        <f t="shared" si="10"/>
        <v>42909</v>
      </c>
      <c r="J113" s="2">
        <v>43029</v>
      </c>
      <c r="K113" s="2"/>
      <c r="L113" s="2"/>
      <c r="M113" s="2">
        <f t="shared" si="11"/>
        <v>43029</v>
      </c>
      <c r="N113" s="2">
        <v>43052</v>
      </c>
    </row>
    <row r="114" spans="1:14" x14ac:dyDescent="0.2">
      <c r="A114" t="s">
        <v>11</v>
      </c>
      <c r="B114" s="1" t="s">
        <v>124</v>
      </c>
      <c r="C114" s="1">
        <v>14</v>
      </c>
      <c r="D114" t="s">
        <v>143</v>
      </c>
      <c r="E114">
        <v>228812</v>
      </c>
      <c r="F114" s="2">
        <v>42686</v>
      </c>
      <c r="G114" s="2"/>
      <c r="H114" s="2"/>
      <c r="I114" s="2">
        <f t="shared" si="10"/>
        <v>42686</v>
      </c>
      <c r="J114" s="2">
        <v>42759</v>
      </c>
      <c r="K114" s="2"/>
      <c r="L114" s="2"/>
      <c r="M114" s="2">
        <f t="shared" si="11"/>
        <v>42759</v>
      </c>
      <c r="N114" s="2">
        <v>42792</v>
      </c>
    </row>
    <row r="115" spans="1:14" x14ac:dyDescent="0.2">
      <c r="A115" t="s">
        <v>6</v>
      </c>
      <c r="B115" s="1" t="s">
        <v>125</v>
      </c>
      <c r="C115" s="1">
        <v>5</v>
      </c>
      <c r="D115" t="s">
        <v>147</v>
      </c>
      <c r="E115">
        <v>156317</v>
      </c>
      <c r="F115" s="2">
        <v>42882</v>
      </c>
      <c r="G115" s="2"/>
      <c r="H115" s="2"/>
      <c r="I115" s="2">
        <f t="shared" si="10"/>
        <v>42882</v>
      </c>
      <c r="J115" s="2">
        <v>42957</v>
      </c>
      <c r="K115" s="2"/>
      <c r="L115" s="2"/>
      <c r="M115" s="2">
        <f t="shared" si="11"/>
        <v>42957</v>
      </c>
      <c r="N115" s="2">
        <v>43001</v>
      </c>
    </row>
    <row r="116" spans="1:14" x14ac:dyDescent="0.2">
      <c r="A116" t="s">
        <v>8</v>
      </c>
      <c r="B116" s="1" t="s">
        <v>126</v>
      </c>
      <c r="C116" s="1">
        <v>6</v>
      </c>
      <c r="D116" t="s">
        <v>136</v>
      </c>
      <c r="E116">
        <v>16360</v>
      </c>
      <c r="F116" s="2">
        <v>42332</v>
      </c>
      <c r="G116" s="2"/>
      <c r="H116" s="2"/>
      <c r="I116" s="2">
        <f t="shared" si="10"/>
        <v>42332</v>
      </c>
      <c r="J116" s="2">
        <v>42461</v>
      </c>
      <c r="K116" s="2"/>
      <c r="L116" s="2"/>
      <c r="M116" s="2">
        <f t="shared" si="11"/>
        <v>42461</v>
      </c>
      <c r="N116" s="2">
        <v>42479</v>
      </c>
    </row>
    <row r="117" spans="1:14" x14ac:dyDescent="0.2">
      <c r="A117" t="s">
        <v>8</v>
      </c>
      <c r="B117" s="1" t="s">
        <v>127</v>
      </c>
      <c r="C117" s="1">
        <v>14</v>
      </c>
      <c r="D117" t="s">
        <v>136</v>
      </c>
      <c r="E117">
        <v>14186</v>
      </c>
      <c r="F117" s="2">
        <v>42342</v>
      </c>
      <c r="G117" s="2"/>
      <c r="H117" s="2"/>
      <c r="I117" s="2">
        <f t="shared" si="10"/>
        <v>42342</v>
      </c>
      <c r="J117" s="2">
        <v>42400</v>
      </c>
      <c r="K117" s="2"/>
      <c r="L117" s="2"/>
      <c r="M117" s="2">
        <f t="shared" si="11"/>
        <v>42400</v>
      </c>
      <c r="N117" s="2">
        <v>42481</v>
      </c>
    </row>
    <row r="118" spans="1:14" x14ac:dyDescent="0.2">
      <c r="A118" t="s">
        <v>6</v>
      </c>
      <c r="B118" s="1" t="s">
        <v>128</v>
      </c>
      <c r="C118" s="1">
        <v>12</v>
      </c>
      <c r="D118" t="s">
        <v>147</v>
      </c>
      <c r="E118">
        <v>121064</v>
      </c>
      <c r="F118" s="2">
        <v>42824</v>
      </c>
      <c r="G118" s="2"/>
      <c r="H118" s="2"/>
      <c r="I118" s="2">
        <f t="shared" si="10"/>
        <v>42824</v>
      </c>
      <c r="J118" s="2">
        <v>42889</v>
      </c>
      <c r="K118" s="2"/>
      <c r="L118" s="2"/>
      <c r="M118" s="2">
        <f t="shared" si="11"/>
        <v>42889</v>
      </c>
      <c r="N118" s="2">
        <v>42911</v>
      </c>
    </row>
    <row r="119" spans="1:14" x14ac:dyDescent="0.2">
      <c r="A119" t="s">
        <v>9</v>
      </c>
      <c r="B119" s="1" t="s">
        <v>129</v>
      </c>
      <c r="C119" s="1">
        <v>11</v>
      </c>
      <c r="D119" t="s">
        <v>135</v>
      </c>
      <c r="E119">
        <v>292928</v>
      </c>
      <c r="F119" s="2"/>
      <c r="G119" s="2"/>
      <c r="H119" s="2">
        <v>42813</v>
      </c>
      <c r="I119" s="2">
        <f t="shared" si="10"/>
        <v>42813</v>
      </c>
      <c r="J119" s="2"/>
      <c r="K119" s="2"/>
      <c r="L119" s="2">
        <v>42841</v>
      </c>
      <c r="M119" s="2">
        <f t="shared" si="11"/>
        <v>42841</v>
      </c>
      <c r="N119" s="2">
        <v>42872</v>
      </c>
    </row>
    <row r="120" spans="1:14" x14ac:dyDescent="0.2">
      <c r="A120" t="s">
        <v>11</v>
      </c>
      <c r="B120" s="1" t="s">
        <v>130</v>
      </c>
      <c r="C120" s="1">
        <v>15</v>
      </c>
      <c r="D120" t="s">
        <v>143</v>
      </c>
      <c r="E120">
        <v>163969</v>
      </c>
      <c r="F120" s="2"/>
      <c r="G120" s="2">
        <v>41713</v>
      </c>
      <c r="H120" s="2"/>
      <c r="I120" s="2">
        <f t="shared" si="10"/>
        <v>41713</v>
      </c>
      <c r="J120" s="2"/>
      <c r="K120" s="2">
        <v>41863</v>
      </c>
      <c r="L120" s="2"/>
      <c r="M120" s="2">
        <f t="shared" si="11"/>
        <v>41863</v>
      </c>
      <c r="N120" s="2">
        <v>41890</v>
      </c>
    </row>
    <row r="121" spans="1:14" x14ac:dyDescent="0.2">
      <c r="A121" t="s">
        <v>8</v>
      </c>
      <c r="B121" s="1" t="s">
        <v>131</v>
      </c>
      <c r="C121" s="1">
        <v>15</v>
      </c>
      <c r="D121" t="s">
        <v>136</v>
      </c>
      <c r="E121">
        <v>14163</v>
      </c>
      <c r="F121" s="2"/>
      <c r="G121" s="2">
        <v>42264</v>
      </c>
      <c r="H121" s="2"/>
      <c r="I121" s="2">
        <f t="shared" si="10"/>
        <v>42264</v>
      </c>
      <c r="J121" s="2"/>
      <c r="K121" s="2">
        <v>42351</v>
      </c>
      <c r="L121" s="2"/>
      <c r="M121" s="2">
        <f t="shared" si="11"/>
        <v>42351</v>
      </c>
      <c r="N121" s="2">
        <v>42375</v>
      </c>
    </row>
    <row r="122" spans="1:14" x14ac:dyDescent="0.2">
      <c r="A122" t="s">
        <v>10</v>
      </c>
      <c r="B122" s="1" t="s">
        <v>132</v>
      </c>
      <c r="C122" s="1">
        <v>11</v>
      </c>
      <c r="D122" t="s">
        <v>141</v>
      </c>
      <c r="E122">
        <v>235416</v>
      </c>
      <c r="F122" s="2"/>
      <c r="G122" s="2">
        <v>42644</v>
      </c>
      <c r="H122" s="2"/>
      <c r="I122" s="2">
        <f t="shared" si="10"/>
        <v>42644</v>
      </c>
      <c r="J122" s="2"/>
      <c r="K122" s="2">
        <v>42772</v>
      </c>
      <c r="L122" s="2"/>
      <c r="M122" s="2">
        <f t="shared" si="11"/>
        <v>42772</v>
      </c>
      <c r="N122" s="2">
        <v>42819</v>
      </c>
    </row>
  </sheetData>
  <autoFilter ref="A2:N122" xr:uid="{45C4F5BA-E74E-4EE0-A0BD-9623C092D1BD}"/>
  <mergeCells count="3">
    <mergeCell ref="P16:P17"/>
    <mergeCell ref="Q16:T16"/>
    <mergeCell ref="A1:N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17E55-45B2-4063-AFD8-A9236A5A480C}">
  <sheetPr>
    <tabColor theme="7" tint="0.59999389629810485"/>
  </sheetPr>
  <dimension ref="A3:H19"/>
  <sheetViews>
    <sheetView zoomScale="115" zoomScaleNormal="115" workbookViewId="0">
      <selection activeCell="C22" sqref="C22"/>
    </sheetView>
  </sheetViews>
  <sheetFormatPr defaultRowHeight="14.25" x14ac:dyDescent="0.2"/>
  <cols>
    <col min="1" max="1" width="18.125" bestFit="1" customWidth="1"/>
    <col min="2" max="2" width="14.375" bestFit="1" customWidth="1"/>
    <col min="3" max="3" width="9.125" bestFit="1" customWidth="1"/>
    <col min="4" max="4" width="12" bestFit="1" customWidth="1"/>
    <col min="7" max="7" width="13.125" bestFit="1" customWidth="1"/>
    <col min="8" max="8" width="12.875" bestFit="1" customWidth="1"/>
  </cols>
  <sheetData>
    <row r="3" spans="1:8" x14ac:dyDescent="0.2">
      <c r="A3" s="19" t="s">
        <v>2</v>
      </c>
      <c r="B3" s="19" t="s">
        <v>153</v>
      </c>
      <c r="C3" t="s">
        <v>154</v>
      </c>
      <c r="D3" t="s">
        <v>159</v>
      </c>
      <c r="G3" s="19" t="s">
        <v>156</v>
      </c>
      <c r="H3" t="s">
        <v>158</v>
      </c>
    </row>
    <row r="4" spans="1:8" x14ac:dyDescent="0.2">
      <c r="A4" t="s">
        <v>10</v>
      </c>
      <c r="B4" t="s">
        <v>139</v>
      </c>
      <c r="C4" s="21">
        <v>8</v>
      </c>
      <c r="D4" s="21">
        <v>1471418</v>
      </c>
      <c r="G4" s="20" t="s">
        <v>160</v>
      </c>
      <c r="H4" s="21">
        <v>3976963</v>
      </c>
    </row>
    <row r="5" spans="1:8" x14ac:dyDescent="0.2">
      <c r="A5" t="s">
        <v>10</v>
      </c>
      <c r="B5" t="s">
        <v>146</v>
      </c>
      <c r="C5" s="21">
        <v>5</v>
      </c>
      <c r="D5" s="21">
        <v>845426</v>
      </c>
      <c r="G5" s="20" t="s">
        <v>161</v>
      </c>
      <c r="H5" s="21">
        <v>4882060</v>
      </c>
    </row>
    <row r="6" spans="1:8" x14ac:dyDescent="0.2">
      <c r="A6" t="s">
        <v>10</v>
      </c>
      <c r="B6" t="s">
        <v>141</v>
      </c>
      <c r="C6" s="21">
        <v>9</v>
      </c>
      <c r="D6" s="21">
        <v>1749711</v>
      </c>
      <c r="G6" s="20" t="s">
        <v>162</v>
      </c>
      <c r="H6" s="21">
        <v>4234614</v>
      </c>
    </row>
    <row r="7" spans="1:8" x14ac:dyDescent="0.2">
      <c r="A7" t="s">
        <v>11</v>
      </c>
      <c r="B7" t="s">
        <v>144</v>
      </c>
      <c r="C7" s="21">
        <v>8</v>
      </c>
      <c r="D7" s="21">
        <v>1328918</v>
      </c>
      <c r="G7" s="20" t="s">
        <v>163</v>
      </c>
      <c r="H7" s="21">
        <v>5961902</v>
      </c>
    </row>
    <row r="8" spans="1:8" x14ac:dyDescent="0.2">
      <c r="A8" t="s">
        <v>11</v>
      </c>
      <c r="B8" t="s">
        <v>143</v>
      </c>
      <c r="C8" s="21">
        <v>10</v>
      </c>
      <c r="D8" s="21">
        <v>2005232</v>
      </c>
      <c r="G8" s="20" t="s">
        <v>157</v>
      </c>
      <c r="H8" s="21">
        <v>19055539</v>
      </c>
    </row>
    <row r="9" spans="1:8" x14ac:dyDescent="0.2">
      <c r="A9" t="s">
        <v>8</v>
      </c>
      <c r="B9" t="s">
        <v>136</v>
      </c>
      <c r="C9" s="21">
        <v>19</v>
      </c>
      <c r="D9" s="21">
        <v>294548</v>
      </c>
    </row>
    <row r="10" spans="1:8" x14ac:dyDescent="0.2">
      <c r="A10" t="s">
        <v>6</v>
      </c>
      <c r="B10" t="s">
        <v>145</v>
      </c>
      <c r="C10" s="21">
        <v>9</v>
      </c>
      <c r="D10" s="21">
        <v>1633495</v>
      </c>
    </row>
    <row r="11" spans="1:8" x14ac:dyDescent="0.2">
      <c r="A11" t="s">
        <v>6</v>
      </c>
      <c r="B11" t="s">
        <v>147</v>
      </c>
      <c r="C11" s="21">
        <v>8</v>
      </c>
      <c r="D11" s="21">
        <v>1429530</v>
      </c>
    </row>
    <row r="12" spans="1:8" x14ac:dyDescent="0.2">
      <c r="A12" t="s">
        <v>6</v>
      </c>
      <c r="B12" t="s">
        <v>142</v>
      </c>
      <c r="C12" s="21">
        <v>8</v>
      </c>
      <c r="D12" s="21">
        <v>1728551</v>
      </c>
    </row>
    <row r="13" spans="1:8" x14ac:dyDescent="0.2">
      <c r="A13" t="s">
        <v>7</v>
      </c>
      <c r="B13" t="s">
        <v>137</v>
      </c>
      <c r="C13" s="21">
        <v>5</v>
      </c>
      <c r="D13" s="21">
        <v>742131</v>
      </c>
    </row>
    <row r="14" spans="1:8" x14ac:dyDescent="0.2">
      <c r="A14" t="s">
        <v>7</v>
      </c>
      <c r="B14" t="s">
        <v>138</v>
      </c>
      <c r="C14" s="21">
        <v>9</v>
      </c>
      <c r="D14" s="21">
        <v>1744758</v>
      </c>
    </row>
    <row r="15" spans="1:8" x14ac:dyDescent="0.2">
      <c r="A15" t="s">
        <v>7</v>
      </c>
      <c r="B15" t="s">
        <v>140</v>
      </c>
      <c r="C15" s="21">
        <v>5</v>
      </c>
      <c r="D15" s="21">
        <v>807615</v>
      </c>
    </row>
    <row r="16" spans="1:8" x14ac:dyDescent="0.2">
      <c r="A16" t="s">
        <v>9</v>
      </c>
      <c r="B16" t="s">
        <v>135</v>
      </c>
      <c r="C16" s="21">
        <v>5</v>
      </c>
      <c r="D16" s="21">
        <v>900180</v>
      </c>
    </row>
    <row r="17" spans="1:4" x14ac:dyDescent="0.2">
      <c r="A17" t="s">
        <v>9</v>
      </c>
      <c r="B17" t="s">
        <v>134</v>
      </c>
      <c r="C17" s="21">
        <v>8</v>
      </c>
      <c r="D17" s="21">
        <v>1462524</v>
      </c>
    </row>
    <row r="18" spans="1:4" x14ac:dyDescent="0.2">
      <c r="A18" t="s">
        <v>9</v>
      </c>
      <c r="B18" t="s">
        <v>133</v>
      </c>
      <c r="C18" s="21">
        <v>4</v>
      </c>
      <c r="D18" s="21">
        <v>911502</v>
      </c>
    </row>
    <row r="19" spans="1:4" x14ac:dyDescent="0.2">
      <c r="A19" t="s">
        <v>157</v>
      </c>
      <c r="C19" s="21">
        <v>120</v>
      </c>
      <c r="D19" s="21">
        <v>19055539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مشاريع منظمة الأهرام</vt:lpstr>
      <vt:lpstr>ملخص المشاريع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Al-Munthir</cp:lastModifiedBy>
  <dcterms:created xsi:type="dcterms:W3CDTF">2017-02-14T07:53:12Z</dcterms:created>
  <dcterms:modified xsi:type="dcterms:W3CDTF">2017-10-26T15:19:45Z</dcterms:modified>
</cp:coreProperties>
</file>