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w folder\Photia O\Excel\Excel basic\تمارين\9\"/>
    </mc:Choice>
  </mc:AlternateContent>
  <bookViews>
    <workbookView xWindow="0" yWindow="0" windowWidth="23040" windowHeight="9264"/>
  </bookViews>
  <sheets>
    <sheet name="الغرف" sheetId="2" r:id="rId1"/>
    <sheet name="الفندق" sheetId="1" r:id="rId2"/>
    <sheet name="Rooms Ty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2" l="1"/>
  <c r="O16" i="2"/>
  <c r="O17" i="2"/>
  <c r="O18" i="2"/>
  <c r="O14" i="2"/>
  <c r="N15" i="2"/>
  <c r="N16" i="2"/>
  <c r="N17" i="2"/>
  <c r="N18" i="2"/>
  <c r="N14" i="2"/>
  <c r="G14" i="2"/>
  <c r="F18" i="2"/>
  <c r="C18" i="2"/>
  <c r="D18" i="2"/>
  <c r="E18" i="2"/>
  <c r="G18" i="2"/>
  <c r="H18" i="2"/>
  <c r="I18" i="2"/>
  <c r="J18" i="2"/>
  <c r="C17" i="2"/>
  <c r="D17" i="2"/>
  <c r="E17" i="2"/>
  <c r="F17" i="2"/>
  <c r="G17" i="2"/>
  <c r="H17" i="2"/>
  <c r="I17" i="2"/>
  <c r="J17" i="2"/>
  <c r="C16" i="2"/>
  <c r="D16" i="2"/>
  <c r="E16" i="2"/>
  <c r="F16" i="2"/>
  <c r="G16" i="2"/>
  <c r="H16" i="2"/>
  <c r="I16" i="2"/>
  <c r="J16" i="2"/>
  <c r="C15" i="2"/>
  <c r="D15" i="2"/>
  <c r="E15" i="2"/>
  <c r="F15" i="2"/>
  <c r="G15" i="2"/>
  <c r="H15" i="2"/>
  <c r="I15" i="2"/>
  <c r="J15" i="2"/>
  <c r="B15" i="2"/>
  <c r="B16" i="2"/>
  <c r="B17" i="2"/>
  <c r="B18" i="2"/>
  <c r="J14" i="2"/>
  <c r="I14" i="2"/>
  <c r="H14" i="2"/>
  <c r="F14" i="2"/>
  <c r="E14" i="2"/>
  <c r="D14" i="2"/>
  <c r="C14" i="2"/>
  <c r="B14" i="2"/>
  <c r="I17" i="1" l="1"/>
  <c r="J17" i="1" s="1"/>
  <c r="K17" i="1" s="1"/>
  <c r="K7" i="1"/>
  <c r="K11" i="1"/>
  <c r="K18" i="1"/>
  <c r="K19" i="1"/>
  <c r="K20" i="1"/>
  <c r="K21" i="1"/>
  <c r="K22" i="1"/>
  <c r="K23" i="1"/>
  <c r="K24" i="1"/>
  <c r="K25" i="1"/>
  <c r="K27" i="1"/>
  <c r="K28" i="1"/>
  <c r="K2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F3" i="1"/>
  <c r="K3" i="1" s="1"/>
  <c r="F4" i="1"/>
  <c r="K4" i="1" s="1"/>
  <c r="F5" i="1"/>
  <c r="K5" i="1" s="1"/>
  <c r="F6" i="1"/>
  <c r="K6" i="1" s="1"/>
  <c r="F7" i="1"/>
  <c r="F8" i="1"/>
  <c r="K8" i="1" s="1"/>
  <c r="F9" i="1"/>
  <c r="K9" i="1" s="1"/>
  <c r="F10" i="1"/>
  <c r="K10" i="1" s="1"/>
  <c r="F11" i="1"/>
  <c r="F12" i="1"/>
  <c r="K12" i="1" s="1"/>
  <c r="F13" i="1"/>
  <c r="K13" i="1" s="1"/>
  <c r="F14" i="1"/>
  <c r="K14" i="1" s="1"/>
  <c r="F15" i="1"/>
  <c r="K15" i="1" s="1"/>
  <c r="F16" i="1"/>
  <c r="K16" i="1" s="1"/>
  <c r="F17" i="1"/>
  <c r="F18" i="1"/>
  <c r="F19" i="1"/>
  <c r="F20" i="1"/>
  <c r="F21" i="1"/>
  <c r="F22" i="1"/>
  <c r="F23" i="1"/>
  <c r="F24" i="1"/>
  <c r="F25" i="1"/>
  <c r="F26" i="1"/>
  <c r="K26" i="1" s="1"/>
  <c r="F27" i="1"/>
  <c r="F28" i="1"/>
  <c r="F29" i="1"/>
  <c r="F2" i="1"/>
</calcChain>
</file>

<file path=xl/sharedStrings.xml><?xml version="1.0" encoding="utf-8"?>
<sst xmlns="http://schemas.openxmlformats.org/spreadsheetml/2006/main" count="161" uniqueCount="69">
  <si>
    <t>Name</t>
  </si>
  <si>
    <t>Nationality</t>
  </si>
  <si>
    <t>Mohannad Ahmad</t>
  </si>
  <si>
    <t>Ali Hamdo</t>
  </si>
  <si>
    <t>Saleh Mesto</t>
  </si>
  <si>
    <t>Sawsan Ein</t>
  </si>
  <si>
    <t>Waleed Omar</t>
  </si>
  <si>
    <t>Suhaeeb Ahmad</t>
  </si>
  <si>
    <t>Qutayba Maher</t>
  </si>
  <si>
    <t>Salwa Khaled</t>
  </si>
  <si>
    <t>Alya'a Mohsen</t>
  </si>
  <si>
    <t>Saleem Khaled</t>
  </si>
  <si>
    <t>Subhi Khaled</t>
  </si>
  <si>
    <t>Tahseen Sulayman</t>
  </si>
  <si>
    <t>Saleem luraid</t>
  </si>
  <si>
    <t>Dammam Al Ahmad</t>
  </si>
  <si>
    <t>Qutayba Baher</t>
  </si>
  <si>
    <t>Salama Ali</t>
  </si>
  <si>
    <t>Sameera Omary</t>
  </si>
  <si>
    <t>Saleem Abo Wared</t>
  </si>
  <si>
    <t>Khaleel Hmaidy</t>
  </si>
  <si>
    <t>Ahmad Omary</t>
  </si>
  <si>
    <t>Sameer Sakher</t>
  </si>
  <si>
    <t>Ghaylan Mheedy</t>
  </si>
  <si>
    <t>Yaman Syri</t>
  </si>
  <si>
    <t>Salwan Morshed</t>
  </si>
  <si>
    <t>Moheeb Al Jabal</t>
  </si>
  <si>
    <t>Haitham Moeen</t>
  </si>
  <si>
    <t>Saleem Qaysary</t>
  </si>
  <si>
    <t>Saleem Ali</t>
  </si>
  <si>
    <t>Syrian</t>
  </si>
  <si>
    <t>Palestinian</t>
  </si>
  <si>
    <t>Saudi</t>
  </si>
  <si>
    <t>German</t>
  </si>
  <si>
    <t>iraqi</t>
  </si>
  <si>
    <t>Emirati</t>
  </si>
  <si>
    <t>Yemeni</t>
  </si>
  <si>
    <t>Sudanese</t>
  </si>
  <si>
    <t>Spanish</t>
  </si>
  <si>
    <t>Qatari</t>
  </si>
  <si>
    <t>Lebanese</t>
  </si>
  <si>
    <t>Kuwaiti</t>
  </si>
  <si>
    <t>Iraqi</t>
  </si>
  <si>
    <t>Algerian</t>
  </si>
  <si>
    <t>Egyptian</t>
  </si>
  <si>
    <t>Bahraini</t>
  </si>
  <si>
    <t>Jordanian</t>
  </si>
  <si>
    <t>Finnish</t>
  </si>
  <si>
    <t>Duplex</t>
  </si>
  <si>
    <t>Cabana</t>
  </si>
  <si>
    <t>Suite Room</t>
  </si>
  <si>
    <t>Standard</t>
  </si>
  <si>
    <t>Double Room</t>
  </si>
  <si>
    <t xml:space="preserve"> </t>
  </si>
  <si>
    <t>ROOMS</t>
  </si>
  <si>
    <t>رقم جواز السفر</t>
  </si>
  <si>
    <t>نوع الغرفة</t>
  </si>
  <si>
    <t>رقم الغرفة</t>
  </si>
  <si>
    <t>سعر الليلة الواحدة</t>
  </si>
  <si>
    <t>وقت الدخول</t>
  </si>
  <si>
    <t>وقت الخروج</t>
  </si>
  <si>
    <t>الخصم</t>
  </si>
  <si>
    <t>التكلفة</t>
  </si>
  <si>
    <t>عدد أيام الإقامة</t>
  </si>
  <si>
    <t>النوع</t>
  </si>
  <si>
    <t>Rooms</t>
  </si>
  <si>
    <t>عدد الغرف المتبقية</t>
  </si>
  <si>
    <t>سعر الليلة</t>
  </si>
  <si>
    <t>عدد الغرف المؤجرة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</si>
</sst>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" xfId="0" applyFont="1" applyBorder="1" applyAlignment="1">
      <alignment horizontal="left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6" xfId="0" applyBorder="1"/>
    <xf numFmtId="164" fontId="0" fillId="0" borderId="16" xfId="0" applyNumberFormat="1" applyBorder="1"/>
    <xf numFmtId="9" fontId="0" fillId="0" borderId="16" xfId="1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9" fontId="0" fillId="0" borderId="0" xfId="1" applyFont="1" applyBorder="1" applyAlignment="1">
      <alignment horizontal="center"/>
    </xf>
    <xf numFmtId="0" fontId="0" fillId="0" borderId="17" xfId="0" applyBorder="1"/>
    <xf numFmtId="164" fontId="0" fillId="0" borderId="17" xfId="0" applyNumberFormat="1" applyBorder="1"/>
    <xf numFmtId="9" fontId="0" fillId="0" borderId="17" xfId="1" applyFont="1" applyBorder="1" applyAlignment="1">
      <alignment horizontal="center"/>
    </xf>
    <xf numFmtId="0" fontId="0" fillId="0" borderId="0" xfId="0" quotePrefix="1" applyAlignment="1">
      <alignment wrapText="1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left" vertical="top"/>
      <protection locked="0"/>
    </xf>
    <xf numFmtId="0" fontId="0" fillId="2" borderId="5" xfId="0" applyFill="1" applyBorder="1" applyAlignment="1" applyProtection="1">
      <alignment horizontal="left" vertical="top"/>
    </xf>
  </cellXfs>
  <cellStyles count="2">
    <cellStyle name="Normal" xfId="0" builtinId="0"/>
    <cellStyle name="Percent" xfId="1" builtinId="5"/>
  </cellStyles>
  <dxfs count="7">
    <dxf>
      <font>
        <color rgb="FF9C0006"/>
      </font>
      <fill>
        <patternFill>
          <bgColor rgb="FFFFC7CE"/>
        </patternFill>
      </fill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6" totalsRowShown="0" headerRowDxfId="6" headerRowBorderDxfId="5" tableBorderDxfId="4" totalsRowBorderDxfId="3">
  <tableColumns count="2">
    <tableColumn id="1" name="رقم الغرفة" dataDxfId="1"/>
    <tableColumn id="2" name="النوع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O18"/>
  <sheetViews>
    <sheetView tabSelected="1" zoomScale="85" zoomScaleNormal="85" workbookViewId="0"/>
  </sheetViews>
  <sheetFormatPr defaultRowHeight="14.4" x14ac:dyDescent="0.3"/>
  <cols>
    <col min="2" max="5" width="13.109375" bestFit="1" customWidth="1"/>
    <col min="6" max="7" width="14.88671875" bestFit="1" customWidth="1"/>
    <col min="8" max="8" width="13.109375" bestFit="1" customWidth="1"/>
    <col min="9" max="10" width="14.88671875" bestFit="1" customWidth="1"/>
    <col min="11" max="11" width="6.33203125" customWidth="1"/>
    <col min="12" max="12" width="31.6640625" customWidth="1"/>
    <col min="13" max="13" width="21.109375" customWidth="1"/>
    <col min="14" max="14" width="15.109375" customWidth="1"/>
    <col min="15" max="15" width="17" customWidth="1"/>
  </cols>
  <sheetData>
    <row r="2" spans="2:15" x14ac:dyDescent="0.3">
      <c r="L2" s="32"/>
    </row>
    <row r="4" spans="2:15" ht="25.5" hidden="1" customHeight="1" x14ac:dyDescent="0.3">
      <c r="B4" s="19" t="s">
        <v>54</v>
      </c>
      <c r="C4" s="20"/>
      <c r="D4" s="20"/>
      <c r="E4" s="20"/>
      <c r="F4" s="20"/>
      <c r="G4" s="20"/>
      <c r="H4" s="20"/>
      <c r="I4" s="20"/>
      <c r="J4" s="21"/>
    </row>
    <row r="5" spans="2:15" ht="25.5" hidden="1" customHeight="1" x14ac:dyDescent="0.3">
      <c r="B5" s="10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1">
        <v>8</v>
      </c>
      <c r="J5" s="12">
        <v>9</v>
      </c>
    </row>
    <row r="6" spans="2:15" ht="25.5" hidden="1" customHeight="1" x14ac:dyDescent="0.3">
      <c r="B6" s="10">
        <v>10</v>
      </c>
      <c r="C6" s="11">
        <v>11</v>
      </c>
      <c r="D6" s="11">
        <v>12</v>
      </c>
      <c r="E6" s="11">
        <v>13</v>
      </c>
      <c r="F6" s="11">
        <v>14</v>
      </c>
      <c r="G6" s="11">
        <v>15</v>
      </c>
      <c r="H6" s="11">
        <v>16</v>
      </c>
      <c r="I6" s="11">
        <v>17</v>
      </c>
      <c r="J6" s="12">
        <v>18</v>
      </c>
    </row>
    <row r="7" spans="2:15" ht="25.5" hidden="1" customHeight="1" x14ac:dyDescent="0.3">
      <c r="B7" s="10">
        <v>19</v>
      </c>
      <c r="C7" s="11">
        <v>20</v>
      </c>
      <c r="D7" s="11">
        <v>21</v>
      </c>
      <c r="E7" s="11">
        <v>22</v>
      </c>
      <c r="F7" s="11">
        <v>23</v>
      </c>
      <c r="G7" s="11">
        <v>24</v>
      </c>
      <c r="H7" s="11">
        <v>25</v>
      </c>
      <c r="I7" s="11">
        <v>26</v>
      </c>
      <c r="J7" s="12">
        <v>27</v>
      </c>
    </row>
    <row r="8" spans="2:15" ht="25.5" hidden="1" customHeight="1" x14ac:dyDescent="0.3">
      <c r="B8" s="10">
        <v>28</v>
      </c>
      <c r="C8" s="11">
        <v>29</v>
      </c>
      <c r="D8" s="11">
        <v>30</v>
      </c>
      <c r="E8" s="11">
        <v>31</v>
      </c>
      <c r="F8" s="11">
        <v>32</v>
      </c>
      <c r="G8" s="11">
        <v>33</v>
      </c>
      <c r="H8" s="11">
        <v>34</v>
      </c>
      <c r="I8" s="11">
        <v>35</v>
      </c>
      <c r="J8" s="12">
        <v>36</v>
      </c>
    </row>
    <row r="9" spans="2:15" ht="15" hidden="1" customHeight="1" thickBot="1" x14ac:dyDescent="0.35">
      <c r="B9" s="13">
        <v>37</v>
      </c>
      <c r="C9" s="14">
        <v>38</v>
      </c>
      <c r="D9" s="14">
        <v>39</v>
      </c>
      <c r="E9" s="14">
        <v>40</v>
      </c>
      <c r="F9" s="14">
        <v>41</v>
      </c>
      <c r="G9" s="14">
        <v>42</v>
      </c>
      <c r="H9" s="14">
        <v>43</v>
      </c>
      <c r="I9" s="14">
        <v>44</v>
      </c>
      <c r="J9" s="15">
        <v>45</v>
      </c>
    </row>
    <row r="10" spans="2:15" x14ac:dyDescent="0.3">
      <c r="M10" s="32"/>
    </row>
    <row r="12" spans="2:15" ht="18.600000000000001" thickBot="1" x14ac:dyDescent="0.35">
      <c r="M12" s="22" t="s">
        <v>65</v>
      </c>
      <c r="N12" s="22"/>
      <c r="O12" s="22"/>
    </row>
    <row r="13" spans="2:15" ht="25.5" customHeight="1" x14ac:dyDescent="0.3">
      <c r="B13" s="33" t="s">
        <v>54</v>
      </c>
      <c r="C13" s="34"/>
      <c r="D13" s="34"/>
      <c r="E13" s="34"/>
      <c r="F13" s="34"/>
      <c r="G13" s="34"/>
      <c r="H13" s="34"/>
      <c r="I13" s="34"/>
      <c r="J13" s="35"/>
      <c r="M13" s="16" t="s">
        <v>56</v>
      </c>
      <c r="N13" s="16" t="s">
        <v>68</v>
      </c>
      <c r="O13" s="16" t="s">
        <v>66</v>
      </c>
    </row>
    <row r="14" spans="2:15" ht="25.5" customHeight="1" x14ac:dyDescent="0.3">
      <c r="B14" s="37" t="str">
        <f>IF(COUNTIFS(الفندق!$E:$E,الغرف!B5,الفندق!$H:$H,"")&gt;0,الغرف!B5&amp;"-"&amp;"FULL",الغرف!B5&amp;"-"&amp;VLOOKUP(الغرف!B5,'Rooms Types'!$A:$B,2,FALSE))</f>
        <v>1-FULL</v>
      </c>
      <c r="C14" s="36" t="str">
        <f>IF(COUNTIFS(الفندق!$E:$E,الغرف!C5,الفندق!$H:$H,"")&gt;0,الغرف!C5&amp;"-"&amp;"FULL",الغرف!C5&amp;"-"&amp;VLOOKUP(الغرف!C5,'Rooms Types'!$A:$B,2,FALSE))</f>
        <v>2-Standard</v>
      </c>
      <c r="D14" s="36" t="str">
        <f>IF(COUNTIFS(الفندق!$E:$E,الغرف!D5,الفندق!$H:$H,"")&gt;0,الغرف!D5&amp;"-"&amp;"FULL",الغرف!D5&amp;"-"&amp;VLOOKUP(الغرف!D5,'Rooms Types'!$A:$B,2,FALSE))</f>
        <v>3-Standard</v>
      </c>
      <c r="E14" s="36" t="str">
        <f>IF(COUNTIFS(الفندق!$E:$E,الغرف!E5,الفندق!$H:$H,"")&gt;0,الغرف!E5&amp;"-"&amp;"FULL",الغرف!E5&amp;"-"&amp;VLOOKUP(الغرف!E5,'Rooms Types'!$A:$B,2,FALSE))</f>
        <v>4-Standard</v>
      </c>
      <c r="F14" s="37" t="str">
        <f>IF(COUNTIFS(الفندق!$E:$E,الغرف!F5,الفندق!$H:$H,"")&gt;0,الغرف!F5&amp;"-"&amp;"FULL",الغرف!F5&amp;"-"&amp;VLOOKUP(الغرف!F5,'Rooms Types'!$A:$B,2,FALSE))</f>
        <v>5-Standard</v>
      </c>
      <c r="G14" s="36" t="str">
        <f>IF(COUNTIFS(الفندق!$E:$E,الغرف!G5,الفندق!$H:$H,"")&gt;0,الغرف!G5&amp;"-"&amp;"FULL",الغرف!G5&amp;"-"&amp;VLOOKUP(الغرف!G5,'Rooms Types'!$A:$B,2,FALSE))</f>
        <v>6-Standard</v>
      </c>
      <c r="H14" s="36" t="str">
        <f>IF(COUNTIFS(الفندق!$E:$E,الغرف!H5,الفندق!$H:$H,"")&gt;0,الغرف!H5&amp;"-"&amp;"FULL",الغرف!H5&amp;"-"&amp;VLOOKUP(الغرف!H5,'Rooms Types'!$A:$B,2,FALSE))</f>
        <v>7-Standard</v>
      </c>
      <c r="I14" s="36" t="str">
        <f>IF(COUNTIFS(الفندق!$E:$E,الغرف!I5,الفندق!$H:$H,"")&gt;0,الغرف!I5&amp;"-"&amp;"FULL",الغرف!I5&amp;"-"&amp;VLOOKUP(الغرف!I5,'Rooms Types'!$A:$B,2,FALSE))</f>
        <v>8-Standard</v>
      </c>
      <c r="J14" s="37" t="str">
        <f>IF(COUNTIFS(الفندق!$E:$E,الغرف!J5,الفندق!$H:$H,"")&gt;0,الغرف!J5&amp;"-"&amp;"FULL",الغرف!J5&amp;"-"&amp;VLOOKUP(الغرف!J5,'Rooms Types'!$A:$B,2,FALSE))</f>
        <v>9-FULL</v>
      </c>
      <c r="M14" s="9" t="s">
        <v>51</v>
      </c>
      <c r="N14" s="17">
        <f>COUNTIFS(الفندق!$D:$D,M14,الفندق!H:H,"")</f>
        <v>5</v>
      </c>
      <c r="O14" s="17">
        <f>COUNTIF('Rooms Types'!B:B,الغرف!M14)-الغرف!N14</f>
        <v>8</v>
      </c>
    </row>
    <row r="15" spans="2:15" ht="25.5" customHeight="1" x14ac:dyDescent="0.3">
      <c r="B15" s="37" t="str">
        <f>IF(COUNTIFS(الفندق!$E:$E,الغرف!B6,الفندق!$H:$H,"")&gt;0,الغرف!B6&amp;"-"&amp;"FULL",الغرف!B6&amp;"-"&amp;VLOOKUP(الغرف!B6,'Rooms Types'!$A:$B,2,FALSE))</f>
        <v>10-FULL</v>
      </c>
      <c r="C15" s="37" t="str">
        <f>IF(COUNTIFS(الفندق!$E:$E,الغرف!C6,الفندق!$H:$H,"")&gt;0,الغرف!C6&amp;"-"&amp;"FULL",الغرف!C6&amp;"-"&amp;VLOOKUP(الغرف!C6,'Rooms Types'!$A:$B,2,FALSE))</f>
        <v>11-FULL</v>
      </c>
      <c r="D15" s="36" t="str">
        <f>IF(COUNTIFS(الفندق!$E:$E,الغرف!D6,الفندق!$H:$H,"")&gt;0,الغرف!D6&amp;"-"&amp;"FULL",الغرف!D6&amp;"-"&amp;VLOOKUP(الغرف!D6,'Rooms Types'!$A:$B,2,FALSE))</f>
        <v>12-Standard</v>
      </c>
      <c r="E15" s="37" t="str">
        <f>IF(COUNTIFS(الفندق!$E:$E,الغرف!E6,الفندق!$H:$H,"")&gt;0,الغرف!E6&amp;"-"&amp;"FULL",الغرف!E6&amp;"-"&amp;VLOOKUP(الغرف!E6,'Rooms Types'!$A:$B,2,FALSE))</f>
        <v>13-FULL</v>
      </c>
      <c r="F15" s="36" t="str">
        <f>IF(COUNTIFS(الفندق!$E:$E,الغرف!F6,الفندق!$H:$H,"")&gt;0,الغرف!F6&amp;"-"&amp;"FULL",الغرف!F6&amp;"-"&amp;VLOOKUP(الغرف!F6,'Rooms Types'!$A:$B,2,FALSE))</f>
        <v>14-Double Room</v>
      </c>
      <c r="G15" s="36" t="str">
        <f>IF(COUNTIFS(الفندق!$E:$E,الغرف!G6,الفندق!$H:$H,"")&gt;0,الغرف!G6&amp;"-"&amp;"FULL",الغرف!G6&amp;"-"&amp;VLOOKUP(الغرف!G6,'Rooms Types'!$A:$B,2,FALSE))</f>
        <v>15-Double Room</v>
      </c>
      <c r="H15" s="37" t="str">
        <f>IF(COUNTIFS(الفندق!$E:$E,الغرف!H6,الفندق!$H:$H,"")&gt;0,الغرف!H6&amp;"-"&amp;"FULL",الغرف!H6&amp;"-"&amp;VLOOKUP(الغرف!H6,'Rooms Types'!$A:$B,2,FALSE))</f>
        <v>16-FULL</v>
      </c>
      <c r="I15" s="36" t="str">
        <f>IF(COUNTIFS(الفندق!$E:$E,الغرف!I6,الفندق!$H:$H,"")&gt;0,الغرف!I6&amp;"-"&amp;"FULL",الغرف!I6&amp;"-"&amp;VLOOKUP(الغرف!I6,'Rooms Types'!$A:$B,2,FALSE))</f>
        <v>17-Double Room</v>
      </c>
      <c r="J15" s="36" t="str">
        <f>IF(COUNTIFS(الفندق!$E:$E,الغرف!J6,الفندق!$H:$H,"")&gt;0,الغرف!J6&amp;"-"&amp;"FULL",الغرف!J6&amp;"-"&amp;VLOOKUP(الغرف!J6,'Rooms Types'!$A:$B,2,FALSE))</f>
        <v>18-Double Room</v>
      </c>
      <c r="M15" s="9" t="s">
        <v>52</v>
      </c>
      <c r="N15" s="17">
        <f>COUNTIFS(الفندق!$D:$D,M15,الفندق!H:H,"")</f>
        <v>5</v>
      </c>
      <c r="O15" s="17">
        <f>COUNTIF('Rooms Types'!B:B,الغرف!M15)-الغرف!N15</f>
        <v>4</v>
      </c>
    </row>
    <row r="16" spans="2:15" ht="25.5" customHeight="1" x14ac:dyDescent="0.3">
      <c r="B16" s="37" t="str">
        <f>IF(COUNTIFS(الفندق!$E:$E,الغرف!B7,الفندق!$H:$H,"")&gt;0,الغرف!B7&amp;"-"&amp;"FULL",الغرف!B7&amp;"-"&amp;VLOOKUP(الغرف!B7,'Rooms Types'!$A:$B,2,FALSE))</f>
        <v>19-FULL</v>
      </c>
      <c r="C16" s="37" t="str">
        <f>IF(COUNTIFS(الفندق!$E:$E,الغرف!C7,الفندق!$H:$H,"")&gt;0,الغرف!C7&amp;"-"&amp;"FULL",الغرف!C7&amp;"-"&amp;VLOOKUP(الغرف!C7,'Rooms Types'!$A:$B,2,FALSE))</f>
        <v>20-FULL</v>
      </c>
      <c r="D16" s="37" t="str">
        <f>IF(COUNTIFS(الفندق!$E:$E,الغرف!D7,الفندق!$H:$H,"")&gt;0,الغرف!D7&amp;"-"&amp;"FULL",الغرف!D7&amp;"-"&amp;VLOOKUP(الغرف!D7,'Rooms Types'!$A:$B,2,FALSE))</f>
        <v>21-FULL</v>
      </c>
      <c r="E16" s="37" t="str">
        <f>IF(COUNTIFS(الفندق!$E:$E,الغرف!E7,الفندق!$H:$H,"")&gt;0,الغرف!E7&amp;"-"&amp;"FULL",الغرف!E7&amp;"-"&amp;VLOOKUP(الغرف!E7,'Rooms Types'!$A:$B,2,FALSE))</f>
        <v>22-FULL</v>
      </c>
      <c r="F16" s="37" t="str">
        <f>IF(COUNTIFS(الفندق!$E:$E,الغرف!F7,الفندق!$H:$H,"")&gt;0,الغرف!F7&amp;"-"&amp;"FULL",الغرف!F7&amp;"-"&amp;VLOOKUP(الغرف!F7,'Rooms Types'!$A:$B,2,FALSE))</f>
        <v>23-FULL</v>
      </c>
      <c r="G16" s="36" t="str">
        <f>IF(COUNTIFS(الفندق!$E:$E,الغرف!G7,الفندق!$H:$H,"")&gt;0,الغرف!G7&amp;"-"&amp;"FULL",الغرف!G7&amp;"-"&amp;VLOOKUP(الغرف!G7,'Rooms Types'!$A:$B,2,FALSE))</f>
        <v>24-Duplex</v>
      </c>
      <c r="H16" s="36" t="str">
        <f>IF(COUNTIFS(الفندق!$E:$E,الغرف!H7,الفندق!$H:$H,"")&gt;0,الغرف!H7&amp;"-"&amp;"FULL",الغرف!H7&amp;"-"&amp;VLOOKUP(الغرف!H7,'Rooms Types'!$A:$B,2,FALSE))</f>
        <v>25-Duplex</v>
      </c>
      <c r="I16" s="36" t="str">
        <f>IF(COUNTIFS(الفندق!$E:$E,الغرف!I7,الفندق!$H:$H,"")&gt;0,الغرف!I7&amp;"-"&amp;"FULL",الغرف!I7&amp;"-"&amp;VLOOKUP(الغرف!I7,'Rooms Types'!$A:$B,2,FALSE))</f>
        <v>26-Duplex</v>
      </c>
      <c r="J16" s="36" t="str">
        <f>IF(COUNTIFS(الفندق!$E:$E,الغرف!J7,الفندق!$H:$H,"")&gt;0,الغرف!J7&amp;"-"&amp;"FULL",الغرف!J7&amp;"-"&amp;VLOOKUP(الغرف!J7,'Rooms Types'!$A:$B,2,FALSE))</f>
        <v>27-Duplex</v>
      </c>
      <c r="M16" s="9" t="s">
        <v>48</v>
      </c>
      <c r="N16" s="17">
        <f>COUNTIFS(الفندق!$D:$D,M16,الفندق!H:H,"")</f>
        <v>1</v>
      </c>
      <c r="O16" s="17">
        <f>COUNTIF('Rooms Types'!B:B,الغرف!M16)-الغرف!N16</f>
        <v>5</v>
      </c>
    </row>
    <row r="17" spans="2:15" ht="25.5" customHeight="1" x14ac:dyDescent="0.3">
      <c r="B17" s="36" t="str">
        <f>IF(COUNTIFS(الفندق!$E:$E,الغرف!B8,الفندق!$H:$H,"")&gt;0,الغرف!B8&amp;"-"&amp;"FULL",الغرف!B8&amp;"-"&amp;VLOOKUP(الغرف!B8,'Rooms Types'!$A:$B,2,FALSE))</f>
        <v>28-Duplex</v>
      </c>
      <c r="C17" s="36" t="str">
        <f>IF(COUNTIFS(الفندق!$E:$E,الغرف!C8,الفندق!$H:$H,"")&gt;0,الغرف!C8&amp;"-"&amp;"FULL",الغرف!C8&amp;"-"&amp;VLOOKUP(الغرف!C8,'Rooms Types'!$A:$B,2,FALSE))</f>
        <v>29-Cabana</v>
      </c>
      <c r="D17" s="36" t="str">
        <f>IF(COUNTIFS(الفندق!$E:$E,الغرف!D8,الفندق!$H:$H,"")&gt;0,الغرف!D8&amp;"-"&amp;"FULL",الغرف!D8&amp;"-"&amp;VLOOKUP(الغرف!D8,'Rooms Types'!$A:$B,2,FALSE))</f>
        <v>30-Cabana</v>
      </c>
      <c r="E17" s="36" t="str">
        <f>IF(COUNTIFS(الفندق!$E:$E,الغرف!E8,الفندق!$H:$H,"")&gt;0,الغرف!E8&amp;"-"&amp;"FULL",الغرف!E8&amp;"-"&amp;VLOOKUP(الغرف!E8,'Rooms Types'!$A:$B,2,FALSE))</f>
        <v>31-Cabana</v>
      </c>
      <c r="F17" s="36" t="str">
        <f>IF(COUNTIFS(الفندق!$E:$E,الغرف!F8,الفندق!$H:$H,"")&gt;0,الغرف!F8&amp;"-"&amp;"FULL",الغرف!F8&amp;"-"&amp;VLOOKUP(الغرف!F8,'Rooms Types'!$A:$B,2,FALSE))</f>
        <v>32-Cabana</v>
      </c>
      <c r="G17" s="37" t="str">
        <f>IF(COUNTIFS(الفندق!$E:$E,الغرف!G8,الفندق!$H:$H,"")&gt;0,الغرف!G8&amp;"-"&amp;"FULL",الغرف!G8&amp;"-"&amp;VLOOKUP(الغرف!G8,'Rooms Types'!$A:$B,2,FALSE))</f>
        <v>33-FULL</v>
      </c>
      <c r="H17" s="37" t="str">
        <f>IF(COUNTIFS(الفندق!$E:$E,الغرف!H8,الفندق!$H:$H,"")&gt;0,الغرف!H8&amp;"-"&amp;"FULL",الغرف!H8&amp;"-"&amp;VLOOKUP(الغرف!H8,'Rooms Types'!$A:$B,2,FALSE))</f>
        <v>34-FULL</v>
      </c>
      <c r="I17" s="37" t="str">
        <f>IF(COUNTIFS(الفندق!$E:$E,الغرف!I8,الفندق!$H:$H,"")&gt;0,الغرف!I8&amp;"-"&amp;"FULL",الغرف!I8&amp;"-"&amp;VLOOKUP(الغرف!I8,'Rooms Types'!$A:$B,2,FALSE))</f>
        <v>35-FULL</v>
      </c>
      <c r="J17" s="36" t="str">
        <f>IF(COUNTIFS(الفندق!$E:$E,الغرف!J8,الفندق!$H:$H,"")&gt;0,الغرف!J8&amp;"-"&amp;"FULL",الغرف!J8&amp;"-"&amp;VLOOKUP(الغرف!J8,'Rooms Types'!$A:$B,2,FALSE))</f>
        <v>36-Suite Room</v>
      </c>
      <c r="M17" s="9" t="s">
        <v>49</v>
      </c>
      <c r="N17" s="17">
        <f>COUNTIFS(الفندق!$D:$D,M17,الفندق!H:H,"")</f>
        <v>3</v>
      </c>
      <c r="O17" s="17">
        <f>COUNTIF('Rooms Types'!B:B,الغرف!M17)-الغرف!N17</f>
        <v>4</v>
      </c>
    </row>
    <row r="18" spans="2:15" ht="25.5" customHeight="1" x14ac:dyDescent="0.3">
      <c r="B18" s="36" t="str">
        <f>IF(COUNTIFS(الفندق!$E:$E,الغرف!B9,الفندق!$H:$H,"")&gt;0,الغرف!B9&amp;"-"&amp;"FULL",الغرف!B9&amp;"-"&amp;VLOOKUP(الغرف!B9,'Rooms Types'!$A:$B,2,FALSE))</f>
        <v>37-Suite Room</v>
      </c>
      <c r="C18" s="36" t="str">
        <f>IF(COUNTIFS(الفندق!$E:$E,الغرف!C9,الفندق!$H:$H,"")&gt;0,الغرف!C9&amp;"-"&amp;"FULL",الغرف!C9&amp;"-"&amp;VLOOKUP(الغرف!C9,'Rooms Types'!$A:$B,2,FALSE))</f>
        <v>38-Suite Room</v>
      </c>
      <c r="D18" s="36" t="str">
        <f>IF(COUNTIFS(الفندق!$E:$E,الغرف!D9,الفندق!$H:$H,"")&gt;0,الغرف!D9&amp;"-"&amp;"FULL",الغرف!D9&amp;"-"&amp;VLOOKUP(الغرف!D9,'Rooms Types'!$A:$B,2,FALSE))</f>
        <v>39-Suite Room</v>
      </c>
      <c r="E18" s="36" t="str">
        <f>IF(COUNTIFS(الفندق!$E:$E,الغرف!E9,الفندق!$H:$H,"")&gt;0,الغرف!E9&amp;"-"&amp;"FULL",الغرف!E9&amp;"-"&amp;VLOOKUP(الغرف!E9,'Rooms Types'!$A:$B,2,FALSE))</f>
        <v>40-Suite Room</v>
      </c>
      <c r="F18" s="36" t="str">
        <f>IF(COUNTIFS(الفندق!$E:$E,الغرف!F9,الفندق!$H:$H,"")&gt;0,الغرف!F9&amp;"-"&amp;"FULL",الغرف!F9&amp;"-"&amp;VLOOKUP(الغرف!F9,'Rooms Types'!$A:$B,2,FALSE))</f>
        <v>41-Suite Room</v>
      </c>
      <c r="G18" s="36" t="str">
        <f>IF(COUNTIFS(الفندق!$E:$E,الغرف!G9,الفندق!$H:$H,"")&gt;0,الغرف!G9&amp;"-"&amp;"FULL",الغرف!G9&amp;"-"&amp;VLOOKUP(الغرف!G9,'Rooms Types'!$A:$B,2,FALSE))</f>
        <v>42-Suite Room</v>
      </c>
      <c r="H18" s="36" t="str">
        <f>IF(COUNTIFS(الفندق!$E:$E,الغرف!H9,الفندق!$H:$H,"")&gt;0,الغرف!H9&amp;"-"&amp;"FULL",الغرف!H9&amp;"-"&amp;VLOOKUP(الغرف!H9,'Rooms Types'!$A:$B,2,FALSE))</f>
        <v>43-Suite Room</v>
      </c>
      <c r="I18" s="36" t="str">
        <f>IF(COUNTIFS(الفندق!$E:$E,الغرف!I9,الفندق!$H:$H,"")&gt;0,الغرف!I9&amp;"-"&amp;"FULL",الغرف!I9&amp;"-"&amp;VLOOKUP(الغرف!I9,'Rooms Types'!$A:$B,2,FALSE))</f>
        <v>44-Suite Room</v>
      </c>
      <c r="J18" s="36" t="str">
        <f>IF(COUNTIFS(الفندق!$E:$E,الغرف!J9,الفندق!$H:$H,"")&gt;0,الغرف!J9&amp;"-"&amp;"FULL",الغرف!J9&amp;"-"&amp;VLOOKUP(الغرف!J9,'Rooms Types'!$A:$B,2,FALSE))</f>
        <v>45-Suite Room</v>
      </c>
      <c r="M18" s="9" t="s">
        <v>50</v>
      </c>
      <c r="N18" s="17">
        <f>COUNTIFS(الفندق!$D:$D,M18,الفندق!H:H,"")</f>
        <v>0</v>
      </c>
      <c r="O18" s="17">
        <f>COUNTIF('Rooms Types'!B:B,الغرف!M18)-الغرف!N18</f>
        <v>10</v>
      </c>
    </row>
  </sheetData>
  <mergeCells count="3">
    <mergeCell ref="B4:J4"/>
    <mergeCell ref="B13:J13"/>
    <mergeCell ref="M12:O12"/>
  </mergeCells>
  <conditionalFormatting sqref="B14:J18">
    <cfRule type="containsText" dxfId="0" priority="1" operator="containsText" text="FULL">
      <formula>NOT(ISERROR(SEARCH("FULL",B14)))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9"/>
  <sheetViews>
    <sheetView zoomScale="85" zoomScaleNormal="85" workbookViewId="0">
      <selection activeCell="B29" sqref="B29"/>
    </sheetView>
  </sheetViews>
  <sheetFormatPr defaultRowHeight="14.4" x14ac:dyDescent="0.3"/>
  <cols>
    <col min="1" max="1" width="21.88671875" customWidth="1"/>
    <col min="2" max="2" width="15.88671875" customWidth="1"/>
    <col min="3" max="3" width="14.6640625" customWidth="1"/>
    <col min="4" max="4" width="14.77734375" customWidth="1"/>
    <col min="5" max="5" width="12.44140625" customWidth="1"/>
    <col min="6" max="6" width="14.77734375" customWidth="1"/>
    <col min="7" max="7" width="29.109375" customWidth="1"/>
    <col min="8" max="8" width="28.21875" bestFit="1" customWidth="1"/>
    <col min="9" max="9" width="11.88671875" customWidth="1"/>
    <col min="10" max="10" width="12.6640625" customWidth="1"/>
    <col min="11" max="11" width="17" customWidth="1"/>
    <col min="14" max="14" width="16.33203125" customWidth="1"/>
    <col min="15" max="15" width="10.21875" bestFit="1" customWidth="1"/>
  </cols>
  <sheetData>
    <row r="1" spans="1:15" x14ac:dyDescent="0.3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63</v>
      </c>
      <c r="J1" s="1" t="s">
        <v>61</v>
      </c>
      <c r="K1" s="1" t="s">
        <v>62</v>
      </c>
    </row>
    <row r="2" spans="1:15" x14ac:dyDescent="0.3">
      <c r="A2" s="23" t="s">
        <v>21</v>
      </c>
      <c r="B2" s="23" t="s">
        <v>30</v>
      </c>
      <c r="C2" s="23">
        <v>132805815</v>
      </c>
      <c r="D2" s="23" t="s">
        <v>51</v>
      </c>
      <c r="E2" s="23">
        <v>9</v>
      </c>
      <c r="F2" s="23">
        <f>IF(D2=$N$4,$O$4,IF(D2=$N$5,$O$5,IF(D2=$N$6,$O$6,IF(D2=$N$7,$O$7,IF(D2=$N$8,$O$8)))))</f>
        <v>100</v>
      </c>
      <c r="G2" s="24">
        <v>43042</v>
      </c>
      <c r="H2" s="24">
        <v>43049</v>
      </c>
      <c r="I2" s="23">
        <f>IF((H2-G2)&lt;0,"",H2-G2)</f>
        <v>7</v>
      </c>
      <c r="J2" s="25">
        <f>IF(I2="","",IF(AND(I2&gt;5,I2&lt;10),15%,IF(I2&gt;10,20%,0%)))</f>
        <v>0.15</v>
      </c>
      <c r="K2" s="23">
        <f>IF(J2="","",F2*I2*(1-J2))</f>
        <v>595</v>
      </c>
    </row>
    <row r="3" spans="1:15" x14ac:dyDescent="0.3">
      <c r="A3" s="26" t="s">
        <v>3</v>
      </c>
      <c r="B3" s="26" t="s">
        <v>46</v>
      </c>
      <c r="C3" s="26">
        <v>379618433</v>
      </c>
      <c r="D3" s="26" t="s">
        <v>51</v>
      </c>
      <c r="E3" s="26">
        <v>5</v>
      </c>
      <c r="F3" s="26">
        <f t="shared" ref="F3:F29" si="0">IF(D3=$N$4,$O$4,IF(D3=$N$5,$O$5,IF(D3=$N$6,$O$6,IF(D3=$N$7,$O$7,IF(D3=$N$8,$O$8)))))</f>
        <v>100</v>
      </c>
      <c r="G3" s="27">
        <v>43048</v>
      </c>
      <c r="H3" s="27">
        <v>43053</v>
      </c>
      <c r="I3" s="26">
        <f t="shared" ref="I3:I29" si="1">IF((H3-G3)&lt;0,"",H3-G3)</f>
        <v>5</v>
      </c>
      <c r="J3" s="28">
        <f t="shared" ref="J3:J29" si="2">IF(I3="","",IF(AND(I3&gt;5,I3&lt;10),15%,IF(I3&gt;10,20%,0%)))</f>
        <v>0</v>
      </c>
      <c r="K3" s="26">
        <f t="shared" ref="K3:K29" si="3">IF(J3="","",F3*I3*(1-J3))</f>
        <v>500</v>
      </c>
      <c r="N3" s="18" t="s">
        <v>56</v>
      </c>
      <c r="O3" s="18" t="s">
        <v>67</v>
      </c>
    </row>
    <row r="4" spans="1:15" x14ac:dyDescent="0.3">
      <c r="A4" s="26" t="s">
        <v>10</v>
      </c>
      <c r="B4" s="26" t="s">
        <v>31</v>
      </c>
      <c r="C4" s="26">
        <v>182658697</v>
      </c>
      <c r="D4" s="26" t="s">
        <v>48</v>
      </c>
      <c r="E4" s="26">
        <v>27</v>
      </c>
      <c r="F4" s="26">
        <f t="shared" si="0"/>
        <v>225</v>
      </c>
      <c r="G4" s="27">
        <v>43052</v>
      </c>
      <c r="H4" s="27">
        <v>43053</v>
      </c>
      <c r="I4" s="26">
        <f t="shared" si="1"/>
        <v>1</v>
      </c>
      <c r="J4" s="28">
        <f t="shared" si="2"/>
        <v>0</v>
      </c>
      <c r="K4" s="26">
        <f t="shared" si="3"/>
        <v>225</v>
      </c>
      <c r="N4" s="2" t="s">
        <v>51</v>
      </c>
      <c r="O4" s="2">
        <v>100</v>
      </c>
    </row>
    <row r="5" spans="1:15" x14ac:dyDescent="0.3">
      <c r="A5" s="26" t="s">
        <v>15</v>
      </c>
      <c r="B5" s="26" t="s">
        <v>32</v>
      </c>
      <c r="C5" s="26">
        <v>345418108</v>
      </c>
      <c r="D5" s="26" t="s">
        <v>51</v>
      </c>
      <c r="E5" s="26">
        <v>11</v>
      </c>
      <c r="F5" s="26">
        <f t="shared" si="0"/>
        <v>100</v>
      </c>
      <c r="G5" s="27">
        <v>43044</v>
      </c>
      <c r="H5" s="27">
        <v>43049</v>
      </c>
      <c r="I5" s="26">
        <f t="shared" si="1"/>
        <v>5</v>
      </c>
      <c r="J5" s="28">
        <f t="shared" si="2"/>
        <v>0</v>
      </c>
      <c r="K5" s="26">
        <f t="shared" si="3"/>
        <v>500</v>
      </c>
      <c r="N5" s="2" t="s">
        <v>52</v>
      </c>
      <c r="O5" s="2">
        <v>150</v>
      </c>
    </row>
    <row r="6" spans="1:15" x14ac:dyDescent="0.3">
      <c r="A6" s="26" t="s">
        <v>23</v>
      </c>
      <c r="B6" s="26" t="s">
        <v>30</v>
      </c>
      <c r="C6" s="26">
        <v>539062673</v>
      </c>
      <c r="D6" s="26" t="s">
        <v>51</v>
      </c>
      <c r="E6" s="26">
        <v>1</v>
      </c>
      <c r="F6" s="26">
        <f t="shared" si="0"/>
        <v>100</v>
      </c>
      <c r="G6" s="27">
        <v>43040</v>
      </c>
      <c r="H6" s="27">
        <v>43051</v>
      </c>
      <c r="I6" s="26">
        <f t="shared" si="1"/>
        <v>11</v>
      </c>
      <c r="J6" s="28">
        <f t="shared" si="2"/>
        <v>0.2</v>
      </c>
      <c r="K6" s="26">
        <f t="shared" si="3"/>
        <v>880</v>
      </c>
      <c r="N6" s="2" t="s">
        <v>48</v>
      </c>
      <c r="O6" s="2">
        <v>225</v>
      </c>
    </row>
    <row r="7" spans="1:15" x14ac:dyDescent="0.3">
      <c r="A7" s="26" t="s">
        <v>27</v>
      </c>
      <c r="B7" s="26" t="s">
        <v>43</v>
      </c>
      <c r="C7" s="26">
        <v>699351081</v>
      </c>
      <c r="D7" s="26" t="s">
        <v>49</v>
      </c>
      <c r="E7" s="26">
        <v>33</v>
      </c>
      <c r="F7" s="26">
        <f t="shared" si="0"/>
        <v>350</v>
      </c>
      <c r="G7" s="27">
        <v>43044</v>
      </c>
      <c r="H7" s="27"/>
      <c r="I7" s="26" t="str">
        <f t="shared" si="1"/>
        <v/>
      </c>
      <c r="J7" s="28" t="str">
        <f t="shared" si="2"/>
        <v/>
      </c>
      <c r="K7" s="26" t="str">
        <f t="shared" si="3"/>
        <v/>
      </c>
      <c r="N7" s="2" t="s">
        <v>49</v>
      </c>
      <c r="O7" s="2">
        <v>350</v>
      </c>
    </row>
    <row r="8" spans="1:15" x14ac:dyDescent="0.3">
      <c r="A8" s="26" t="s">
        <v>20</v>
      </c>
      <c r="B8" s="26" t="s">
        <v>45</v>
      </c>
      <c r="C8" s="26">
        <v>871730424</v>
      </c>
      <c r="D8" s="26" t="s">
        <v>52</v>
      </c>
      <c r="E8" s="26">
        <v>15</v>
      </c>
      <c r="F8" s="26">
        <f t="shared" si="0"/>
        <v>150</v>
      </c>
      <c r="G8" s="27">
        <v>43048</v>
      </c>
      <c r="H8" s="27">
        <v>43051</v>
      </c>
      <c r="I8" s="26">
        <f t="shared" si="1"/>
        <v>3</v>
      </c>
      <c r="J8" s="28">
        <f t="shared" si="2"/>
        <v>0</v>
      </c>
      <c r="K8" s="26">
        <f t="shared" si="3"/>
        <v>450</v>
      </c>
      <c r="N8" s="2" t="s">
        <v>50</v>
      </c>
      <c r="O8" s="2">
        <v>500</v>
      </c>
    </row>
    <row r="9" spans="1:15" x14ac:dyDescent="0.3">
      <c r="A9" s="26" t="s">
        <v>2</v>
      </c>
      <c r="B9" s="26" t="s">
        <v>44</v>
      </c>
      <c r="C9" s="26">
        <v>739100707</v>
      </c>
      <c r="D9" s="26" t="s">
        <v>51</v>
      </c>
      <c r="E9" s="26">
        <v>6</v>
      </c>
      <c r="F9" s="26">
        <f t="shared" si="0"/>
        <v>100</v>
      </c>
      <c r="G9" s="27">
        <v>43042</v>
      </c>
      <c r="H9" s="27">
        <v>43044</v>
      </c>
      <c r="I9" s="26">
        <f t="shared" si="1"/>
        <v>2</v>
      </c>
      <c r="J9" s="28">
        <f t="shared" si="2"/>
        <v>0</v>
      </c>
      <c r="K9" s="26">
        <f t="shared" si="3"/>
        <v>200</v>
      </c>
    </row>
    <row r="10" spans="1:15" x14ac:dyDescent="0.3">
      <c r="A10" s="26" t="s">
        <v>26</v>
      </c>
      <c r="B10" s="26" t="s">
        <v>30</v>
      </c>
      <c r="C10" s="26">
        <v>512531472</v>
      </c>
      <c r="D10" s="26" t="s">
        <v>51</v>
      </c>
      <c r="E10" s="26">
        <v>6</v>
      </c>
      <c r="F10" s="26">
        <f t="shared" si="0"/>
        <v>100</v>
      </c>
      <c r="G10" s="27">
        <v>43053</v>
      </c>
      <c r="H10" s="27">
        <v>43054</v>
      </c>
      <c r="I10" s="26">
        <f t="shared" si="1"/>
        <v>1</v>
      </c>
      <c r="J10" s="28">
        <f t="shared" si="2"/>
        <v>0</v>
      </c>
      <c r="K10" s="26">
        <f t="shared" si="3"/>
        <v>100</v>
      </c>
      <c r="O10" t="s">
        <v>53</v>
      </c>
    </row>
    <row r="11" spans="1:15" x14ac:dyDescent="0.3">
      <c r="A11" s="26" t="s">
        <v>16</v>
      </c>
      <c r="B11" s="26" t="s">
        <v>31</v>
      </c>
      <c r="C11" s="26">
        <v>63083064</v>
      </c>
      <c r="D11" s="26" t="s">
        <v>51</v>
      </c>
      <c r="E11" s="26">
        <v>13</v>
      </c>
      <c r="F11" s="26">
        <f t="shared" si="0"/>
        <v>100</v>
      </c>
      <c r="G11" s="27">
        <v>43043</v>
      </c>
      <c r="H11" s="27"/>
      <c r="I11" s="26" t="str">
        <f t="shared" si="1"/>
        <v/>
      </c>
      <c r="J11" s="28" t="str">
        <f t="shared" si="2"/>
        <v/>
      </c>
      <c r="K11" s="26" t="str">
        <f t="shared" si="3"/>
        <v/>
      </c>
    </row>
    <row r="12" spans="1:15" x14ac:dyDescent="0.3">
      <c r="A12" s="26" t="s">
        <v>8</v>
      </c>
      <c r="B12" s="26" t="s">
        <v>32</v>
      </c>
      <c r="C12" s="26">
        <v>370951843</v>
      </c>
      <c r="D12" s="26" t="s">
        <v>52</v>
      </c>
      <c r="E12" s="26">
        <v>16</v>
      </c>
      <c r="F12" s="26">
        <f t="shared" si="0"/>
        <v>150</v>
      </c>
      <c r="G12" s="27">
        <v>43052</v>
      </c>
      <c r="H12" s="27">
        <v>43053</v>
      </c>
      <c r="I12" s="26">
        <f t="shared" si="1"/>
        <v>1</v>
      </c>
      <c r="J12" s="28">
        <f t="shared" si="2"/>
        <v>0</v>
      </c>
      <c r="K12" s="26">
        <f t="shared" si="3"/>
        <v>150</v>
      </c>
    </row>
    <row r="13" spans="1:15" x14ac:dyDescent="0.3">
      <c r="A13" s="26" t="s">
        <v>17</v>
      </c>
      <c r="B13" s="26" t="s">
        <v>42</v>
      </c>
      <c r="C13" s="26">
        <v>191381281</v>
      </c>
      <c r="D13" s="26" t="s">
        <v>52</v>
      </c>
      <c r="E13" s="26">
        <v>20</v>
      </c>
      <c r="F13" s="26">
        <f t="shared" si="0"/>
        <v>150</v>
      </c>
      <c r="G13" s="27">
        <v>43042</v>
      </c>
      <c r="H13" s="27">
        <v>43048</v>
      </c>
      <c r="I13" s="26">
        <f t="shared" si="1"/>
        <v>6</v>
      </c>
      <c r="J13" s="28">
        <f t="shared" si="2"/>
        <v>0.15</v>
      </c>
      <c r="K13" s="26">
        <f t="shared" si="3"/>
        <v>765</v>
      </c>
    </row>
    <row r="14" spans="1:15" x14ac:dyDescent="0.3">
      <c r="A14" s="26" t="s">
        <v>19</v>
      </c>
      <c r="B14" s="26" t="s">
        <v>41</v>
      </c>
      <c r="C14" s="26">
        <v>313873391</v>
      </c>
      <c r="D14" s="26" t="s">
        <v>51</v>
      </c>
      <c r="E14" s="26">
        <v>1</v>
      </c>
      <c r="F14" s="26">
        <f t="shared" si="0"/>
        <v>100</v>
      </c>
      <c r="G14" s="27">
        <v>43051</v>
      </c>
      <c r="H14" s="27">
        <v>43054</v>
      </c>
      <c r="I14" s="26">
        <f t="shared" si="1"/>
        <v>3</v>
      </c>
      <c r="J14" s="28">
        <f t="shared" si="2"/>
        <v>0</v>
      </c>
      <c r="K14" s="26">
        <f t="shared" si="3"/>
        <v>300</v>
      </c>
    </row>
    <row r="15" spans="1:15" x14ac:dyDescent="0.3">
      <c r="A15" s="26" t="s">
        <v>29</v>
      </c>
      <c r="B15" s="26" t="s">
        <v>40</v>
      </c>
      <c r="C15" s="26">
        <v>361514181</v>
      </c>
      <c r="D15" s="26" t="s">
        <v>52</v>
      </c>
      <c r="E15" s="26">
        <v>22</v>
      </c>
      <c r="F15" s="26">
        <f t="shared" si="0"/>
        <v>150</v>
      </c>
      <c r="G15" s="27">
        <v>43045</v>
      </c>
      <c r="H15" s="27">
        <v>43046</v>
      </c>
      <c r="I15" s="26">
        <f t="shared" si="1"/>
        <v>1</v>
      </c>
      <c r="J15" s="28">
        <f t="shared" si="2"/>
        <v>0</v>
      </c>
      <c r="K15" s="26">
        <f t="shared" si="3"/>
        <v>150</v>
      </c>
    </row>
    <row r="16" spans="1:15" x14ac:dyDescent="0.3">
      <c r="A16" s="26" t="s">
        <v>11</v>
      </c>
      <c r="B16" s="26" t="s">
        <v>39</v>
      </c>
      <c r="C16" s="26">
        <v>871321719</v>
      </c>
      <c r="D16" s="26" t="s">
        <v>49</v>
      </c>
      <c r="E16" s="26">
        <v>34</v>
      </c>
      <c r="F16" s="26">
        <f t="shared" si="0"/>
        <v>350</v>
      </c>
      <c r="G16" s="27">
        <v>43046</v>
      </c>
      <c r="H16" s="27">
        <v>43048</v>
      </c>
      <c r="I16" s="26">
        <f t="shared" si="1"/>
        <v>2</v>
      </c>
      <c r="J16" s="28">
        <f t="shared" si="2"/>
        <v>0</v>
      </c>
      <c r="K16" s="26">
        <f t="shared" si="3"/>
        <v>700</v>
      </c>
    </row>
    <row r="17" spans="1:11" x14ac:dyDescent="0.3">
      <c r="A17" s="26" t="s">
        <v>14</v>
      </c>
      <c r="B17" s="26" t="s">
        <v>38</v>
      </c>
      <c r="C17" s="26">
        <v>27721756</v>
      </c>
      <c r="D17" s="26" t="s">
        <v>49</v>
      </c>
      <c r="E17" s="26">
        <v>34</v>
      </c>
      <c r="F17" s="26">
        <f t="shared" si="0"/>
        <v>350</v>
      </c>
      <c r="G17" s="27">
        <v>43049</v>
      </c>
      <c r="H17" s="27"/>
      <c r="I17" s="26" t="str">
        <f t="shared" si="1"/>
        <v/>
      </c>
      <c r="J17" s="28" t="str">
        <f t="shared" si="2"/>
        <v/>
      </c>
      <c r="K17" s="26" t="str">
        <f t="shared" si="3"/>
        <v/>
      </c>
    </row>
    <row r="18" spans="1:11" x14ac:dyDescent="0.3">
      <c r="A18" s="26" t="s">
        <v>28</v>
      </c>
      <c r="B18" s="26" t="s">
        <v>37</v>
      </c>
      <c r="C18" s="26">
        <v>269149671</v>
      </c>
      <c r="D18" s="26" t="s">
        <v>51</v>
      </c>
      <c r="E18" s="26">
        <v>11</v>
      </c>
      <c r="F18" s="26">
        <f t="shared" si="0"/>
        <v>100</v>
      </c>
      <c r="G18" s="27">
        <v>43052</v>
      </c>
      <c r="H18" s="27"/>
      <c r="I18" s="26" t="str">
        <f t="shared" si="1"/>
        <v/>
      </c>
      <c r="J18" s="28" t="str">
        <f t="shared" si="2"/>
        <v/>
      </c>
      <c r="K18" s="26" t="str">
        <f t="shared" si="3"/>
        <v/>
      </c>
    </row>
    <row r="19" spans="1:11" x14ac:dyDescent="0.3">
      <c r="A19" s="26" t="s">
        <v>4</v>
      </c>
      <c r="B19" s="26" t="s">
        <v>36</v>
      </c>
      <c r="C19" s="26">
        <v>267204538</v>
      </c>
      <c r="D19" s="26" t="s">
        <v>51</v>
      </c>
      <c r="E19" s="26">
        <v>10</v>
      </c>
      <c r="F19" s="26">
        <f t="shared" si="0"/>
        <v>100</v>
      </c>
      <c r="G19" s="27">
        <v>43043</v>
      </c>
      <c r="H19" s="27"/>
      <c r="I19" s="26" t="str">
        <f t="shared" si="1"/>
        <v/>
      </c>
      <c r="J19" s="28" t="str">
        <f t="shared" si="2"/>
        <v/>
      </c>
      <c r="K19" s="26" t="str">
        <f t="shared" si="3"/>
        <v/>
      </c>
    </row>
    <row r="20" spans="1:11" x14ac:dyDescent="0.3">
      <c r="A20" s="26" t="s">
        <v>9</v>
      </c>
      <c r="B20" s="26" t="s">
        <v>35</v>
      </c>
      <c r="C20" s="26">
        <v>675155775</v>
      </c>
      <c r="D20" s="26" t="s">
        <v>52</v>
      </c>
      <c r="E20" s="26">
        <v>22</v>
      </c>
      <c r="F20" s="26">
        <f t="shared" si="0"/>
        <v>150</v>
      </c>
      <c r="G20" s="27">
        <v>43047</v>
      </c>
      <c r="H20" s="27"/>
      <c r="I20" s="26" t="str">
        <f t="shared" si="1"/>
        <v/>
      </c>
      <c r="J20" s="28" t="str">
        <f t="shared" si="2"/>
        <v/>
      </c>
      <c r="K20" s="26" t="str">
        <f t="shared" si="3"/>
        <v/>
      </c>
    </row>
    <row r="21" spans="1:11" x14ac:dyDescent="0.3">
      <c r="A21" s="26" t="s">
        <v>25</v>
      </c>
      <c r="B21" s="26" t="s">
        <v>47</v>
      </c>
      <c r="C21" s="26">
        <v>191030805</v>
      </c>
      <c r="D21" s="26" t="s">
        <v>52</v>
      </c>
      <c r="E21" s="26">
        <v>16</v>
      </c>
      <c r="F21" s="26">
        <f t="shared" si="0"/>
        <v>150</v>
      </c>
      <c r="G21" s="27">
        <v>43054</v>
      </c>
      <c r="H21" s="27"/>
      <c r="I21" s="26" t="str">
        <f t="shared" si="1"/>
        <v/>
      </c>
      <c r="J21" s="28" t="str">
        <f t="shared" si="2"/>
        <v/>
      </c>
      <c r="K21" s="26" t="str">
        <f t="shared" si="3"/>
        <v/>
      </c>
    </row>
    <row r="22" spans="1:11" x14ac:dyDescent="0.3">
      <c r="A22" s="26" t="s">
        <v>22</v>
      </c>
      <c r="B22" s="26" t="s">
        <v>33</v>
      </c>
      <c r="C22" s="26">
        <v>586029795</v>
      </c>
      <c r="D22" s="26" t="s">
        <v>48</v>
      </c>
      <c r="E22" s="26">
        <v>23</v>
      </c>
      <c r="F22" s="26">
        <f t="shared" si="0"/>
        <v>225</v>
      </c>
      <c r="G22" s="27">
        <v>43048</v>
      </c>
      <c r="H22" s="27"/>
      <c r="I22" s="26" t="str">
        <f t="shared" si="1"/>
        <v/>
      </c>
      <c r="J22" s="28" t="str">
        <f t="shared" si="2"/>
        <v/>
      </c>
      <c r="K22" s="26" t="str">
        <f t="shared" si="3"/>
        <v/>
      </c>
    </row>
    <row r="23" spans="1:11" x14ac:dyDescent="0.3">
      <c r="A23" s="26" t="s">
        <v>18</v>
      </c>
      <c r="B23" s="26" t="s">
        <v>30</v>
      </c>
      <c r="C23" s="26">
        <v>976203073</v>
      </c>
      <c r="D23" s="26" t="s">
        <v>49</v>
      </c>
      <c r="E23" s="26">
        <v>35</v>
      </c>
      <c r="F23" s="26">
        <f t="shared" si="0"/>
        <v>350</v>
      </c>
      <c r="G23" s="27">
        <v>43049</v>
      </c>
      <c r="H23" s="27"/>
      <c r="I23" s="26" t="str">
        <f t="shared" si="1"/>
        <v/>
      </c>
      <c r="J23" s="28" t="str">
        <f t="shared" si="2"/>
        <v/>
      </c>
      <c r="K23" s="26" t="str">
        <f t="shared" si="3"/>
        <v/>
      </c>
    </row>
    <row r="24" spans="1:11" x14ac:dyDescent="0.3">
      <c r="A24" s="26" t="s">
        <v>5</v>
      </c>
      <c r="B24" s="26" t="s">
        <v>32</v>
      </c>
      <c r="C24" s="26">
        <v>655603407</v>
      </c>
      <c r="D24" s="26" t="s">
        <v>52</v>
      </c>
      <c r="E24" s="26">
        <v>20</v>
      </c>
      <c r="F24" s="26">
        <f t="shared" si="0"/>
        <v>150</v>
      </c>
      <c r="G24" s="27">
        <v>43051</v>
      </c>
      <c r="H24" s="27"/>
      <c r="I24" s="26" t="str">
        <f t="shared" si="1"/>
        <v/>
      </c>
      <c r="J24" s="28" t="str">
        <f t="shared" si="2"/>
        <v/>
      </c>
      <c r="K24" s="26" t="str">
        <f t="shared" si="3"/>
        <v/>
      </c>
    </row>
    <row r="25" spans="1:11" x14ac:dyDescent="0.3">
      <c r="A25" s="26" t="s">
        <v>12</v>
      </c>
      <c r="B25" s="26" t="s">
        <v>35</v>
      </c>
      <c r="C25" s="26">
        <v>723585611</v>
      </c>
      <c r="D25" s="26" t="s">
        <v>52</v>
      </c>
      <c r="E25" s="26">
        <v>21</v>
      </c>
      <c r="F25" s="26">
        <f t="shared" si="0"/>
        <v>150</v>
      </c>
      <c r="G25" s="27">
        <v>43055</v>
      </c>
      <c r="H25" s="27"/>
      <c r="I25" s="26" t="str">
        <f t="shared" si="1"/>
        <v/>
      </c>
      <c r="J25" s="28" t="str">
        <f t="shared" si="2"/>
        <v/>
      </c>
      <c r="K25" s="26" t="str">
        <f t="shared" si="3"/>
        <v/>
      </c>
    </row>
    <row r="26" spans="1:11" x14ac:dyDescent="0.3">
      <c r="A26" s="26" t="s">
        <v>7</v>
      </c>
      <c r="B26" s="26" t="s">
        <v>36</v>
      </c>
      <c r="C26" s="26">
        <v>105748483</v>
      </c>
      <c r="D26" s="26" t="s">
        <v>48</v>
      </c>
      <c r="E26" s="26">
        <v>24</v>
      </c>
      <c r="F26" s="26">
        <f t="shared" si="0"/>
        <v>225</v>
      </c>
      <c r="G26" s="27">
        <v>43044</v>
      </c>
      <c r="H26" s="27">
        <v>43053</v>
      </c>
      <c r="I26" s="26">
        <f t="shared" si="1"/>
        <v>9</v>
      </c>
      <c r="J26" s="28">
        <f t="shared" si="2"/>
        <v>0.15</v>
      </c>
      <c r="K26" s="26">
        <f t="shared" si="3"/>
        <v>1721.25</v>
      </c>
    </row>
    <row r="27" spans="1:11" x14ac:dyDescent="0.3">
      <c r="A27" s="26" t="s">
        <v>13</v>
      </c>
      <c r="B27" s="26" t="s">
        <v>33</v>
      </c>
      <c r="C27" s="26">
        <v>49351258</v>
      </c>
      <c r="D27" s="26" t="s">
        <v>51</v>
      </c>
      <c r="E27" s="26">
        <v>1</v>
      </c>
      <c r="F27" s="26">
        <f t="shared" si="0"/>
        <v>100</v>
      </c>
      <c r="G27" s="27">
        <v>43054</v>
      </c>
      <c r="H27" s="27"/>
      <c r="I27" s="26" t="str">
        <f t="shared" si="1"/>
        <v/>
      </c>
      <c r="J27" s="28" t="str">
        <f t="shared" si="2"/>
        <v/>
      </c>
      <c r="K27" s="26" t="str">
        <f t="shared" si="3"/>
        <v/>
      </c>
    </row>
    <row r="28" spans="1:11" x14ac:dyDescent="0.3">
      <c r="A28" s="26" t="s">
        <v>6</v>
      </c>
      <c r="B28" s="26" t="s">
        <v>46</v>
      </c>
      <c r="C28" s="26">
        <v>155267478</v>
      </c>
      <c r="D28" s="26" t="s">
        <v>52</v>
      </c>
      <c r="E28" s="26">
        <v>19</v>
      </c>
      <c r="F28" s="26">
        <f t="shared" si="0"/>
        <v>150</v>
      </c>
      <c r="G28" s="27">
        <v>43043</v>
      </c>
      <c r="H28" s="27"/>
      <c r="I28" s="26" t="str">
        <f t="shared" si="1"/>
        <v/>
      </c>
      <c r="J28" s="28" t="str">
        <f t="shared" si="2"/>
        <v/>
      </c>
      <c r="K28" s="26" t="str">
        <f t="shared" si="3"/>
        <v/>
      </c>
    </row>
    <row r="29" spans="1:11" x14ac:dyDescent="0.3">
      <c r="A29" s="29" t="s">
        <v>24</v>
      </c>
      <c r="B29" s="29" t="s">
        <v>34</v>
      </c>
      <c r="C29" s="29">
        <v>520367234</v>
      </c>
      <c r="D29" s="29" t="s">
        <v>51</v>
      </c>
      <c r="E29" s="29">
        <v>9</v>
      </c>
      <c r="F29" s="29">
        <f t="shared" si="0"/>
        <v>100</v>
      </c>
      <c r="G29" s="30">
        <v>43055</v>
      </c>
      <c r="H29" s="30"/>
      <c r="I29" s="29" t="str">
        <f t="shared" si="1"/>
        <v/>
      </c>
      <c r="J29" s="31" t="str">
        <f t="shared" si="2"/>
        <v/>
      </c>
      <c r="K29" s="2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D8" sqref="D8"/>
    </sheetView>
  </sheetViews>
  <sheetFormatPr defaultRowHeight="14.4" x14ac:dyDescent="0.3"/>
  <cols>
    <col min="1" max="2" width="12.109375" bestFit="1" customWidth="1"/>
    <col min="4" max="4" width="12.109375" bestFit="1" customWidth="1"/>
  </cols>
  <sheetData>
    <row r="1" spans="1:2" x14ac:dyDescent="0.3">
      <c r="A1" s="5" t="s">
        <v>57</v>
      </c>
      <c r="B1" s="6" t="s">
        <v>64</v>
      </c>
    </row>
    <row r="2" spans="1:2" x14ac:dyDescent="0.3">
      <c r="A2" s="3">
        <v>1</v>
      </c>
      <c r="B2" s="4" t="s">
        <v>51</v>
      </c>
    </row>
    <row r="3" spans="1:2" x14ac:dyDescent="0.3">
      <c r="A3" s="3">
        <v>2</v>
      </c>
      <c r="B3" s="4" t="s">
        <v>51</v>
      </c>
    </row>
    <row r="4" spans="1:2" x14ac:dyDescent="0.3">
      <c r="A4" s="3">
        <v>3</v>
      </c>
      <c r="B4" s="4" t="s">
        <v>51</v>
      </c>
    </row>
    <row r="5" spans="1:2" x14ac:dyDescent="0.3">
      <c r="A5" s="3">
        <v>4</v>
      </c>
      <c r="B5" s="4" t="s">
        <v>51</v>
      </c>
    </row>
    <row r="6" spans="1:2" x14ac:dyDescent="0.3">
      <c r="A6" s="3">
        <v>5</v>
      </c>
      <c r="B6" s="4" t="s">
        <v>51</v>
      </c>
    </row>
    <row r="7" spans="1:2" x14ac:dyDescent="0.3">
      <c r="A7" s="3">
        <v>6</v>
      </c>
      <c r="B7" s="4" t="s">
        <v>51</v>
      </c>
    </row>
    <row r="8" spans="1:2" x14ac:dyDescent="0.3">
      <c r="A8" s="3">
        <v>7</v>
      </c>
      <c r="B8" s="4" t="s">
        <v>51</v>
      </c>
    </row>
    <row r="9" spans="1:2" x14ac:dyDescent="0.3">
      <c r="A9" s="3">
        <v>8</v>
      </c>
      <c r="B9" s="4" t="s">
        <v>51</v>
      </c>
    </row>
    <row r="10" spans="1:2" x14ac:dyDescent="0.3">
      <c r="A10" s="3">
        <v>9</v>
      </c>
      <c r="B10" s="4" t="s">
        <v>51</v>
      </c>
    </row>
    <row r="11" spans="1:2" x14ac:dyDescent="0.3">
      <c r="A11" s="3">
        <v>10</v>
      </c>
      <c r="B11" s="4" t="s">
        <v>51</v>
      </c>
    </row>
    <row r="12" spans="1:2" x14ac:dyDescent="0.3">
      <c r="A12" s="3">
        <v>11</v>
      </c>
      <c r="B12" s="4" t="s">
        <v>51</v>
      </c>
    </row>
    <row r="13" spans="1:2" x14ac:dyDescent="0.3">
      <c r="A13" s="3">
        <v>12</v>
      </c>
      <c r="B13" s="4" t="s">
        <v>51</v>
      </c>
    </row>
    <row r="14" spans="1:2" x14ac:dyDescent="0.3">
      <c r="A14" s="3">
        <v>13</v>
      </c>
      <c r="B14" s="4" t="s">
        <v>51</v>
      </c>
    </row>
    <row r="15" spans="1:2" x14ac:dyDescent="0.3">
      <c r="A15" s="3">
        <v>14</v>
      </c>
      <c r="B15" s="4" t="s">
        <v>52</v>
      </c>
    </row>
    <row r="16" spans="1:2" x14ac:dyDescent="0.3">
      <c r="A16" s="3">
        <v>15</v>
      </c>
      <c r="B16" s="4" t="s">
        <v>52</v>
      </c>
    </row>
    <row r="17" spans="1:2" x14ac:dyDescent="0.3">
      <c r="A17" s="3">
        <v>16</v>
      </c>
      <c r="B17" s="4" t="s">
        <v>52</v>
      </c>
    </row>
    <row r="18" spans="1:2" x14ac:dyDescent="0.3">
      <c r="A18" s="3">
        <v>17</v>
      </c>
      <c r="B18" s="4" t="s">
        <v>52</v>
      </c>
    </row>
    <row r="19" spans="1:2" x14ac:dyDescent="0.3">
      <c r="A19" s="3">
        <v>18</v>
      </c>
      <c r="B19" s="4" t="s">
        <v>52</v>
      </c>
    </row>
    <row r="20" spans="1:2" x14ac:dyDescent="0.3">
      <c r="A20" s="3">
        <v>19</v>
      </c>
      <c r="B20" s="4" t="s">
        <v>52</v>
      </c>
    </row>
    <row r="21" spans="1:2" x14ac:dyDescent="0.3">
      <c r="A21" s="3">
        <v>20</v>
      </c>
      <c r="B21" s="4" t="s">
        <v>52</v>
      </c>
    </row>
    <row r="22" spans="1:2" x14ac:dyDescent="0.3">
      <c r="A22" s="3">
        <v>21</v>
      </c>
      <c r="B22" s="4" t="s">
        <v>52</v>
      </c>
    </row>
    <row r="23" spans="1:2" x14ac:dyDescent="0.3">
      <c r="A23" s="3">
        <v>22</v>
      </c>
      <c r="B23" s="4" t="s">
        <v>52</v>
      </c>
    </row>
    <row r="24" spans="1:2" x14ac:dyDescent="0.3">
      <c r="A24" s="3">
        <v>23</v>
      </c>
      <c r="B24" s="4" t="s">
        <v>48</v>
      </c>
    </row>
    <row r="25" spans="1:2" x14ac:dyDescent="0.3">
      <c r="A25" s="3">
        <v>24</v>
      </c>
      <c r="B25" s="4" t="s">
        <v>48</v>
      </c>
    </row>
    <row r="26" spans="1:2" x14ac:dyDescent="0.3">
      <c r="A26" s="3">
        <v>25</v>
      </c>
      <c r="B26" s="4" t="s">
        <v>48</v>
      </c>
    </row>
    <row r="27" spans="1:2" x14ac:dyDescent="0.3">
      <c r="A27" s="3">
        <v>26</v>
      </c>
      <c r="B27" s="4" t="s">
        <v>48</v>
      </c>
    </row>
    <row r="28" spans="1:2" x14ac:dyDescent="0.3">
      <c r="A28" s="3">
        <v>27</v>
      </c>
      <c r="B28" s="4" t="s">
        <v>48</v>
      </c>
    </row>
    <row r="29" spans="1:2" x14ac:dyDescent="0.3">
      <c r="A29" s="3">
        <v>28</v>
      </c>
      <c r="B29" s="4" t="s">
        <v>48</v>
      </c>
    </row>
    <row r="30" spans="1:2" x14ac:dyDescent="0.3">
      <c r="A30" s="3">
        <v>29</v>
      </c>
      <c r="B30" s="4" t="s">
        <v>49</v>
      </c>
    </row>
    <row r="31" spans="1:2" x14ac:dyDescent="0.3">
      <c r="A31" s="3">
        <v>30</v>
      </c>
      <c r="B31" s="4" t="s">
        <v>49</v>
      </c>
    </row>
    <row r="32" spans="1:2" x14ac:dyDescent="0.3">
      <c r="A32" s="3">
        <v>31</v>
      </c>
      <c r="B32" s="4" t="s">
        <v>49</v>
      </c>
    </row>
    <row r="33" spans="1:2" x14ac:dyDescent="0.3">
      <c r="A33" s="3">
        <v>32</v>
      </c>
      <c r="B33" s="4" t="s">
        <v>49</v>
      </c>
    </row>
    <row r="34" spans="1:2" x14ac:dyDescent="0.3">
      <c r="A34" s="3">
        <v>33</v>
      </c>
      <c r="B34" s="4" t="s">
        <v>49</v>
      </c>
    </row>
    <row r="35" spans="1:2" x14ac:dyDescent="0.3">
      <c r="A35" s="3">
        <v>34</v>
      </c>
      <c r="B35" s="4" t="s">
        <v>49</v>
      </c>
    </row>
    <row r="36" spans="1:2" x14ac:dyDescent="0.3">
      <c r="A36" s="3">
        <v>35</v>
      </c>
      <c r="B36" s="4" t="s">
        <v>49</v>
      </c>
    </row>
    <row r="37" spans="1:2" x14ac:dyDescent="0.3">
      <c r="A37" s="3">
        <v>36</v>
      </c>
      <c r="B37" s="4" t="s">
        <v>50</v>
      </c>
    </row>
    <row r="38" spans="1:2" x14ac:dyDescent="0.3">
      <c r="A38" s="3">
        <v>37</v>
      </c>
      <c r="B38" s="4" t="s">
        <v>50</v>
      </c>
    </row>
    <row r="39" spans="1:2" x14ac:dyDescent="0.3">
      <c r="A39" s="3">
        <v>38</v>
      </c>
      <c r="B39" s="4" t="s">
        <v>50</v>
      </c>
    </row>
    <row r="40" spans="1:2" x14ac:dyDescent="0.3">
      <c r="A40" s="3">
        <v>39</v>
      </c>
      <c r="B40" s="4" t="s">
        <v>50</v>
      </c>
    </row>
    <row r="41" spans="1:2" x14ac:dyDescent="0.3">
      <c r="A41" s="3">
        <v>40</v>
      </c>
      <c r="B41" s="4" t="s">
        <v>50</v>
      </c>
    </row>
    <row r="42" spans="1:2" x14ac:dyDescent="0.3">
      <c r="A42" s="3">
        <v>41</v>
      </c>
      <c r="B42" s="4" t="s">
        <v>50</v>
      </c>
    </row>
    <row r="43" spans="1:2" x14ac:dyDescent="0.3">
      <c r="A43" s="3">
        <v>42</v>
      </c>
      <c r="B43" s="4" t="s">
        <v>50</v>
      </c>
    </row>
    <row r="44" spans="1:2" x14ac:dyDescent="0.3">
      <c r="A44" s="3">
        <v>43</v>
      </c>
      <c r="B44" s="4" t="s">
        <v>50</v>
      </c>
    </row>
    <row r="45" spans="1:2" x14ac:dyDescent="0.3">
      <c r="A45" s="7">
        <v>44</v>
      </c>
      <c r="B45" s="8" t="s">
        <v>50</v>
      </c>
    </row>
    <row r="46" spans="1:2" x14ac:dyDescent="0.3">
      <c r="A46" s="7">
        <v>45</v>
      </c>
      <c r="B46" s="8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الغرف</vt:lpstr>
      <vt:lpstr>الفندق</vt:lpstr>
      <vt:lpstr>Rooms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 Saffan</dc:creator>
  <cp:lastModifiedBy>Admin</cp:lastModifiedBy>
  <dcterms:created xsi:type="dcterms:W3CDTF">2016-05-04T12:07:51Z</dcterms:created>
  <dcterms:modified xsi:type="dcterms:W3CDTF">2023-12-01T17:33:32Z</dcterms:modified>
</cp:coreProperties>
</file>