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224" activeTab="5"/>
  </bookViews>
  <sheets>
    <sheet name="Feuil1" sheetId="2" r:id="rId1"/>
    <sheet name="Feuil2" sheetId="3" r:id="rId2"/>
    <sheet name="Feuil3" sheetId="4" r:id="rId3"/>
    <sheet name="Feuil4" sheetId="5" r:id="rId4"/>
    <sheet name="question 3 (2)" sheetId="1" r:id="rId5"/>
    <sheet name="Feuil5" sheetId="6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E3" i="1" l="1"/>
  <c r="F3" i="1" s="1"/>
  <c r="G3" i="1" s="1"/>
  <c r="E4" i="1"/>
  <c r="F4" i="1" s="1"/>
  <c r="G4" i="1" s="1"/>
  <c r="E5" i="1"/>
  <c r="F5" i="1"/>
  <c r="G5" i="1" s="1"/>
  <c r="E6" i="1"/>
  <c r="F6" i="1"/>
  <c r="G6" i="1"/>
  <c r="E7" i="1"/>
  <c r="F7" i="1" s="1"/>
  <c r="G7" i="1" s="1"/>
  <c r="E8" i="1"/>
  <c r="F8" i="1" s="1"/>
  <c r="G8" i="1" s="1"/>
  <c r="E9" i="1"/>
  <c r="F9" i="1"/>
  <c r="G9" i="1" s="1"/>
  <c r="E10" i="1"/>
  <c r="F10" i="1"/>
  <c r="G10" i="1"/>
  <c r="E11" i="1"/>
  <c r="F11" i="1" s="1"/>
  <c r="G11" i="1" s="1"/>
  <c r="E12" i="1"/>
  <c r="F12" i="1" s="1"/>
  <c r="G12" i="1" s="1"/>
  <c r="E13" i="1"/>
  <c r="F13" i="1"/>
  <c r="G13" i="1" s="1"/>
  <c r="E14" i="1"/>
  <c r="F14" i="1"/>
  <c r="G14" i="1"/>
  <c r="E15" i="1"/>
  <c r="F15" i="1" s="1"/>
  <c r="G15" i="1" s="1"/>
  <c r="E16" i="1"/>
  <c r="F16" i="1" s="1"/>
  <c r="G16" i="1" s="1"/>
  <c r="G18" i="1" l="1"/>
  <c r="G20" i="1" l="1"/>
  <c r="G21" i="1" s="1"/>
</calcChain>
</file>

<file path=xl/sharedStrings.xml><?xml version="1.0" encoding="utf-8"?>
<sst xmlns="http://schemas.openxmlformats.org/spreadsheetml/2006/main" count="137" uniqueCount="36">
  <si>
    <t>TTC:</t>
  </si>
  <si>
    <t>VAL TVA</t>
  </si>
  <si>
    <t>TVA:</t>
  </si>
  <si>
    <t>Total facture:</t>
  </si>
  <si>
    <t>TOTAL A PAYER</t>
  </si>
  <si>
    <t>VAL REMISE</t>
  </si>
  <si>
    <t>REMISE</t>
  </si>
  <si>
    <t>PT</t>
  </si>
  <si>
    <t>QTE</t>
  </si>
  <si>
    <t>PU</t>
  </si>
  <si>
    <t>ID</t>
  </si>
  <si>
    <t>Yale</t>
  </si>
  <si>
    <t>Economics</t>
  </si>
  <si>
    <t>Brown</t>
  </si>
  <si>
    <t>Psychology</t>
  </si>
  <si>
    <t>Cornell</t>
  </si>
  <si>
    <t>Mathematics</t>
  </si>
  <si>
    <t>Harvard</t>
  </si>
  <si>
    <t>Penn State</t>
  </si>
  <si>
    <t>Arts</t>
  </si>
  <si>
    <t>Physics</t>
  </si>
  <si>
    <t>Princeton</t>
  </si>
  <si>
    <t>Columbia</t>
  </si>
  <si>
    <t>Dartmouth</t>
  </si>
  <si>
    <t>University</t>
  </si>
  <si>
    <t>Faculty</t>
  </si>
  <si>
    <t>Students</t>
  </si>
  <si>
    <t>Ivy League Applicants</t>
  </si>
  <si>
    <t>Étiquettes de lignes</t>
  </si>
  <si>
    <t>Somme de Students</t>
  </si>
  <si>
    <t>Moyenne de Students2</t>
  </si>
  <si>
    <t>Total général</t>
  </si>
  <si>
    <t>Étiquettes de colonnes</t>
  </si>
  <si>
    <t>Time (s)</t>
  </si>
  <si>
    <t>Speed(m/s)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</si>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</sst>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DZD]_-;\-* #,##0.00\ [$DZD]_-;_-* &quot;-&quot;??\ [$DZD]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6">
    <xf numFmtId="0" fontId="0" fillId="0" borderId="0" xfId="0"/>
    <xf numFmtId="164" fontId="3" fillId="3" borderId="1" xfId="0" applyNumberFormat="1" applyFont="1" applyFill="1" applyBorder="1"/>
    <xf numFmtId="0" fontId="4" fillId="0" borderId="2" xfId="0" applyFont="1" applyBorder="1" applyAlignment="1">
      <alignment horizontal="right"/>
    </xf>
    <xf numFmtId="0" fontId="5" fillId="0" borderId="3" xfId="0" applyFont="1" applyBorder="1"/>
    <xf numFmtId="0" fontId="5" fillId="0" borderId="0" xfId="0" applyFont="1"/>
    <xf numFmtId="164" fontId="4" fillId="0" borderId="4" xfId="0" applyNumberFormat="1" applyFont="1" applyBorder="1"/>
    <xf numFmtId="0" fontId="4" fillId="0" borderId="3" xfId="0" applyFont="1" applyBorder="1"/>
    <xf numFmtId="0" fontId="4" fillId="0" borderId="0" xfId="0" applyFont="1"/>
    <xf numFmtId="9" fontId="4" fillId="0" borderId="1" xfId="0" applyNumberFormat="1" applyFont="1" applyBorder="1"/>
    <xf numFmtId="0" fontId="4" fillId="0" borderId="5" xfId="0" applyFont="1" applyBorder="1" applyAlignment="1">
      <alignment horizontal="right"/>
    </xf>
    <xf numFmtId="0" fontId="0" fillId="0" borderId="6" xfId="0" applyBorder="1"/>
    <xf numFmtId="164" fontId="4" fillId="0" borderId="1" xfId="0" applyNumberFormat="1" applyFont="1" applyBorder="1"/>
    <xf numFmtId="0" fontId="4" fillId="0" borderId="7" xfId="0" applyFont="1" applyBorder="1" applyAlignment="1">
      <alignment horizontal="right"/>
    </xf>
    <xf numFmtId="164" fontId="4" fillId="0" borderId="8" xfId="0" applyNumberFormat="1" applyFont="1" applyBorder="1" applyAlignment="1">
      <alignment horizontal="center" vertical="center"/>
    </xf>
    <xf numFmtId="9" fontId="4" fillId="0" borderId="8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0" xfId="2" applyFont="1" applyBorder="1" applyAlignment="1">
      <alignment horizontal="left"/>
    </xf>
  </cellXfs>
  <cellStyles count="3">
    <cellStyle name="Accent3" xfId="2" builtinId="37"/>
    <cellStyle name="Normal" xfId="0" builtinId="0"/>
    <cellStyle name="Pourcentage" xfId="1" builtinId="5"/>
  </cellStyles>
  <dxfs count="19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[$DZD]_-;\-* #,##0.00\ [$DZD]_-;_-* &quot;-&quot;??\ [$DZD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[$DZD]_-;\-* #,##0.00\ [$DZD]_-;_-* &quot;-&quot;??\ [$DZD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[$DZD]_-;\-* #,##0.00\ [$DZD]_-;_-* &quot;-&quot;??\ [$DZD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[$DZD]_-;\-* #,##0.00\ [$DZD]_-;_-* &quot;-&quot;??\ [$DZD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 Black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Feuil5!$C$2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Feuil5!$C$3:$C$12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10096"/>
        <c:axId val="727602480"/>
      </c:lineChart>
      <c:catAx>
        <c:axId val="72761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02480"/>
        <c:crosses val="autoZero"/>
        <c:auto val="1"/>
        <c:lblAlgn val="ctr"/>
        <c:lblOffset val="100"/>
        <c:noMultiLvlLbl val="0"/>
      </c:catAx>
      <c:valAx>
        <c:axId val="7276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9</xdr:row>
      <xdr:rowOff>0</xdr:rowOff>
    </xdr:from>
    <xdr:to>
      <xdr:col>11</xdr:col>
      <xdr:colOff>411480</xdr:colOff>
      <xdr:row>27</xdr:row>
      <xdr:rowOff>80010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ouveau%20Feuille%20de%20calcul%20Microsoft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292.838560763892" createdVersion="5" refreshedVersion="5" minRefreshableVersion="3" recordCount="40">
  <cacheSource type="worksheet">
    <worksheetSource name="Tableau1" r:id="rId2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9">
        <s v="Yale"/>
        <s v="Brown"/>
        <s v="Dartmouth"/>
        <s v="Harvard"/>
        <s v="Columbia"/>
        <s v="Cornell"/>
        <s v="Princeton"/>
        <s v="Penn State"/>
        <s v=" Yale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9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1:C7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0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1:C10" firstHeaderRow="0" firstDataRow="1" firstDataCol="1"/>
  <pivotFields count="3">
    <pivotField dataField="1" showAll="0"/>
    <pivotField showAll="0"/>
    <pivotField axis="axisRow" showAll="0">
      <items count="10">
        <item m="1" x="8"/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2:G12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10">
        <item m="1" x="8"/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4"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au1" displayName="Tableau1" ref="B3:D43" totalsRowShown="0">
  <autoFilter ref="B3:D43"/>
  <tableColumns count="3">
    <tableColumn id="1" name="Students"/>
    <tableColumn id="2" name="Faculty"/>
    <tableColumn id="3" name="University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leau24" displayName="Tableau24" ref="A2:G16" totalsRowShown="0" headerRowDxfId="14" dataDxfId="13" tableBorderDxfId="12">
  <autoFilter ref="A2:G16"/>
  <tableColumns count="7">
    <tableColumn id="1" name="ID" dataDxfId="11"/>
    <tableColumn id="2" name="PU" dataDxfId="10"/>
    <tableColumn id="3" name="QTE" dataDxfId="9"/>
    <tableColumn id="4" name="PT" dataDxfId="8"/>
    <tableColumn id="5" name="REMISE" dataDxfId="7">
      <calculatedColumnFormula>IF(Tableau24[[#This Row],[PT]]&gt;=1000,0.1,(IF(Tableau24[[#This Row],[PT]]&gt;=100,0.05,0)))</calculatedColumnFormula>
    </tableColumn>
    <tableColumn id="6" name="VAL REMISE" dataDxfId="6">
      <calculatedColumnFormula>Tableau24[[#This Row],[PT]]*Tableau24[[#This Row],[REMISE]]</calculatedColumnFormula>
    </tableColumn>
    <tableColumn id="7" name="TOTAL A PAYER" dataDxfId="5">
      <calculatedColumnFormula>Tableau24[[#This Row],[PT]]-Tableau24[[#This Row],[VAL REMISE]]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2:C12" totalsRowShown="0" headerRowDxfId="4" dataDxfId="3">
  <autoFilter ref="A2:C12"/>
  <tableColumns count="3">
    <tableColumn id="1" name="Time (s)" dataDxfId="2"/>
    <tableColumn id="2" name="Distance (m)" dataDxfId="1"/>
    <tableColumn id="3" name="Speed(m/s)" dataDxfId="0">
      <calculatedColumnFormula>Tableau3[[#This Row],[Distance (m)]]/Tableau3[[#This Row],[Time (s)]]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"/>
  <sheetViews>
    <sheetView workbookViewId="0">
      <selection activeCell="B2" sqref="B2:D2"/>
    </sheetView>
  </sheetViews>
  <sheetFormatPr baseColWidth="10" defaultColWidth="8.88671875" defaultRowHeight="14.4" x14ac:dyDescent="0.3"/>
  <cols>
    <col min="2" max="2" width="10.88671875" customWidth="1"/>
    <col min="3" max="3" width="12" customWidth="1"/>
    <col min="4" max="4" width="12.33203125" customWidth="1"/>
  </cols>
  <sheetData>
    <row r="2" spans="2:4" ht="31.2" customHeight="1" x14ac:dyDescent="0.45">
      <c r="B2" s="25" t="s">
        <v>27</v>
      </c>
      <c r="C2" s="25"/>
      <c r="D2" s="25"/>
    </row>
    <row r="3" spans="2:4" ht="17.399999999999999" customHeight="1" x14ac:dyDescent="0.3">
      <c r="B3" t="s">
        <v>26</v>
      </c>
      <c r="C3" t="s">
        <v>25</v>
      </c>
      <c r="D3" t="s">
        <v>24</v>
      </c>
    </row>
    <row r="4" spans="2:4" x14ac:dyDescent="0.3">
      <c r="B4" s="17">
        <v>591</v>
      </c>
      <c r="C4" s="17" t="s">
        <v>19</v>
      </c>
      <c r="D4" s="17" t="s">
        <v>11</v>
      </c>
    </row>
    <row r="5" spans="2:4" x14ac:dyDescent="0.3">
      <c r="B5" s="18">
        <v>9567</v>
      </c>
      <c r="C5" t="s">
        <v>20</v>
      </c>
      <c r="D5" t="s">
        <v>13</v>
      </c>
    </row>
    <row r="6" spans="2:4" x14ac:dyDescent="0.3">
      <c r="B6" s="18">
        <v>542</v>
      </c>
      <c r="C6" t="s">
        <v>12</v>
      </c>
      <c r="D6" t="s">
        <v>23</v>
      </c>
    </row>
    <row r="7" spans="2:4" x14ac:dyDescent="0.3">
      <c r="B7" s="18">
        <v>346</v>
      </c>
      <c r="C7" t="s">
        <v>12</v>
      </c>
      <c r="D7" t="s">
        <v>17</v>
      </c>
    </row>
    <row r="8" spans="2:4" x14ac:dyDescent="0.3">
      <c r="B8" s="18">
        <v>849</v>
      </c>
      <c r="C8" t="s">
        <v>19</v>
      </c>
      <c r="D8" t="s">
        <v>22</v>
      </c>
    </row>
    <row r="9" spans="2:4" x14ac:dyDescent="0.3">
      <c r="B9" s="18">
        <v>552</v>
      </c>
      <c r="C9" t="s">
        <v>12</v>
      </c>
      <c r="D9" t="s">
        <v>15</v>
      </c>
    </row>
    <row r="10" spans="2:4" x14ac:dyDescent="0.3">
      <c r="B10" s="18">
        <v>173</v>
      </c>
      <c r="C10" t="s">
        <v>19</v>
      </c>
      <c r="D10" t="s">
        <v>17</v>
      </c>
    </row>
    <row r="11" spans="2:4" x14ac:dyDescent="0.3">
      <c r="B11" s="18">
        <v>1355</v>
      </c>
      <c r="C11" t="s">
        <v>19</v>
      </c>
      <c r="D11" t="s">
        <v>15</v>
      </c>
    </row>
    <row r="12" spans="2:4" x14ac:dyDescent="0.3">
      <c r="B12" s="18">
        <v>193</v>
      </c>
      <c r="C12" t="s">
        <v>16</v>
      </c>
      <c r="D12" t="s">
        <v>21</v>
      </c>
    </row>
    <row r="13" spans="2:4" x14ac:dyDescent="0.3">
      <c r="B13" s="18">
        <v>615</v>
      </c>
      <c r="C13" t="s">
        <v>16</v>
      </c>
      <c r="D13" t="s">
        <v>17</v>
      </c>
    </row>
    <row r="14" spans="2:4" x14ac:dyDescent="0.3">
      <c r="B14" s="18">
        <v>1579</v>
      </c>
      <c r="C14" t="s">
        <v>16</v>
      </c>
      <c r="D14" t="s">
        <v>13</v>
      </c>
    </row>
    <row r="15" spans="2:4" x14ac:dyDescent="0.3">
      <c r="B15" s="18">
        <v>547</v>
      </c>
      <c r="C15" t="s">
        <v>20</v>
      </c>
      <c r="D15" t="s">
        <v>23</v>
      </c>
    </row>
    <row r="16" spans="2:4" x14ac:dyDescent="0.3">
      <c r="B16" s="18">
        <v>1687</v>
      </c>
      <c r="C16" t="s">
        <v>14</v>
      </c>
      <c r="D16" t="s">
        <v>23</v>
      </c>
    </row>
    <row r="17" spans="2:4" x14ac:dyDescent="0.3">
      <c r="B17" s="18">
        <v>972</v>
      </c>
      <c r="C17" t="s">
        <v>12</v>
      </c>
      <c r="D17" t="s">
        <v>13</v>
      </c>
    </row>
    <row r="18" spans="2:4" x14ac:dyDescent="0.3">
      <c r="B18" s="18">
        <v>234</v>
      </c>
      <c r="C18" t="s">
        <v>12</v>
      </c>
      <c r="D18" t="s">
        <v>18</v>
      </c>
    </row>
    <row r="19" spans="2:4" x14ac:dyDescent="0.3">
      <c r="B19" s="18">
        <v>151</v>
      </c>
      <c r="C19" t="s">
        <v>14</v>
      </c>
      <c r="D19" t="s">
        <v>21</v>
      </c>
    </row>
    <row r="20" spans="2:4" x14ac:dyDescent="0.3">
      <c r="B20" s="18">
        <v>1793</v>
      </c>
      <c r="C20" t="s">
        <v>20</v>
      </c>
      <c r="D20" t="s">
        <v>22</v>
      </c>
    </row>
    <row r="21" spans="2:4" x14ac:dyDescent="0.3">
      <c r="B21" s="18">
        <v>315</v>
      </c>
      <c r="C21" t="s">
        <v>14</v>
      </c>
      <c r="D21" t="s">
        <v>22</v>
      </c>
    </row>
    <row r="22" spans="2:4" x14ac:dyDescent="0.3">
      <c r="B22" s="18">
        <v>618</v>
      </c>
      <c r="C22" t="s">
        <v>20</v>
      </c>
      <c r="D22" t="s">
        <v>15</v>
      </c>
    </row>
    <row r="23" spans="2:4" x14ac:dyDescent="0.3">
      <c r="B23" s="17">
        <v>246</v>
      </c>
      <c r="C23" t="s">
        <v>20</v>
      </c>
      <c r="D23" t="s">
        <v>11</v>
      </c>
    </row>
    <row r="24" spans="2:4" x14ac:dyDescent="0.3">
      <c r="B24" s="17">
        <v>784</v>
      </c>
      <c r="C24" t="s">
        <v>20</v>
      </c>
      <c r="D24" t="s">
        <v>21</v>
      </c>
    </row>
    <row r="25" spans="2:4" x14ac:dyDescent="0.3">
      <c r="B25" s="17">
        <v>316</v>
      </c>
      <c r="C25" t="s">
        <v>16</v>
      </c>
      <c r="D25" t="s">
        <v>23</v>
      </c>
    </row>
    <row r="26" spans="2:4" x14ac:dyDescent="0.3">
      <c r="B26" s="17">
        <v>3155</v>
      </c>
      <c r="C26" t="s">
        <v>19</v>
      </c>
      <c r="D26" t="s">
        <v>23</v>
      </c>
    </row>
    <row r="27" spans="2:4" x14ac:dyDescent="0.3">
      <c r="B27" s="17">
        <v>318</v>
      </c>
      <c r="C27" t="s">
        <v>14</v>
      </c>
      <c r="D27" t="s">
        <v>18</v>
      </c>
    </row>
    <row r="28" spans="2:4" x14ac:dyDescent="0.3">
      <c r="B28" s="17">
        <v>608</v>
      </c>
      <c r="C28" t="s">
        <v>12</v>
      </c>
      <c r="D28" t="s">
        <v>22</v>
      </c>
    </row>
    <row r="29" spans="2:4" x14ac:dyDescent="0.3">
      <c r="B29" s="17">
        <v>561</v>
      </c>
      <c r="C29" t="s">
        <v>19</v>
      </c>
      <c r="D29" t="s">
        <v>21</v>
      </c>
    </row>
    <row r="30" spans="2:4" x14ac:dyDescent="0.3">
      <c r="B30" s="17">
        <v>357</v>
      </c>
      <c r="C30" t="s">
        <v>14</v>
      </c>
      <c r="D30" t="s">
        <v>11</v>
      </c>
    </row>
    <row r="31" spans="2:4" x14ac:dyDescent="0.3">
      <c r="B31" s="17">
        <v>1688</v>
      </c>
      <c r="C31" t="s">
        <v>16</v>
      </c>
      <c r="D31" t="s">
        <v>22</v>
      </c>
    </row>
    <row r="32" spans="2:4" x14ac:dyDescent="0.3">
      <c r="B32" s="17">
        <v>972</v>
      </c>
      <c r="C32" t="s">
        <v>12</v>
      </c>
      <c r="D32" t="s">
        <v>21</v>
      </c>
    </row>
    <row r="33" spans="2:4" x14ac:dyDescent="0.3">
      <c r="B33" s="17">
        <v>568</v>
      </c>
      <c r="C33" t="s">
        <v>20</v>
      </c>
      <c r="D33" t="s">
        <v>18</v>
      </c>
    </row>
    <row r="34" spans="2:4" x14ac:dyDescent="0.3">
      <c r="B34" s="17">
        <v>632</v>
      </c>
      <c r="C34" t="s">
        <v>16</v>
      </c>
      <c r="D34" t="s">
        <v>18</v>
      </c>
    </row>
    <row r="35" spans="2:4" x14ac:dyDescent="0.3">
      <c r="B35" s="17">
        <v>551</v>
      </c>
      <c r="C35" t="s">
        <v>14</v>
      </c>
      <c r="D35" t="s">
        <v>15</v>
      </c>
    </row>
    <row r="36" spans="2:4" x14ac:dyDescent="0.3">
      <c r="B36" s="17">
        <v>948</v>
      </c>
      <c r="C36" t="s">
        <v>20</v>
      </c>
      <c r="D36" t="s">
        <v>17</v>
      </c>
    </row>
    <row r="37" spans="2:4" x14ac:dyDescent="0.3">
      <c r="B37" s="17">
        <v>1358</v>
      </c>
      <c r="C37" t="s">
        <v>19</v>
      </c>
      <c r="D37" t="s">
        <v>13</v>
      </c>
    </row>
    <row r="38" spans="2:4" x14ac:dyDescent="0.3">
      <c r="B38" s="17">
        <v>135</v>
      </c>
      <c r="C38" t="s">
        <v>19</v>
      </c>
      <c r="D38" t="s">
        <v>18</v>
      </c>
    </row>
    <row r="39" spans="2:4" x14ac:dyDescent="0.3">
      <c r="B39" s="17">
        <v>849</v>
      </c>
      <c r="C39" t="s">
        <v>16</v>
      </c>
      <c r="D39" t="s">
        <v>11</v>
      </c>
    </row>
    <row r="40" spans="2:4" x14ac:dyDescent="0.3">
      <c r="B40" s="17">
        <v>158</v>
      </c>
      <c r="C40" t="s">
        <v>14</v>
      </c>
      <c r="D40" t="s">
        <v>17</v>
      </c>
    </row>
    <row r="41" spans="2:4" x14ac:dyDescent="0.3">
      <c r="B41" s="17">
        <v>1889</v>
      </c>
      <c r="C41" t="s">
        <v>16</v>
      </c>
      <c r="D41" t="s">
        <v>15</v>
      </c>
    </row>
    <row r="42" spans="2:4" x14ac:dyDescent="0.3">
      <c r="B42" s="17">
        <v>651</v>
      </c>
      <c r="C42" t="s">
        <v>14</v>
      </c>
      <c r="D42" t="s">
        <v>13</v>
      </c>
    </row>
    <row r="43" spans="2:4" x14ac:dyDescent="0.3">
      <c r="B43" s="17">
        <v>651</v>
      </c>
      <c r="C43" t="s">
        <v>12</v>
      </c>
      <c r="D43" t="s">
        <v>11</v>
      </c>
    </row>
  </sheetData>
  <mergeCells count="1">
    <mergeCell ref="B2:D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4.4" x14ac:dyDescent="0.3"/>
  <cols>
    <col min="1" max="1" width="19.5546875" bestFit="1" customWidth="1"/>
    <col min="2" max="2" width="18" bestFit="1" customWidth="1"/>
    <col min="3" max="3" width="20.6640625" bestFit="1" customWidth="1"/>
  </cols>
  <sheetData>
    <row r="1" spans="1:3" x14ac:dyDescent="0.3">
      <c r="A1" t="s">
        <v>28</v>
      </c>
      <c r="B1" t="s">
        <v>29</v>
      </c>
      <c r="C1" t="s">
        <v>30</v>
      </c>
    </row>
    <row r="2" spans="1:3" x14ac:dyDescent="0.3">
      <c r="A2" s="18" t="s">
        <v>19</v>
      </c>
      <c r="B2" s="19">
        <v>8177</v>
      </c>
      <c r="C2" s="19">
        <v>1022.125</v>
      </c>
    </row>
    <row r="3" spans="1:3" x14ac:dyDescent="0.3">
      <c r="A3" s="18" t="s">
        <v>12</v>
      </c>
      <c r="B3" s="19">
        <v>4877</v>
      </c>
      <c r="C3" s="19">
        <v>609.625</v>
      </c>
    </row>
    <row r="4" spans="1:3" x14ac:dyDescent="0.3">
      <c r="A4" s="18" t="s">
        <v>16</v>
      </c>
      <c r="B4" s="19">
        <v>7761</v>
      </c>
      <c r="C4" s="19">
        <v>970.125</v>
      </c>
    </row>
    <row r="5" spans="1:3" x14ac:dyDescent="0.3">
      <c r="A5" s="18" t="s">
        <v>20</v>
      </c>
      <c r="B5" s="19">
        <v>15071</v>
      </c>
      <c r="C5" s="19">
        <v>1883.875</v>
      </c>
    </row>
    <row r="6" spans="1:3" x14ac:dyDescent="0.3">
      <c r="A6" s="18" t="s">
        <v>14</v>
      </c>
      <c r="B6" s="19">
        <v>4188</v>
      </c>
      <c r="C6" s="19">
        <v>523.5</v>
      </c>
    </row>
    <row r="7" spans="1:3" x14ac:dyDescent="0.3">
      <c r="A7" s="18" t="s">
        <v>31</v>
      </c>
      <c r="B7" s="19">
        <v>40074</v>
      </c>
      <c r="C7" s="1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4.4" x14ac:dyDescent="0.3"/>
  <cols>
    <col min="1" max="1" width="19.5546875" bestFit="1" customWidth="1"/>
    <col min="2" max="2" width="18" bestFit="1" customWidth="1"/>
    <col min="3" max="3" width="20.6640625" bestFit="1" customWidth="1"/>
  </cols>
  <sheetData>
    <row r="1" spans="1:3" x14ac:dyDescent="0.3">
      <c r="A1" t="s">
        <v>28</v>
      </c>
      <c r="B1" t="s">
        <v>29</v>
      </c>
      <c r="C1" t="s">
        <v>30</v>
      </c>
    </row>
    <row r="2" spans="1:3" x14ac:dyDescent="0.3">
      <c r="A2" s="18" t="s">
        <v>13</v>
      </c>
      <c r="B2" s="19">
        <v>14127</v>
      </c>
      <c r="C2" s="19">
        <v>2825.4</v>
      </c>
    </row>
    <row r="3" spans="1:3" x14ac:dyDescent="0.3">
      <c r="A3" s="18" t="s">
        <v>22</v>
      </c>
      <c r="B3" s="19">
        <v>5253</v>
      </c>
      <c r="C3" s="19">
        <v>1050.5999999999999</v>
      </c>
    </row>
    <row r="4" spans="1:3" x14ac:dyDescent="0.3">
      <c r="A4" s="18" t="s">
        <v>15</v>
      </c>
      <c r="B4" s="19">
        <v>4965</v>
      </c>
      <c r="C4" s="19">
        <v>993</v>
      </c>
    </row>
    <row r="5" spans="1:3" x14ac:dyDescent="0.3">
      <c r="A5" s="18" t="s">
        <v>23</v>
      </c>
      <c r="B5" s="19">
        <v>6247</v>
      </c>
      <c r="C5" s="19">
        <v>1249.4000000000001</v>
      </c>
    </row>
    <row r="6" spans="1:3" x14ac:dyDescent="0.3">
      <c r="A6" s="18" t="s">
        <v>17</v>
      </c>
      <c r="B6" s="19">
        <v>2240</v>
      </c>
      <c r="C6" s="19">
        <v>448</v>
      </c>
    </row>
    <row r="7" spans="1:3" x14ac:dyDescent="0.3">
      <c r="A7" s="18" t="s">
        <v>18</v>
      </c>
      <c r="B7" s="19">
        <v>1887</v>
      </c>
      <c r="C7" s="19">
        <v>377.4</v>
      </c>
    </row>
    <row r="8" spans="1:3" x14ac:dyDescent="0.3">
      <c r="A8" s="18" t="s">
        <v>21</v>
      </c>
      <c r="B8" s="19">
        <v>2661</v>
      </c>
      <c r="C8" s="19">
        <v>532.20000000000005</v>
      </c>
    </row>
    <row r="9" spans="1:3" x14ac:dyDescent="0.3">
      <c r="A9" s="18" t="s">
        <v>11</v>
      </c>
      <c r="B9" s="19">
        <v>2694</v>
      </c>
      <c r="C9" s="19">
        <v>538.79999999999995</v>
      </c>
    </row>
    <row r="10" spans="1:3" x14ac:dyDescent="0.3">
      <c r="A10" s="18" t="s">
        <v>31</v>
      </c>
      <c r="B10" s="19">
        <v>40074</v>
      </c>
      <c r="C10" s="19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H7" sqref="H7"/>
    </sheetView>
  </sheetViews>
  <sheetFormatPr baseColWidth="10" defaultRowHeight="14.4" x14ac:dyDescent="0.3"/>
  <cols>
    <col min="1" max="1" width="19.5546875" bestFit="1" customWidth="1"/>
    <col min="2" max="2" width="27.33203125" customWidth="1"/>
    <col min="3" max="3" width="10.88671875" customWidth="1"/>
    <col min="4" max="4" width="14" customWidth="1"/>
    <col min="5" max="5" width="9.109375" customWidth="1"/>
    <col min="6" max="6" width="11.88671875" customWidth="1"/>
    <col min="7" max="7" width="13.5546875" customWidth="1"/>
  </cols>
  <sheetData>
    <row r="2" spans="1:7" x14ac:dyDescent="0.3">
      <c r="A2" s="20" t="s">
        <v>29</v>
      </c>
      <c r="B2" s="20" t="s">
        <v>32</v>
      </c>
      <c r="C2" s="20"/>
      <c r="D2" s="20"/>
      <c r="E2" s="20"/>
      <c r="F2" s="20"/>
      <c r="G2" s="20"/>
    </row>
    <row r="3" spans="1:7" x14ac:dyDescent="0.3">
      <c r="A3" s="20" t="s">
        <v>28</v>
      </c>
      <c r="B3" s="20" t="s">
        <v>19</v>
      </c>
      <c r="C3" s="20" t="s">
        <v>12</v>
      </c>
      <c r="D3" s="20" t="s">
        <v>16</v>
      </c>
      <c r="E3" s="20" t="s">
        <v>20</v>
      </c>
      <c r="F3" s="20" t="s">
        <v>14</v>
      </c>
      <c r="G3" s="20" t="s">
        <v>31</v>
      </c>
    </row>
    <row r="4" spans="1:7" x14ac:dyDescent="0.3">
      <c r="A4" s="18" t="s">
        <v>13</v>
      </c>
      <c r="B4" s="19">
        <v>1358</v>
      </c>
      <c r="C4" s="19">
        <v>972</v>
      </c>
      <c r="D4" s="19">
        <v>1579</v>
      </c>
      <c r="E4" s="19">
        <v>9567</v>
      </c>
      <c r="F4" s="19">
        <v>651</v>
      </c>
      <c r="G4" s="19">
        <v>14127</v>
      </c>
    </row>
    <row r="5" spans="1:7" x14ac:dyDescent="0.3">
      <c r="A5" s="18" t="s">
        <v>22</v>
      </c>
      <c r="B5" s="19">
        <v>849</v>
      </c>
      <c r="C5" s="19">
        <v>608</v>
      </c>
      <c r="D5" s="19">
        <v>1688</v>
      </c>
      <c r="E5" s="19">
        <v>1793</v>
      </c>
      <c r="F5" s="19">
        <v>315</v>
      </c>
      <c r="G5" s="19">
        <v>5253</v>
      </c>
    </row>
    <row r="6" spans="1:7" x14ac:dyDescent="0.3">
      <c r="A6" s="18" t="s">
        <v>15</v>
      </c>
      <c r="B6" s="19">
        <v>1355</v>
      </c>
      <c r="C6" s="19">
        <v>552</v>
      </c>
      <c r="D6" s="19">
        <v>1889</v>
      </c>
      <c r="E6" s="19">
        <v>618</v>
      </c>
      <c r="F6" s="19">
        <v>551</v>
      </c>
      <c r="G6" s="19">
        <v>4965</v>
      </c>
    </row>
    <row r="7" spans="1:7" x14ac:dyDescent="0.3">
      <c r="A7" s="18" t="s">
        <v>23</v>
      </c>
      <c r="B7" s="19">
        <v>3155</v>
      </c>
      <c r="C7" s="19">
        <v>542</v>
      </c>
      <c r="D7" s="19">
        <v>316</v>
      </c>
      <c r="E7" s="19">
        <v>547</v>
      </c>
      <c r="F7" s="19">
        <v>1687</v>
      </c>
      <c r="G7" s="19">
        <v>6247</v>
      </c>
    </row>
    <row r="8" spans="1:7" x14ac:dyDescent="0.3">
      <c r="A8" s="18" t="s">
        <v>17</v>
      </c>
      <c r="B8" s="19">
        <v>173</v>
      </c>
      <c r="C8" s="19">
        <v>346</v>
      </c>
      <c r="D8" s="19">
        <v>615</v>
      </c>
      <c r="E8" s="19">
        <v>948</v>
      </c>
      <c r="F8" s="19">
        <v>158</v>
      </c>
      <c r="G8" s="19">
        <v>2240</v>
      </c>
    </row>
    <row r="9" spans="1:7" x14ac:dyDescent="0.3">
      <c r="A9" s="18" t="s">
        <v>18</v>
      </c>
      <c r="B9" s="19">
        <v>135</v>
      </c>
      <c r="C9" s="19">
        <v>234</v>
      </c>
      <c r="D9" s="19">
        <v>632</v>
      </c>
      <c r="E9" s="19">
        <v>568</v>
      </c>
      <c r="F9" s="19">
        <v>318</v>
      </c>
      <c r="G9" s="19">
        <v>1887</v>
      </c>
    </row>
    <row r="10" spans="1:7" x14ac:dyDescent="0.3">
      <c r="A10" s="18" t="s">
        <v>21</v>
      </c>
      <c r="B10" s="19">
        <v>561</v>
      </c>
      <c r="C10" s="19">
        <v>972</v>
      </c>
      <c r="D10" s="19">
        <v>193</v>
      </c>
      <c r="E10" s="19">
        <v>784</v>
      </c>
      <c r="F10" s="19">
        <v>151</v>
      </c>
      <c r="G10" s="19">
        <v>2661</v>
      </c>
    </row>
    <row r="11" spans="1:7" x14ac:dyDescent="0.3">
      <c r="A11" s="18" t="s">
        <v>11</v>
      </c>
      <c r="B11" s="19">
        <v>591</v>
      </c>
      <c r="C11" s="19">
        <v>651</v>
      </c>
      <c r="D11" s="19">
        <v>849</v>
      </c>
      <c r="E11" s="19">
        <v>246</v>
      </c>
      <c r="F11" s="19">
        <v>357</v>
      </c>
      <c r="G11" s="19">
        <v>2694</v>
      </c>
    </row>
    <row r="12" spans="1:7" x14ac:dyDescent="0.3">
      <c r="A12" s="21" t="s">
        <v>31</v>
      </c>
      <c r="B12" s="22">
        <v>8177</v>
      </c>
      <c r="C12" s="22">
        <v>4877</v>
      </c>
      <c r="D12" s="22">
        <v>7761</v>
      </c>
      <c r="E12" s="22">
        <v>15071</v>
      </c>
      <c r="F12" s="22">
        <v>4188</v>
      </c>
      <c r="G12" s="22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opLeftCell="A4" workbookViewId="0">
      <selection activeCell="G31" sqref="G31"/>
    </sheetView>
  </sheetViews>
  <sheetFormatPr baseColWidth="10" defaultRowHeight="14.4" x14ac:dyDescent="0.3"/>
  <cols>
    <col min="1" max="1" width="11.77734375" bestFit="1" customWidth="1"/>
    <col min="2" max="2" width="16.77734375" bestFit="1" customWidth="1"/>
    <col min="3" max="3" width="11.77734375" bestFit="1" customWidth="1"/>
    <col min="4" max="5" width="16.77734375" bestFit="1" customWidth="1"/>
    <col min="6" max="6" width="23.44140625" bestFit="1" customWidth="1"/>
    <col min="7" max="7" width="29" bestFit="1" customWidth="1"/>
  </cols>
  <sheetData>
    <row r="2" spans="1:7" ht="21" x14ac:dyDescent="0.3">
      <c r="A2" s="16" t="s">
        <v>10</v>
      </c>
      <c r="B2" s="16" t="s">
        <v>9</v>
      </c>
      <c r="C2" s="16" t="s">
        <v>8</v>
      </c>
      <c r="D2" s="16" t="s">
        <v>7</v>
      </c>
      <c r="E2" s="16" t="s">
        <v>6</v>
      </c>
      <c r="F2" s="16" t="s">
        <v>5</v>
      </c>
      <c r="G2" s="16" t="s">
        <v>4</v>
      </c>
    </row>
    <row r="3" spans="1:7" ht="18" x14ac:dyDescent="0.3">
      <c r="A3" s="15">
        <v>1</v>
      </c>
      <c r="B3" s="13">
        <v>120</v>
      </c>
      <c r="C3" s="15">
        <v>3</v>
      </c>
      <c r="D3" s="13">
        <v>360</v>
      </c>
      <c r="E3" s="14">
        <f>IF(Tableau24[[#This Row],[PT]]&gt;=1000,0.1,(IF(Tableau24[[#This Row],[PT]]&gt;=100,0.05,0)))</f>
        <v>0.05</v>
      </c>
      <c r="F3" s="13">
        <f>Tableau24[[#This Row],[PT]]*Tableau24[[#This Row],[REMISE]]</f>
        <v>18</v>
      </c>
      <c r="G3" s="13">
        <f>Tableau24[[#This Row],[PT]]-Tableau24[[#This Row],[VAL REMISE]]</f>
        <v>342</v>
      </c>
    </row>
    <row r="4" spans="1:7" ht="18" x14ac:dyDescent="0.3">
      <c r="A4" s="15">
        <v>2</v>
      </c>
      <c r="B4" s="13">
        <v>56</v>
      </c>
      <c r="C4" s="15">
        <v>5</v>
      </c>
      <c r="D4" s="13">
        <v>280</v>
      </c>
      <c r="E4" s="14">
        <f>IF(Tableau24[[#This Row],[PT]]&gt;=1000,0.1,(IF(Tableau24[[#This Row],[PT]]&gt;=100,0.05,0)))</f>
        <v>0.05</v>
      </c>
      <c r="F4" s="13">
        <f>Tableau24[[#This Row],[PT]]*Tableau24[[#This Row],[REMISE]]</f>
        <v>14</v>
      </c>
      <c r="G4" s="13">
        <f>Tableau24[[#This Row],[PT]]-Tableau24[[#This Row],[VAL REMISE]]</f>
        <v>266</v>
      </c>
    </row>
    <row r="5" spans="1:7" ht="18" x14ac:dyDescent="0.3">
      <c r="A5" s="15">
        <v>3</v>
      </c>
      <c r="B5" s="13">
        <v>70</v>
      </c>
      <c r="C5" s="15">
        <v>2</v>
      </c>
      <c r="D5" s="13">
        <v>140</v>
      </c>
      <c r="E5" s="14">
        <f>IF(Tableau24[[#This Row],[PT]]&gt;=1000,0.1,(IF(Tableau24[[#This Row],[PT]]&gt;=100,0.05,0)))</f>
        <v>0.05</v>
      </c>
      <c r="F5" s="13">
        <f>Tableau24[[#This Row],[PT]]*Tableau24[[#This Row],[REMISE]]</f>
        <v>7</v>
      </c>
      <c r="G5" s="13">
        <f>Tableau24[[#This Row],[PT]]-Tableau24[[#This Row],[VAL REMISE]]</f>
        <v>133</v>
      </c>
    </row>
    <row r="6" spans="1:7" ht="18" x14ac:dyDescent="0.3">
      <c r="A6" s="15">
        <v>4</v>
      </c>
      <c r="B6" s="13">
        <v>430</v>
      </c>
      <c r="C6" s="15">
        <v>7</v>
      </c>
      <c r="D6" s="13">
        <v>3010</v>
      </c>
      <c r="E6" s="14">
        <f>IF(Tableau24[[#This Row],[PT]]&gt;=1000,0.1,(IF(Tableau24[[#This Row],[PT]]&gt;=100,0.05,0)))</f>
        <v>0.1</v>
      </c>
      <c r="F6" s="13">
        <f>Tableau24[[#This Row],[PT]]*Tableau24[[#This Row],[REMISE]]</f>
        <v>301</v>
      </c>
      <c r="G6" s="13">
        <f>Tableau24[[#This Row],[PT]]-Tableau24[[#This Row],[VAL REMISE]]</f>
        <v>2709</v>
      </c>
    </row>
    <row r="7" spans="1:7" ht="18" x14ac:dyDescent="0.3">
      <c r="A7" s="15">
        <v>5</v>
      </c>
      <c r="B7" s="13">
        <v>230</v>
      </c>
      <c r="C7" s="15">
        <v>23</v>
      </c>
      <c r="D7" s="13">
        <v>5290</v>
      </c>
      <c r="E7" s="14">
        <f>IF(Tableau24[[#This Row],[PT]]&gt;=1000,0.1,(IF(Tableau24[[#This Row],[PT]]&gt;=100,0.05,0)))</f>
        <v>0.1</v>
      </c>
      <c r="F7" s="13">
        <f>Tableau24[[#This Row],[PT]]*Tableau24[[#This Row],[REMISE]]</f>
        <v>529</v>
      </c>
      <c r="G7" s="13">
        <f>Tableau24[[#This Row],[PT]]-Tableau24[[#This Row],[VAL REMISE]]</f>
        <v>4761</v>
      </c>
    </row>
    <row r="8" spans="1:7" ht="18" x14ac:dyDescent="0.3">
      <c r="A8" s="15">
        <v>6</v>
      </c>
      <c r="B8" s="13">
        <v>10</v>
      </c>
      <c r="C8" s="15">
        <v>2</v>
      </c>
      <c r="D8" s="13">
        <v>20</v>
      </c>
      <c r="E8" s="14">
        <f>IF(Tableau24[[#This Row],[PT]]&gt;=1000,0.1,(IF(Tableau24[[#This Row],[PT]]&gt;=100,0.05,0)))</f>
        <v>0</v>
      </c>
      <c r="F8" s="13">
        <f>Tableau24[[#This Row],[PT]]*Tableau24[[#This Row],[REMISE]]</f>
        <v>0</v>
      </c>
      <c r="G8" s="13">
        <f>Tableau24[[#This Row],[PT]]-Tableau24[[#This Row],[VAL REMISE]]</f>
        <v>20</v>
      </c>
    </row>
    <row r="9" spans="1:7" ht="18" x14ac:dyDescent="0.3">
      <c r="A9" s="15">
        <v>7</v>
      </c>
      <c r="B9" s="13">
        <v>5</v>
      </c>
      <c r="C9" s="15">
        <v>8</v>
      </c>
      <c r="D9" s="13">
        <v>40</v>
      </c>
      <c r="E9" s="14">
        <f>IF(Tableau24[[#This Row],[PT]]&gt;=1000,0.1,(IF(Tableau24[[#This Row],[PT]]&gt;=100,0.05,0)))</f>
        <v>0</v>
      </c>
      <c r="F9" s="13">
        <f>Tableau24[[#This Row],[PT]]*Tableau24[[#This Row],[REMISE]]</f>
        <v>0</v>
      </c>
      <c r="G9" s="13">
        <f>Tableau24[[#This Row],[PT]]-Tableau24[[#This Row],[VAL REMISE]]</f>
        <v>40</v>
      </c>
    </row>
    <row r="10" spans="1:7" ht="18" x14ac:dyDescent="0.3">
      <c r="A10" s="15">
        <v>8</v>
      </c>
      <c r="B10" s="13">
        <v>5040</v>
      </c>
      <c r="C10" s="15">
        <v>1</v>
      </c>
      <c r="D10" s="13">
        <v>5040</v>
      </c>
      <c r="E10" s="14">
        <f>IF(Tableau24[[#This Row],[PT]]&gt;=1000,0.1,(IF(Tableau24[[#This Row],[PT]]&gt;=100,0.05,0)))</f>
        <v>0.1</v>
      </c>
      <c r="F10" s="13">
        <f>Tableau24[[#This Row],[PT]]*Tableau24[[#This Row],[REMISE]]</f>
        <v>504</v>
      </c>
      <c r="G10" s="13">
        <f>Tableau24[[#This Row],[PT]]-Tableau24[[#This Row],[VAL REMISE]]</f>
        <v>4536</v>
      </c>
    </row>
    <row r="11" spans="1:7" ht="18" x14ac:dyDescent="0.3">
      <c r="A11" s="15">
        <v>9</v>
      </c>
      <c r="B11" s="13">
        <v>1200</v>
      </c>
      <c r="C11" s="15">
        <v>3</v>
      </c>
      <c r="D11" s="13">
        <v>3600</v>
      </c>
      <c r="E11" s="14">
        <f>IF(Tableau24[[#This Row],[PT]]&gt;=1000,0.1,(IF(Tableau24[[#This Row],[PT]]&gt;=100,0.05,0)))</f>
        <v>0.1</v>
      </c>
      <c r="F11" s="13">
        <f>Tableau24[[#This Row],[PT]]*Tableau24[[#This Row],[REMISE]]</f>
        <v>360</v>
      </c>
      <c r="G11" s="13">
        <f>Tableau24[[#This Row],[PT]]-Tableau24[[#This Row],[VAL REMISE]]</f>
        <v>3240</v>
      </c>
    </row>
    <row r="12" spans="1:7" ht="18" x14ac:dyDescent="0.3">
      <c r="A12" s="15">
        <v>10</v>
      </c>
      <c r="B12" s="13">
        <v>480</v>
      </c>
      <c r="C12" s="15">
        <v>4</v>
      </c>
      <c r="D12" s="13">
        <v>1920</v>
      </c>
      <c r="E12" s="14">
        <f>IF(Tableau24[[#This Row],[PT]]&gt;=1000,0.1,(IF(Tableau24[[#This Row],[PT]]&gt;=100,0.05,0)))</f>
        <v>0.1</v>
      </c>
      <c r="F12" s="13">
        <f>Tableau24[[#This Row],[PT]]*Tableau24[[#This Row],[REMISE]]</f>
        <v>192</v>
      </c>
      <c r="G12" s="13">
        <f>Tableau24[[#This Row],[PT]]-Tableau24[[#This Row],[VAL REMISE]]</f>
        <v>1728</v>
      </c>
    </row>
    <row r="13" spans="1:7" ht="18" x14ac:dyDescent="0.3">
      <c r="A13" s="15">
        <v>11</v>
      </c>
      <c r="B13" s="13">
        <v>33</v>
      </c>
      <c r="C13" s="15">
        <v>5</v>
      </c>
      <c r="D13" s="13">
        <v>165</v>
      </c>
      <c r="E13" s="14">
        <f>IF(Tableau24[[#This Row],[PT]]&gt;=1000,0.1,(IF(Tableau24[[#This Row],[PT]]&gt;=100,0.05,0)))</f>
        <v>0.05</v>
      </c>
      <c r="F13" s="13">
        <f>Tableau24[[#This Row],[PT]]*Tableau24[[#This Row],[REMISE]]</f>
        <v>8.25</v>
      </c>
      <c r="G13" s="13">
        <f>Tableau24[[#This Row],[PT]]-Tableau24[[#This Row],[VAL REMISE]]</f>
        <v>156.75</v>
      </c>
    </row>
    <row r="14" spans="1:7" ht="18" x14ac:dyDescent="0.3">
      <c r="A14" s="15">
        <v>12</v>
      </c>
      <c r="B14" s="13">
        <v>1200</v>
      </c>
      <c r="C14" s="15">
        <v>2</v>
      </c>
      <c r="D14" s="13">
        <v>2400</v>
      </c>
      <c r="E14" s="14">
        <f>IF(Tableau24[[#This Row],[PT]]&gt;=1000,0.1,(IF(Tableau24[[#This Row],[PT]]&gt;=100,0.05,0)))</f>
        <v>0.1</v>
      </c>
      <c r="F14" s="13">
        <f>Tableau24[[#This Row],[PT]]*Tableau24[[#This Row],[REMISE]]</f>
        <v>240</v>
      </c>
      <c r="G14" s="13">
        <f>Tableau24[[#This Row],[PT]]-Tableau24[[#This Row],[VAL REMISE]]</f>
        <v>2160</v>
      </c>
    </row>
    <row r="15" spans="1:7" ht="18" x14ac:dyDescent="0.3">
      <c r="A15" s="15">
        <v>13</v>
      </c>
      <c r="B15" s="13">
        <v>15</v>
      </c>
      <c r="C15" s="15">
        <v>10</v>
      </c>
      <c r="D15" s="13">
        <v>150</v>
      </c>
      <c r="E15" s="14">
        <f>IF(Tableau24[[#This Row],[PT]]&gt;=1000,0.1,(IF(Tableau24[[#This Row],[PT]]&gt;=100,0.05,0)))</f>
        <v>0.05</v>
      </c>
      <c r="F15" s="13">
        <f>Tableau24[[#This Row],[PT]]*Tableau24[[#This Row],[REMISE]]</f>
        <v>7.5</v>
      </c>
      <c r="G15" s="13">
        <f>Tableau24[[#This Row],[PT]]-Tableau24[[#This Row],[VAL REMISE]]</f>
        <v>142.5</v>
      </c>
    </row>
    <row r="16" spans="1:7" ht="18" x14ac:dyDescent="0.3">
      <c r="A16" s="15">
        <v>14</v>
      </c>
      <c r="B16" s="13">
        <v>24</v>
      </c>
      <c r="C16" s="15">
        <v>5</v>
      </c>
      <c r="D16" s="13">
        <v>120</v>
      </c>
      <c r="E16" s="14">
        <f>IF(Tableau24[[#This Row],[PT]]&gt;=1000,0.1,(IF(Tableau24[[#This Row],[PT]]&gt;=100,0.05,0)))</f>
        <v>0.05</v>
      </c>
      <c r="F16" s="13">
        <f>Tableau24[[#This Row],[PT]]*Tableau24[[#This Row],[REMISE]]</f>
        <v>6</v>
      </c>
      <c r="G16" s="13">
        <f>Tableau24[[#This Row],[PT]]-Tableau24[[#This Row],[VAL REMISE]]</f>
        <v>114</v>
      </c>
    </row>
    <row r="17" spans="1:8" ht="18" x14ac:dyDescent="0.35">
      <c r="A17" s="7"/>
      <c r="B17" s="7"/>
      <c r="C17" s="7"/>
      <c r="D17" s="7"/>
      <c r="E17" s="7"/>
      <c r="F17" s="7"/>
      <c r="G17" s="7"/>
    </row>
    <row r="18" spans="1:8" ht="18" x14ac:dyDescent="0.35">
      <c r="A18" s="7"/>
      <c r="B18" s="7"/>
      <c r="C18" s="7"/>
      <c r="D18" s="7"/>
      <c r="E18" s="6"/>
      <c r="F18" s="12" t="s">
        <v>3</v>
      </c>
      <c r="G18" s="11">
        <f>SUM(G3:G16)</f>
        <v>20348.25</v>
      </c>
      <c r="H18" s="10"/>
    </row>
    <row r="19" spans="1:8" ht="18" x14ac:dyDescent="0.35">
      <c r="A19" s="7"/>
      <c r="B19" s="7"/>
      <c r="C19" s="7"/>
      <c r="D19" s="7"/>
      <c r="E19" s="6"/>
      <c r="F19" s="9" t="s">
        <v>2</v>
      </c>
      <c r="G19" s="8">
        <v>0.19</v>
      </c>
    </row>
    <row r="20" spans="1:8" ht="18" x14ac:dyDescent="0.35">
      <c r="A20" s="7"/>
      <c r="B20" s="7"/>
      <c r="C20" s="7"/>
      <c r="D20" s="7"/>
      <c r="E20" s="6"/>
      <c r="F20" s="2" t="s">
        <v>1</v>
      </c>
      <c r="G20" s="5">
        <f>G18*G19</f>
        <v>3866.1675</v>
      </c>
    </row>
    <row r="21" spans="1:8" ht="21" x14ac:dyDescent="0.4">
      <c r="A21" s="4"/>
      <c r="B21" s="4"/>
      <c r="C21" s="4"/>
      <c r="D21" s="4"/>
      <c r="E21" s="3"/>
      <c r="F21" s="2" t="s">
        <v>0</v>
      </c>
      <c r="G21" s="1">
        <f>SUM(G18,G20)</f>
        <v>24214.4175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topLeftCell="A6" workbookViewId="0">
      <selection activeCell="C2" sqref="C2:C12"/>
    </sheetView>
  </sheetViews>
  <sheetFormatPr baseColWidth="10" defaultRowHeight="14.4" x14ac:dyDescent="0.3"/>
  <cols>
    <col min="1" max="1" width="13.88671875" bestFit="1" customWidth="1"/>
    <col min="2" max="2" width="18.88671875" bestFit="1" customWidth="1"/>
    <col min="3" max="3" width="17.77734375" bestFit="1" customWidth="1"/>
  </cols>
  <sheetData>
    <row r="2" spans="1:3" ht="18" x14ac:dyDescent="0.3">
      <c r="A2" s="23" t="s">
        <v>33</v>
      </c>
      <c r="B2" s="23" t="s">
        <v>35</v>
      </c>
      <c r="C2" s="24" t="s">
        <v>34</v>
      </c>
    </row>
    <row r="3" spans="1:3" ht="18" x14ac:dyDescent="0.3">
      <c r="A3" s="24">
        <v>1</v>
      </c>
      <c r="B3" s="24">
        <v>5</v>
      </c>
      <c r="C3" s="24">
        <f>Tableau3[[#This Row],[Distance (m)]]/Tableau3[[#This Row],[Time (s)]]</f>
        <v>5</v>
      </c>
    </row>
    <row r="4" spans="1:3" ht="18" x14ac:dyDescent="0.3">
      <c r="A4" s="24">
        <v>2</v>
      </c>
      <c r="B4" s="24">
        <v>10</v>
      </c>
      <c r="C4" s="24">
        <f>Tableau3[[#This Row],[Distance (m)]]/Tableau3[[#This Row],[Time (s)]]</f>
        <v>5</v>
      </c>
    </row>
    <row r="5" spans="1:3" ht="18" x14ac:dyDescent="0.3">
      <c r="A5" s="24">
        <v>3</v>
      </c>
      <c r="B5" s="24">
        <v>17</v>
      </c>
      <c r="C5" s="24">
        <f>Tableau3[[#This Row],[Distance (m)]]/Tableau3[[#This Row],[Time (s)]]</f>
        <v>5.666666666666667</v>
      </c>
    </row>
    <row r="6" spans="1:3" ht="18" x14ac:dyDescent="0.3">
      <c r="A6" s="24">
        <v>4</v>
      </c>
      <c r="B6" s="24">
        <v>27</v>
      </c>
      <c r="C6" s="24">
        <f>Tableau3[[#This Row],[Distance (m)]]/Tableau3[[#This Row],[Time (s)]]</f>
        <v>6.75</v>
      </c>
    </row>
    <row r="7" spans="1:3" ht="18" x14ac:dyDescent="0.3">
      <c r="A7" s="24">
        <v>5</v>
      </c>
      <c r="B7" s="24">
        <v>37</v>
      </c>
      <c r="C7" s="24">
        <f>Tableau3[[#This Row],[Distance (m)]]/Tableau3[[#This Row],[Time (s)]]</f>
        <v>7.4</v>
      </c>
    </row>
    <row r="8" spans="1:3" ht="18" x14ac:dyDescent="0.3">
      <c r="A8" s="24">
        <v>6</v>
      </c>
      <c r="B8" s="24">
        <v>49</v>
      </c>
      <c r="C8" s="24">
        <f>Tableau3[[#This Row],[Distance (m)]]/Tableau3[[#This Row],[Time (s)]]</f>
        <v>8.1666666666666661</v>
      </c>
    </row>
    <row r="9" spans="1:3" ht="18" x14ac:dyDescent="0.3">
      <c r="A9" s="24">
        <v>7</v>
      </c>
      <c r="B9" s="24">
        <v>63</v>
      </c>
      <c r="C9" s="24">
        <f>Tableau3[[#This Row],[Distance (m)]]/Tableau3[[#This Row],[Time (s)]]</f>
        <v>9</v>
      </c>
    </row>
    <row r="10" spans="1:3" ht="18" x14ac:dyDescent="0.3">
      <c r="A10" s="24">
        <v>8</v>
      </c>
      <c r="B10" s="24">
        <v>75</v>
      </c>
      <c r="C10" s="24">
        <f>Tableau3[[#This Row],[Distance (m)]]/Tableau3[[#This Row],[Time (s)]]</f>
        <v>9.375</v>
      </c>
    </row>
    <row r="11" spans="1:3" ht="18" x14ac:dyDescent="0.3">
      <c r="A11" s="24">
        <v>9</v>
      </c>
      <c r="B11" s="24">
        <v>83</v>
      </c>
      <c r="C11" s="24">
        <f>Tableau3[[#This Row],[Distance (m)]]/Tableau3[[#This Row],[Time (s)]]</f>
        <v>9.2222222222222214</v>
      </c>
    </row>
    <row r="12" spans="1:3" ht="18" x14ac:dyDescent="0.3">
      <c r="A12" s="24">
        <v>10</v>
      </c>
      <c r="B12" s="24">
        <v>91</v>
      </c>
      <c r="C12" s="24">
        <f>Tableau3[[#This Row],[Distance (m)]]/Tableau3[[#This Row],[Time (s)]]</f>
        <v>9.1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question 3 (2)</vt:lpstr>
      <vt:lpstr>Feuil5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2024-01-01T20:23:59Z</dcterms:created>
  <dcterms:modified xsi:type="dcterms:W3CDTF">2024-01-02T19:36:02Z</dcterms:modified>
</cp:coreProperties>
</file>