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프로젝트3 - 대학원\예측 모델\"/>
    </mc:Choice>
  </mc:AlternateContent>
  <xr:revisionPtr revIDLastSave="0" documentId="13_ncr:1_{27E0259A-BA3E-4745-9463-D8A36B27FE9A}" xr6:coauthVersionLast="41" xr6:coauthVersionMax="41" xr10:uidLastSave="{00000000-0000-0000-0000-000000000000}"/>
  <bookViews>
    <workbookView xWindow="-120" yWindow="-120" windowWidth="29040" windowHeight="15840" firstSheet="1" activeTab="8" xr2:uid="{4AF3E295-47C4-4242-8537-8A807F3806CD}"/>
  </bookViews>
  <sheets>
    <sheet name="Marc Marquez 2013~2019" sheetId="1" r:id="rId1"/>
    <sheet name="예측1" sheetId="5" r:id="rId2"/>
    <sheet name="Sheet8" sheetId="8" r:id="rId3"/>
    <sheet name="Sheet7" sheetId="7" r:id="rId4"/>
    <sheet name="최종 예측" sheetId="6" r:id="rId5"/>
    <sheet name="최종 예측2" sheetId="9" r:id="rId6"/>
    <sheet name="Sheet3" sheetId="11" r:id="rId7"/>
    <sheet name="Sheet2" sheetId="10" r:id="rId8"/>
    <sheet name="마르케즈-최종예상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9" l="1"/>
  <c r="L18" i="9"/>
  <c r="I19" i="9"/>
  <c r="J19" i="9"/>
  <c r="K19" i="9"/>
  <c r="H19" i="9"/>
  <c r="I18" i="9"/>
  <c r="J18" i="9"/>
  <c r="K18" i="9"/>
  <c r="H18" i="9"/>
  <c r="K14" i="9"/>
  <c r="J14" i="9"/>
  <c r="I14" i="9"/>
  <c r="I15" i="9" s="1"/>
  <c r="H15" i="9"/>
  <c r="H16" i="9" s="1"/>
  <c r="H14" i="9"/>
  <c r="G19" i="9"/>
  <c r="G18" i="9"/>
  <c r="G15" i="9"/>
  <c r="G16" i="9" s="1"/>
  <c r="G14" i="9"/>
  <c r="F15" i="9"/>
  <c r="F16" i="9" s="1"/>
  <c r="F14" i="9"/>
  <c r="E15" i="9"/>
  <c r="E16" i="9" s="1"/>
  <c r="E14" i="9"/>
  <c r="D15" i="9"/>
  <c r="D16" i="9" s="1"/>
  <c r="D14" i="9"/>
  <c r="C15" i="9"/>
  <c r="C16" i="9" s="1"/>
  <c r="C14" i="9"/>
  <c r="B16" i="9"/>
  <c r="B17" i="9" s="1"/>
  <c r="B15" i="9"/>
  <c r="B18" i="9" s="1"/>
  <c r="B14" i="9"/>
  <c r="D16" i="11"/>
  <c r="E17" i="11"/>
  <c r="E16" i="11"/>
  <c r="D17" i="11"/>
  <c r="C16" i="11"/>
  <c r="C17" i="11"/>
  <c r="H3" i="11"/>
  <c r="H7" i="11"/>
  <c r="C14" i="11"/>
  <c r="H4" i="11"/>
  <c r="H8" i="11"/>
  <c r="C15" i="11"/>
  <c r="H5" i="11"/>
  <c r="H2" i="11"/>
  <c r="H6" i="11"/>
  <c r="J15" i="9" l="1"/>
  <c r="J16" i="9" s="1"/>
  <c r="K15" i="9"/>
  <c r="I16" i="9"/>
  <c r="I17" i="9" s="1"/>
  <c r="H17" i="9"/>
  <c r="G17" i="9"/>
  <c r="F17" i="9"/>
  <c r="E17" i="9"/>
  <c r="D17" i="9"/>
  <c r="C17" i="9"/>
  <c r="C19" i="9" s="1"/>
  <c r="C18" i="9"/>
  <c r="B150" i="7"/>
  <c r="B149" i="7"/>
  <c r="F112" i="5"/>
  <c r="E112" i="5"/>
  <c r="G111" i="5"/>
  <c r="F111" i="5"/>
  <c r="E111" i="5"/>
  <c r="D111" i="5"/>
  <c r="C111" i="5"/>
  <c r="B111" i="5"/>
  <c r="C148" i="8"/>
  <c r="C144" i="8"/>
  <c r="C140" i="8"/>
  <c r="C136" i="8"/>
  <c r="C132" i="8"/>
  <c r="C128" i="8"/>
  <c r="C124" i="8"/>
  <c r="C120" i="8"/>
  <c r="C116" i="8"/>
  <c r="C112" i="8"/>
  <c r="H8" i="8"/>
  <c r="H4" i="8"/>
  <c r="C145" i="8"/>
  <c r="C141" i="8"/>
  <c r="C137" i="8"/>
  <c r="C133" i="8"/>
  <c r="C129" i="8"/>
  <c r="C125" i="8"/>
  <c r="C121" i="8"/>
  <c r="C117" i="8"/>
  <c r="C113" i="8"/>
  <c r="H7" i="8"/>
  <c r="H3" i="8"/>
  <c r="C142" i="8"/>
  <c r="C134" i="8"/>
  <c r="C126" i="8"/>
  <c r="C118" i="8"/>
  <c r="H6" i="8"/>
  <c r="C147" i="8"/>
  <c r="C139" i="8"/>
  <c r="C131" i="8"/>
  <c r="C123" i="8"/>
  <c r="C115" i="8"/>
  <c r="H5" i="8"/>
  <c r="C146" i="8"/>
  <c r="C130" i="8"/>
  <c r="C114" i="8"/>
  <c r="H2" i="8"/>
  <c r="C138" i="8"/>
  <c r="C122" i="8"/>
  <c r="C143" i="8"/>
  <c r="C127" i="8"/>
  <c r="C111" i="8"/>
  <c r="C135" i="8"/>
  <c r="C119" i="8"/>
  <c r="D15" i="11"/>
  <c r="D14" i="11"/>
  <c r="E15" i="11"/>
  <c r="E14" i="11"/>
  <c r="K16" i="9" l="1"/>
  <c r="K17" i="9" s="1"/>
  <c r="J17" i="9"/>
  <c r="F18" i="9"/>
  <c r="F19" i="9"/>
  <c r="E18" i="9"/>
  <c r="E19" i="9"/>
  <c r="D19" i="9"/>
  <c r="D18" i="9"/>
  <c r="B19" i="9"/>
  <c r="B112" i="5"/>
  <c r="C112" i="5"/>
  <c r="G112" i="5"/>
  <c r="D112" i="5"/>
  <c r="E113" i="5"/>
  <c r="F113" i="5"/>
  <c r="E119" i="8"/>
  <c r="E127" i="8"/>
  <c r="E122" i="8"/>
  <c r="E130" i="8"/>
  <c r="E115" i="8"/>
  <c r="E131" i="8"/>
  <c r="E147" i="8"/>
  <c r="E126" i="8"/>
  <c r="E142" i="8"/>
  <c r="D117" i="8"/>
  <c r="D125" i="8"/>
  <c r="D133" i="8"/>
  <c r="D141" i="8"/>
  <c r="E112" i="8"/>
  <c r="E120" i="8"/>
  <c r="E128" i="8"/>
  <c r="E136" i="8"/>
  <c r="E144" i="8"/>
  <c r="E135" i="8"/>
  <c r="E111" i="8"/>
  <c r="E138" i="8"/>
  <c r="E114" i="8"/>
  <c r="E123" i="8"/>
  <c r="E134" i="8"/>
  <c r="D121" i="8"/>
  <c r="D137" i="8"/>
  <c r="D145" i="8"/>
  <c r="E132" i="8"/>
  <c r="E148" i="8"/>
  <c r="D135" i="8"/>
  <c r="D111" i="8"/>
  <c r="D143" i="8"/>
  <c r="D138" i="8"/>
  <c r="D114" i="8"/>
  <c r="D146" i="8"/>
  <c r="D123" i="8"/>
  <c r="D139" i="8"/>
  <c r="D134" i="8"/>
  <c r="E121" i="8"/>
  <c r="E129" i="8"/>
  <c r="E145" i="8"/>
  <c r="D124" i="8"/>
  <c r="D148" i="8"/>
  <c r="D119" i="8"/>
  <c r="D127" i="8"/>
  <c r="D122" i="8"/>
  <c r="D130" i="8"/>
  <c r="D115" i="8"/>
  <c r="D131" i="8"/>
  <c r="D147" i="8"/>
  <c r="D126" i="8"/>
  <c r="D142" i="8"/>
  <c r="E117" i="8"/>
  <c r="E125" i="8"/>
  <c r="E133" i="8"/>
  <c r="E141" i="8"/>
  <c r="D112" i="8"/>
  <c r="D120" i="8"/>
  <c r="D128" i="8"/>
  <c r="D136" i="8"/>
  <c r="D144" i="8"/>
  <c r="E143" i="8"/>
  <c r="E146" i="8"/>
  <c r="E139" i="8"/>
  <c r="E118" i="8"/>
  <c r="D113" i="8"/>
  <c r="D129" i="8"/>
  <c r="E116" i="8"/>
  <c r="E124" i="8"/>
  <c r="E140" i="8"/>
  <c r="D118" i="8"/>
  <c r="E113" i="8"/>
  <c r="E137" i="8"/>
  <c r="D116" i="8"/>
  <c r="D132" i="8"/>
  <c r="D140" i="8"/>
  <c r="C113" i="5" l="1"/>
  <c r="C114" i="5"/>
  <c r="E114" i="5"/>
  <c r="B113" i="5"/>
  <c r="G113" i="5"/>
  <c r="D113" i="5"/>
  <c r="F114" i="5"/>
  <c r="C116" i="5" l="1"/>
  <c r="C115" i="5"/>
  <c r="E115" i="5"/>
  <c r="F115" i="5"/>
  <c r="D114" i="5"/>
  <c r="B114" i="5"/>
  <c r="B115" i="5" s="1"/>
  <c r="G114" i="5"/>
  <c r="E116" i="5"/>
  <c r="B116" i="5" l="1"/>
  <c r="F117" i="5"/>
  <c r="C117" i="5"/>
  <c r="C118" i="5"/>
  <c r="F116" i="5"/>
  <c r="F118" i="5"/>
  <c r="B117" i="5"/>
  <c r="D116" i="5"/>
  <c r="D115" i="5"/>
  <c r="G115" i="5"/>
  <c r="E117" i="5"/>
  <c r="C119" i="5" l="1"/>
  <c r="B118" i="5"/>
  <c r="G116" i="5"/>
  <c r="C120" i="5"/>
  <c r="D117" i="5"/>
  <c r="F119" i="5"/>
  <c r="B119" i="5"/>
  <c r="E118" i="5"/>
  <c r="F120" i="5" l="1"/>
  <c r="C121" i="5"/>
  <c r="G117" i="5"/>
  <c r="B120" i="5"/>
  <c r="B121" i="5" s="1"/>
  <c r="B122" i="5" s="1"/>
  <c r="B123" i="5" s="1"/>
  <c r="B124" i="5" s="1"/>
  <c r="B125" i="5" s="1"/>
  <c r="B126" i="5" s="1"/>
  <c r="B127" i="5" s="1"/>
  <c r="B128" i="5" s="1"/>
  <c r="F121" i="5"/>
  <c r="E119" i="5"/>
  <c r="D118" i="5"/>
  <c r="B148" i="5" l="1"/>
  <c r="B129" i="5"/>
  <c r="E120" i="5"/>
  <c r="C122" i="5"/>
  <c r="C123" i="5" s="1"/>
  <c r="G118" i="5"/>
  <c r="F122" i="5"/>
  <c r="D119" i="5"/>
  <c r="D120" i="5" s="1"/>
  <c r="D121" i="5" s="1"/>
  <c r="D122" i="5" s="1"/>
  <c r="D123" i="5" s="1"/>
  <c r="D124" i="5" s="1"/>
  <c r="D125" i="5" s="1"/>
  <c r="D126" i="5" s="1"/>
  <c r="D127" i="5" s="1"/>
  <c r="D128" i="5" s="1"/>
  <c r="F123" i="5"/>
  <c r="F124" i="5" s="1"/>
  <c r="F125" i="5" s="1"/>
  <c r="F126" i="5" s="1"/>
  <c r="F127" i="5" s="1"/>
  <c r="F128" i="5" s="1"/>
  <c r="F129" i="5" s="1"/>
  <c r="F130" i="5" s="1"/>
  <c r="C124" i="5" l="1"/>
  <c r="C125" i="5" s="1"/>
  <c r="C126" i="5" s="1"/>
  <c r="C127" i="5" s="1"/>
  <c r="C128" i="5" s="1"/>
  <c r="D148" i="5"/>
  <c r="D129" i="5"/>
  <c r="D130" i="5" s="1"/>
  <c r="E121" i="5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B130" i="5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G119" i="5"/>
  <c r="G120" i="5" s="1"/>
  <c r="G121" i="5" s="1"/>
  <c r="G122" i="5" s="1"/>
  <c r="G123" i="5" s="1"/>
  <c r="G124" i="5" s="1"/>
  <c r="G125" i="5" s="1"/>
  <c r="G126" i="5" s="1"/>
  <c r="G127" i="5" s="1"/>
  <c r="G128" i="5" s="1"/>
  <c r="F148" i="5"/>
  <c r="G148" i="5" l="1"/>
  <c r="G129" i="5"/>
  <c r="G130" i="5" s="1"/>
  <c r="C148" i="5"/>
  <c r="C129" i="5"/>
  <c r="C130" i="5" s="1"/>
  <c r="D131" i="5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E122" i="5"/>
  <c r="E123" i="5" s="1"/>
  <c r="E124" i="5" s="1"/>
  <c r="E125" i="5" s="1"/>
  <c r="E126" i="5" s="1"/>
  <c r="E127" i="5" s="1"/>
  <c r="E128" i="5" s="1"/>
  <c r="B149" i="5"/>
  <c r="F149" i="5"/>
  <c r="C131" i="5" l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E148" i="5"/>
  <c r="E129" i="5"/>
  <c r="E130" i="5" s="1"/>
  <c r="D149" i="5"/>
  <c r="G149" i="5" l="1"/>
  <c r="E131" i="5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C149" i="5"/>
  <c r="E149" i="5" l="1"/>
</calcChain>
</file>

<file path=xl/sharedStrings.xml><?xml version="1.0" encoding="utf-8"?>
<sst xmlns="http://schemas.openxmlformats.org/spreadsheetml/2006/main" count="82" uniqueCount="45">
  <si>
    <t>Turn</t>
  </si>
  <si>
    <t>Turn</t>
    <phoneticPr fontId="1" type="noConversion"/>
  </si>
  <si>
    <t>Point</t>
  </si>
  <si>
    <t>Point</t>
    <phoneticPr fontId="1" type="noConversion"/>
  </si>
  <si>
    <t>예측(Point)</t>
  </si>
  <si>
    <t>낮은 신뢰 한계(Point)</t>
  </si>
  <si>
    <t>높은 신뢰 한계(Point)</t>
  </si>
  <si>
    <t>통계</t>
  </si>
  <si>
    <t>값</t>
  </si>
  <si>
    <t>Alpha</t>
  </si>
  <si>
    <t>Beta</t>
  </si>
  <si>
    <t>Gamma</t>
  </si>
  <si>
    <t>MASE</t>
  </si>
  <si>
    <t>SMAPE</t>
  </si>
  <si>
    <t>MAE</t>
  </si>
  <si>
    <t>RMSE</t>
  </si>
  <si>
    <t>2019 예상</t>
  </si>
  <si>
    <t>2019 예상</t>
    <phoneticPr fontId="1" type="noConversion"/>
  </si>
  <si>
    <t>2020 예상</t>
  </si>
  <si>
    <t>2020 예상</t>
    <phoneticPr fontId="1" type="noConversion"/>
  </si>
  <si>
    <t>Trend1</t>
    <phoneticPr fontId="1" type="noConversion"/>
  </si>
  <si>
    <t>Trend2</t>
  </si>
  <si>
    <t>Trend3</t>
  </si>
  <si>
    <t>Trend4</t>
  </si>
  <si>
    <t>Trend5</t>
  </si>
  <si>
    <t>Trend6</t>
  </si>
  <si>
    <t>Marquez</t>
    <phoneticPr fontId="1" type="noConversion"/>
  </si>
  <si>
    <t>Forecast</t>
    <phoneticPr fontId="1" type="noConversion"/>
  </si>
  <si>
    <t>Marquez</t>
  </si>
  <si>
    <t>Points</t>
  </si>
  <si>
    <t>Points</t>
    <phoneticPr fontId="1" type="noConversion"/>
  </si>
  <si>
    <t>예측(Points)</t>
  </si>
  <si>
    <t>낮은 신뢰 한계(Points)</t>
  </si>
  <si>
    <t>높은 신뢰 한계(Points)</t>
  </si>
  <si>
    <t>Growth1</t>
    <phoneticPr fontId="1" type="noConversion"/>
  </si>
  <si>
    <t>Growth2</t>
    <phoneticPr fontId="1" type="noConversion"/>
  </si>
  <si>
    <t>Growth3</t>
    <phoneticPr fontId="1" type="noConversion"/>
  </si>
  <si>
    <t>Growth4</t>
    <phoneticPr fontId="1" type="noConversion"/>
  </si>
  <si>
    <t>Growth5</t>
    <phoneticPr fontId="1" type="noConversion"/>
  </si>
  <si>
    <t>Trend7</t>
    <phoneticPr fontId="1" type="noConversion"/>
  </si>
  <si>
    <t>Trend8</t>
    <phoneticPr fontId="1" type="noConversion"/>
  </si>
  <si>
    <t>Trend9</t>
    <phoneticPr fontId="1" type="noConversion"/>
  </si>
  <si>
    <t>Trend10</t>
    <phoneticPr fontId="1" type="noConversion"/>
  </si>
  <si>
    <t>Trend11</t>
    <phoneticPr fontId="1" type="noConversion"/>
  </si>
  <si>
    <t>Forecast2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</si>
</sst>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/>
    <xf numFmtId="4" fontId="0" fillId="0" borderId="0" xfId="0" applyNumberFormat="1">
      <alignment vertical="center"/>
    </xf>
  </cellXfs>
  <cellStyles count="1">
    <cellStyle name="표준" xfId="0" builtinId="0"/>
  </cellStyles>
  <dxfs count="12">
    <dxf>
      <numFmt numFmtId="4" formatCode="#,##0.0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4" formatCode="#,##0.0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Sheet8!$B$2:$B$148</c:f>
              <c:numCache>
                <c:formatCode>General</c:formatCode>
                <c:ptCount val="147"/>
                <c:pt idx="0">
                  <c:v>16</c:v>
                </c:pt>
                <c:pt idx="1">
                  <c:v>25</c:v>
                </c:pt>
                <c:pt idx="2">
                  <c:v>20</c:v>
                </c:pt>
                <c:pt idx="3">
                  <c:v>16</c:v>
                </c:pt>
                <c:pt idx="4">
                  <c:v>0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20</c:v>
                </c:pt>
                <c:pt idx="12">
                  <c:v>20</c:v>
                </c:pt>
                <c:pt idx="13">
                  <c:v>25</c:v>
                </c:pt>
                <c:pt idx="14">
                  <c:v>20</c:v>
                </c:pt>
                <c:pt idx="15">
                  <c:v>0</c:v>
                </c:pt>
                <c:pt idx="16">
                  <c:v>20</c:v>
                </c:pt>
                <c:pt idx="17">
                  <c:v>16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13</c:v>
                </c:pt>
                <c:pt idx="29">
                  <c:v>25</c:v>
                </c:pt>
                <c:pt idx="30">
                  <c:v>1</c:v>
                </c:pt>
                <c:pt idx="31">
                  <c:v>3</c:v>
                </c:pt>
                <c:pt idx="32">
                  <c:v>20</c:v>
                </c:pt>
                <c:pt idx="33">
                  <c:v>0</c:v>
                </c:pt>
                <c:pt idx="34">
                  <c:v>25</c:v>
                </c:pt>
                <c:pt idx="35">
                  <c:v>25</c:v>
                </c:pt>
                <c:pt idx="36">
                  <c:v>11</c:v>
                </c:pt>
                <c:pt idx="37">
                  <c:v>25</c:v>
                </c:pt>
                <c:pt idx="38">
                  <c:v>0</c:v>
                </c:pt>
                <c:pt idx="39">
                  <c:v>20</c:v>
                </c:pt>
                <c:pt idx="40">
                  <c:v>13</c:v>
                </c:pt>
                <c:pt idx="41">
                  <c:v>0</c:v>
                </c:pt>
                <c:pt idx="42">
                  <c:v>0</c:v>
                </c:pt>
                <c:pt idx="43">
                  <c:v>20</c:v>
                </c:pt>
                <c:pt idx="44">
                  <c:v>25</c:v>
                </c:pt>
                <c:pt idx="45">
                  <c:v>25</c:v>
                </c:pt>
                <c:pt idx="46">
                  <c:v>20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13</c:v>
                </c:pt>
                <c:pt idx="51">
                  <c:v>25</c:v>
                </c:pt>
                <c:pt idx="52">
                  <c:v>0</c:v>
                </c:pt>
                <c:pt idx="53">
                  <c:v>20</c:v>
                </c:pt>
                <c:pt idx="54">
                  <c:v>16</c:v>
                </c:pt>
                <c:pt idx="55">
                  <c:v>25</c:v>
                </c:pt>
                <c:pt idx="56">
                  <c:v>25</c:v>
                </c:pt>
                <c:pt idx="57">
                  <c:v>16</c:v>
                </c:pt>
                <c:pt idx="58">
                  <c:v>3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25</c:v>
                </c:pt>
                <c:pt idx="63">
                  <c:v>11</c:v>
                </c:pt>
                <c:pt idx="64">
                  <c:v>16</c:v>
                </c:pt>
                <c:pt idx="65">
                  <c:v>13</c:v>
                </c:pt>
                <c:pt idx="66">
                  <c:v>13</c:v>
                </c:pt>
                <c:pt idx="67">
                  <c:v>25</c:v>
                </c:pt>
                <c:pt idx="68">
                  <c:v>25</c:v>
                </c:pt>
                <c:pt idx="69">
                  <c:v>0</c:v>
                </c:pt>
                <c:pt idx="70">
                  <c:v>5</c:v>
                </c:pt>
                <c:pt idx="71">
                  <c:v>20</c:v>
                </c:pt>
                <c:pt idx="72">
                  <c:v>13</c:v>
                </c:pt>
                <c:pt idx="73">
                  <c:v>0</c:v>
                </c:pt>
                <c:pt idx="74">
                  <c:v>25</c:v>
                </c:pt>
                <c:pt idx="75">
                  <c:v>20</c:v>
                </c:pt>
                <c:pt idx="76">
                  <c:v>0</c:v>
                </c:pt>
                <c:pt idx="77">
                  <c:v>10</c:v>
                </c:pt>
                <c:pt idx="78">
                  <c:v>20</c:v>
                </c:pt>
                <c:pt idx="79">
                  <c:v>16</c:v>
                </c:pt>
                <c:pt idx="80">
                  <c:v>25</c:v>
                </c:pt>
                <c:pt idx="81">
                  <c:v>25</c:v>
                </c:pt>
                <c:pt idx="82">
                  <c:v>20</c:v>
                </c:pt>
                <c:pt idx="83">
                  <c:v>0</c:v>
                </c:pt>
                <c:pt idx="84">
                  <c:v>25</c:v>
                </c:pt>
                <c:pt idx="85">
                  <c:v>25</c:v>
                </c:pt>
                <c:pt idx="86">
                  <c:v>20</c:v>
                </c:pt>
                <c:pt idx="87">
                  <c:v>25</c:v>
                </c:pt>
                <c:pt idx="88">
                  <c:v>13</c:v>
                </c:pt>
                <c:pt idx="89">
                  <c:v>16</c:v>
                </c:pt>
                <c:pt idx="90">
                  <c:v>20</c:v>
                </c:pt>
                <c:pt idx="91">
                  <c:v>0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0</c:v>
                </c:pt>
                <c:pt idx="96">
                  <c:v>20</c:v>
                </c:pt>
                <c:pt idx="97">
                  <c:v>25</c:v>
                </c:pt>
                <c:pt idx="98">
                  <c:v>25</c:v>
                </c:pt>
                <c:pt idx="99">
                  <c:v>16</c:v>
                </c:pt>
                <c:pt idx="100">
                  <c:v>20</c:v>
                </c:pt>
                <c:pt idx="101">
                  <c:v>20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0</c:v>
                </c:pt>
                <c:pt idx="106">
                  <c:v>25</c:v>
                </c:pt>
                <c:pt idx="107">
                  <c:v>0</c:v>
                </c:pt>
                <c:pt idx="10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A7-4A2F-99D6-F011963F43F2}"/>
            </c:ext>
          </c:extLst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예측(Point)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Sheet8!$C$2:$C$148</c:f>
              <c:numCache>
                <c:formatCode>General</c:formatCode>
                <c:ptCount val="147"/>
                <c:pt idx="108">
                  <c:v>20</c:v>
                </c:pt>
                <c:pt idx="109">
                  <c:v>22.926247363730131</c:v>
                </c:pt>
                <c:pt idx="110">
                  <c:v>20.822500776652173</c:v>
                </c:pt>
                <c:pt idx="111">
                  <c:v>12.469317873479588</c:v>
                </c:pt>
                <c:pt idx="112">
                  <c:v>13.721148543003668</c:v>
                </c:pt>
                <c:pt idx="113">
                  <c:v>15.835321165591679</c:v>
                </c:pt>
                <c:pt idx="114">
                  <c:v>19.908034473172087</c:v>
                </c:pt>
                <c:pt idx="115">
                  <c:v>22.834281836902218</c:v>
                </c:pt>
                <c:pt idx="116">
                  <c:v>20.730535249824261</c:v>
                </c:pt>
                <c:pt idx="117">
                  <c:v>12.377352346651675</c:v>
                </c:pt>
                <c:pt idx="118">
                  <c:v>13.629183016175755</c:v>
                </c:pt>
                <c:pt idx="119">
                  <c:v>15.743355638763767</c:v>
                </c:pt>
                <c:pt idx="120">
                  <c:v>19.816068946344174</c:v>
                </c:pt>
                <c:pt idx="121">
                  <c:v>22.742316310074305</c:v>
                </c:pt>
                <c:pt idx="122">
                  <c:v>20.638569722996351</c:v>
                </c:pt>
                <c:pt idx="123">
                  <c:v>12.285386819823765</c:v>
                </c:pt>
                <c:pt idx="124">
                  <c:v>13.537217489347846</c:v>
                </c:pt>
                <c:pt idx="125">
                  <c:v>15.651390111935857</c:v>
                </c:pt>
                <c:pt idx="126">
                  <c:v>19.724103419516268</c:v>
                </c:pt>
                <c:pt idx="127">
                  <c:v>22.650350783246395</c:v>
                </c:pt>
                <c:pt idx="128">
                  <c:v>20.546604196168438</c:v>
                </c:pt>
                <c:pt idx="129">
                  <c:v>12.193421292995852</c:v>
                </c:pt>
                <c:pt idx="130">
                  <c:v>13.445251962519933</c:v>
                </c:pt>
                <c:pt idx="131">
                  <c:v>15.559424585107944</c:v>
                </c:pt>
                <c:pt idx="132">
                  <c:v>19.632137892688355</c:v>
                </c:pt>
                <c:pt idx="133">
                  <c:v>22.558385256418482</c:v>
                </c:pt>
                <c:pt idx="134">
                  <c:v>20.454638669340525</c:v>
                </c:pt>
                <c:pt idx="135">
                  <c:v>12.101455766167939</c:v>
                </c:pt>
                <c:pt idx="136">
                  <c:v>13.35328643569202</c:v>
                </c:pt>
                <c:pt idx="137">
                  <c:v>15.467459058280031</c:v>
                </c:pt>
                <c:pt idx="138">
                  <c:v>19.540172365860442</c:v>
                </c:pt>
                <c:pt idx="139">
                  <c:v>22.466419729590569</c:v>
                </c:pt>
                <c:pt idx="140">
                  <c:v>20.362673142512612</c:v>
                </c:pt>
                <c:pt idx="141">
                  <c:v>12.009490239340026</c:v>
                </c:pt>
                <c:pt idx="142">
                  <c:v>13.261320908864107</c:v>
                </c:pt>
                <c:pt idx="143">
                  <c:v>15.375493531452118</c:v>
                </c:pt>
                <c:pt idx="144">
                  <c:v>19.44820683903253</c:v>
                </c:pt>
                <c:pt idx="145">
                  <c:v>22.374454202762657</c:v>
                </c:pt>
                <c:pt idx="146">
                  <c:v>20.270707615684699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A7-4A2F-99D6-F011963F43F2}"/>
            </c:ext>
          </c:extLst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낮은 신뢰 한계(Point)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Sheet8!$D$2:$D$148</c:f>
              <c:numCache>
                <c:formatCode>General</c:formatCode>
                <c:ptCount val="147"/>
                <c:pt idx="108" formatCode="0.00">
                  <c:v>20</c:v>
                </c:pt>
                <c:pt idx="109" formatCode="0.00">
                  <c:v>-14.010134597310074</c:v>
                </c:pt>
                <c:pt idx="110" formatCode="0.00">
                  <c:v>-16.410563126203076</c:v>
                </c:pt>
                <c:pt idx="111" formatCode="0.00">
                  <c:v>-25.062717488008637</c:v>
                </c:pt>
                <c:pt idx="112" formatCode="0.00">
                  <c:v>-24.112129577061243</c:v>
                </c:pt>
                <c:pt idx="113" formatCode="0.00">
                  <c:v>-22.301452963708599</c:v>
                </c:pt>
                <c:pt idx="114" formatCode="0.00">
                  <c:v>-18.534471038382186</c:v>
                </c:pt>
                <c:pt idx="115" formatCode="0.00">
                  <c:v>-15.920837405275659</c:v>
                </c:pt>
                <c:pt idx="116" formatCode="0.00">
                  <c:v>-18.334696157975845</c:v>
                </c:pt>
                <c:pt idx="117" formatCode="0.00">
                  <c:v>-27.00017435996007</c:v>
                </c:pt>
                <c:pt idx="118" formatCode="0.00">
                  <c:v>-26.062804964056451</c:v>
                </c:pt>
                <c:pt idx="119" formatCode="0.00">
                  <c:v>-24.265242617317739</c:v>
                </c:pt>
                <c:pt idx="120" formatCode="0.00">
                  <c:v>-20.51127180287255</c:v>
                </c:pt>
                <c:pt idx="121" formatCode="0.00">
                  <c:v>-17.910530834434187</c:v>
                </c:pt>
                <c:pt idx="122" formatCode="0.00">
                  <c:v>-20.337198116131553</c:v>
                </c:pt>
                <c:pt idx="123" formatCode="0.00">
                  <c:v>-29.015385058297319</c:v>
                </c:pt>
                <c:pt idx="124" formatCode="0.00">
                  <c:v>-28.090625749461225</c:v>
                </c:pt>
                <c:pt idx="125" formatCode="0.00">
                  <c:v>-26.305575979018908</c:v>
                </c:pt>
                <c:pt idx="126" formatCode="0.00">
                  <c:v>-22.564021377514166</c:v>
                </c:pt>
                <c:pt idx="127" formatCode="0.00">
                  <c:v>-19.975578283658869</c:v>
                </c:pt>
                <c:pt idx="128" formatCode="0.00">
                  <c:v>-22.41447305736952</c:v>
                </c:pt>
                <c:pt idx="129" formatCode="0.00">
                  <c:v>-31.104794593793009</c:v>
                </c:pt>
                <c:pt idx="130" formatCode="0.00">
                  <c:v>-30.192078134462612</c:v>
                </c:pt>
                <c:pt idx="131" formatCode="0.00">
                  <c:v>-28.41898062039277</c:v>
                </c:pt>
                <c:pt idx="132" formatCode="0.00">
                  <c:v>-24.6892888313035</c:v>
                </c:pt>
                <c:pt idx="133" formatCode="0.00">
                  <c:v>-22.112591754036188</c:v>
                </c:pt>
                <c:pt idx="134" formatCode="0.00">
                  <c:v>-24.563174552615969</c:v>
                </c:pt>
                <c:pt idx="135" formatCode="0.00">
                  <c:v>-33.265098095548304</c:v>
                </c:pt>
                <c:pt idx="136" formatCode="0.00">
                  <c:v>-32.363898753953166</c:v>
                </c:pt>
                <c:pt idx="137" formatCode="0.00">
                  <c:v>-30.602234591759835</c:v>
                </c:pt>
                <c:pt idx="138" formatCode="0.00">
                  <c:v>-26.883893504259738</c:v>
                </c:pt>
                <c:pt idx="139" formatCode="0.00">
                  <c:v>-24.318432858794395</c:v>
                </c:pt>
                <c:pt idx="140" formatCode="0.00">
                  <c:v>-26.780205126856622</c:v>
                </c:pt>
                <c:pt idx="141" formatCode="0.00">
                  <c:v>-35.493238783976267</c:v>
                </c:pt>
                <c:pt idx="142" formatCode="0.00">
                  <c:v>-34.603071281319288</c:v>
                </c:pt>
                <c:pt idx="143" formatCode="0.00">
                  <c:v>-32.852361752941462</c:v>
                </c:pt>
                <c:pt idx="144" formatCode="0.00">
                  <c:v>-29.144899153951705</c:v>
                </c:pt>
                <c:pt idx="145" formatCode="0.00">
                  <c:v>-26.590205897852854</c:v>
                </c:pt>
                <c:pt idx="146" formatCode="0.00">
                  <c:v>-29.062708316036627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A7-4A2F-99D6-F011963F43F2}"/>
            </c:ext>
          </c:extLst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높은 신뢰 한계(Point)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Sheet8!$A$2:$A$148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cat>
          <c:val>
            <c:numRef>
              <c:f>Sheet8!$E$2:$E$148</c:f>
              <c:numCache>
                <c:formatCode>General</c:formatCode>
                <c:ptCount val="147"/>
                <c:pt idx="108" formatCode="0.00">
                  <c:v>20</c:v>
                </c:pt>
                <c:pt idx="109" formatCode="0.00">
                  <c:v>59.862629324770339</c:v>
                </c:pt>
                <c:pt idx="110" formatCode="0.00">
                  <c:v>58.055564679507427</c:v>
                </c:pt>
                <c:pt idx="111" formatCode="0.00">
                  <c:v>50.001353234967816</c:v>
                </c:pt>
                <c:pt idx="112" formatCode="0.00">
                  <c:v>51.554426663068583</c:v>
                </c:pt>
                <c:pt idx="113" formatCode="0.00">
                  <c:v>53.972095294891957</c:v>
                </c:pt>
                <c:pt idx="114" formatCode="0.00">
                  <c:v>58.35053998472636</c:v>
                </c:pt>
                <c:pt idx="115" formatCode="0.00">
                  <c:v>61.589401079080091</c:v>
                </c:pt>
                <c:pt idx="116" formatCode="0.00">
                  <c:v>59.79576665762437</c:v>
                </c:pt>
                <c:pt idx="117" formatCode="0.00">
                  <c:v>51.754879053263423</c:v>
                </c:pt>
                <c:pt idx="118" formatCode="0.00">
                  <c:v>53.321170996407957</c:v>
                </c:pt>
                <c:pt idx="119" formatCode="0.00">
                  <c:v>55.751953894845272</c:v>
                </c:pt>
                <c:pt idx="120" formatCode="0.00">
                  <c:v>60.143409695560898</c:v>
                </c:pt>
                <c:pt idx="121" formatCode="0.00">
                  <c:v>63.3951634545828</c:v>
                </c:pt>
                <c:pt idx="122" formatCode="0.00">
                  <c:v>61.614337562124255</c:v>
                </c:pt>
                <c:pt idx="123" formatCode="0.00">
                  <c:v>53.586158697944846</c:v>
                </c:pt>
                <c:pt idx="124" formatCode="0.00">
                  <c:v>55.165060728156917</c:v>
                </c:pt>
                <c:pt idx="125" formatCode="0.00">
                  <c:v>57.608356202890619</c:v>
                </c:pt>
                <c:pt idx="126" formatCode="0.00">
                  <c:v>62.012228216546703</c:v>
                </c:pt>
                <c:pt idx="127" formatCode="0.00">
                  <c:v>65.276279850151667</c:v>
                </c:pt>
                <c:pt idx="128" formatCode="0.00">
                  <c:v>63.507681449706396</c:v>
                </c:pt>
                <c:pt idx="129" formatCode="0.00">
                  <c:v>55.491637179784711</c:v>
                </c:pt>
                <c:pt idx="130" formatCode="0.00">
                  <c:v>57.082582059502478</c:v>
                </c:pt>
                <c:pt idx="131" formatCode="0.00">
                  <c:v>59.537829790608654</c:v>
                </c:pt>
                <c:pt idx="132" formatCode="0.00">
                  <c:v>63.953564616680211</c:v>
                </c:pt>
                <c:pt idx="133" formatCode="0.00">
                  <c:v>67.229362266873153</c:v>
                </c:pt>
                <c:pt idx="134" formatCode="0.00">
                  <c:v>65.472451891297027</c:v>
                </c:pt>
                <c:pt idx="135" formatCode="0.00">
                  <c:v>57.468009627884179</c:v>
                </c:pt>
                <c:pt idx="136" formatCode="0.00">
                  <c:v>59.070471625337206</c:v>
                </c:pt>
                <c:pt idx="137" formatCode="0.00">
                  <c:v>61.537152708319894</c:v>
                </c:pt>
                <c:pt idx="138" formatCode="0.00">
                  <c:v>65.964238235980616</c:v>
                </c:pt>
                <c:pt idx="139" formatCode="0.00">
                  <c:v>69.251272317975534</c:v>
                </c:pt>
                <c:pt idx="140" formatCode="0.00">
                  <c:v>67.505551411881839</c:v>
                </c:pt>
                <c:pt idx="141" formatCode="0.00">
                  <c:v>59.512219262656316</c:v>
                </c:pt>
                <c:pt idx="142" formatCode="0.00">
                  <c:v>61.125713099047502</c:v>
                </c:pt>
                <c:pt idx="143" formatCode="0.00">
                  <c:v>63.603348815845692</c:v>
                </c:pt>
                <c:pt idx="144" formatCode="0.00">
                  <c:v>68.041312832016757</c:v>
                </c:pt>
                <c:pt idx="145" formatCode="0.00">
                  <c:v>71.339114303378167</c:v>
                </c:pt>
                <c:pt idx="146" formatCode="0.00">
                  <c:v>69.604123547406033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A7-4A2F-99D6-F011963F4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063480"/>
        <c:axId val="668061184"/>
      </c:lineChart>
      <c:catAx>
        <c:axId val="668063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061184"/>
        <c:crosses val="autoZero"/>
        <c:auto val="1"/>
        <c:lblAlgn val="ctr"/>
        <c:lblOffset val="100"/>
        <c:noMultiLvlLbl val="0"/>
      </c:catAx>
      <c:valAx>
        <c:axId val="6680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0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_Pro Bold" panose="00000800000000000000" pitchFamily="50" charset="-127"/>
                <a:ea typeface="Rix신고딕_Pro Bold" panose="00000800000000000000" pitchFamily="50" charset="-127"/>
                <a:cs typeface="+mn-cs"/>
              </a:defRPr>
            </a:pPr>
            <a:r>
              <a:rPr lang="en-US" altLang="ko-KR">
                <a:latin typeface="Rix신고딕_Pro Bold" panose="00000800000000000000" pitchFamily="50" charset="-127"/>
                <a:ea typeface="Rix신고딕_Pro Bold" panose="00000800000000000000" pitchFamily="50" charset="-127"/>
              </a:rPr>
              <a:t>2019,</a:t>
            </a:r>
            <a:r>
              <a:rPr lang="en-US" altLang="ko-KR" baseline="0">
                <a:latin typeface="Rix신고딕_Pro Bold" panose="00000800000000000000" pitchFamily="50" charset="-127"/>
                <a:ea typeface="Rix신고딕_Pro Bold" panose="00000800000000000000" pitchFamily="50" charset="-127"/>
              </a:rPr>
              <a:t> 2020 </a:t>
            </a:r>
            <a:r>
              <a:rPr lang="ko-KR" altLang="en-US" baseline="0">
                <a:latin typeface="Rix신고딕_Pro Bold" panose="00000800000000000000" pitchFamily="50" charset="-127"/>
                <a:ea typeface="Rix신고딕_Pro Bold" panose="00000800000000000000" pitchFamily="50" charset="-127"/>
              </a:rPr>
              <a:t>마르케즈 예상</a:t>
            </a:r>
            <a:endParaRPr lang="ko-KR">
              <a:latin typeface="Rix신고딕_Pro Bold" panose="00000800000000000000" pitchFamily="50" charset="-127"/>
              <a:ea typeface="Rix신고딕_Pro Bold" panose="00000800000000000000" pitchFamily="50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신고딕_Pro Bold" panose="00000800000000000000" pitchFamily="50" charset="-127"/>
              <a:ea typeface="Rix신고딕_Pro Bold" panose="000008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'최종 예측'!$A$2</c:f>
              <c:strCache>
                <c:ptCount val="1"/>
                <c:pt idx="0">
                  <c:v>2019 예상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'최종 예측'!$B$1:$H$1</c:f>
              <c:strCache>
                <c:ptCount val="7"/>
                <c:pt idx="0">
                  <c:v>Trend1</c:v>
                </c:pt>
                <c:pt idx="1">
                  <c:v>Trend2</c:v>
                </c:pt>
                <c:pt idx="2">
                  <c:v>Trend3</c:v>
                </c:pt>
                <c:pt idx="3">
                  <c:v>Trend4</c:v>
                </c:pt>
                <c:pt idx="4">
                  <c:v>Trend5</c:v>
                </c:pt>
                <c:pt idx="5">
                  <c:v>Trend6</c:v>
                </c:pt>
                <c:pt idx="6">
                  <c:v>Forecast</c:v>
                </c:pt>
              </c:strCache>
            </c:strRef>
          </c:cat>
          <c:val>
            <c:numRef>
              <c:f>'최종 예측'!$B$2:$H$2</c:f>
              <c:numCache>
                <c:formatCode>General</c:formatCode>
                <c:ptCount val="7"/>
                <c:pt idx="0">
                  <c:v>343.67568417946427</c:v>
                </c:pt>
                <c:pt idx="1">
                  <c:v>331.32342794514767</c:v>
                </c:pt>
                <c:pt idx="2">
                  <c:v>278.88289176909592</c:v>
                </c:pt>
                <c:pt idx="3">
                  <c:v>315.90334983719322</c:v>
                </c:pt>
                <c:pt idx="4">
                  <c:v>312.66093721220045</c:v>
                </c:pt>
                <c:pt idx="5">
                  <c:v>349.10342657299674</c:v>
                </c:pt>
                <c:pt idx="6">
                  <c:v>335.39233110398561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7-43F2-BA44-A42636EEFF56}"/>
            </c:ext>
          </c:extLst>
        </c:ser>
        <c:ser>
          <c:idx val="1"/>
          <c:order val="1"/>
          <c:tx>
            <c:strRef>
              <c:f>'최종 예측'!$A$3</c:f>
              <c:strCache>
                <c:ptCount val="1"/>
                <c:pt idx="0">
                  <c:v>2020 예상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Rix신고딕_Pro Bold" panose="00000800000000000000" pitchFamily="50" charset="-127"/>
                    <a:ea typeface="Rix신고딕_Pro Bold" panose="000008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'최종 예측'!$B$1:$H$1</c:f>
              <c:strCache>
                <c:ptCount val="7"/>
                <c:pt idx="0">
                  <c:v>Trend1</c:v>
                </c:pt>
                <c:pt idx="1">
                  <c:v>Trend2</c:v>
                </c:pt>
                <c:pt idx="2">
                  <c:v>Trend3</c:v>
                </c:pt>
                <c:pt idx="3">
                  <c:v>Trend4</c:v>
                </c:pt>
                <c:pt idx="4">
                  <c:v>Trend5</c:v>
                </c:pt>
                <c:pt idx="5">
                  <c:v>Trend6</c:v>
                </c:pt>
                <c:pt idx="6">
                  <c:v>Forecast</c:v>
                </c:pt>
              </c:strCache>
            </c:strRef>
          </c:cat>
          <c:val>
            <c:numRef>
              <c:f>'최종 예측'!$B$3:$H$3</c:f>
              <c:numCache>
                <c:formatCode>General</c:formatCode>
                <c:ptCount val="7"/>
                <c:pt idx="0">
                  <c:v>335.96542087580502</c:v>
                </c:pt>
                <c:pt idx="1">
                  <c:v>308.55055446728954</c:v>
                </c:pt>
                <c:pt idx="2">
                  <c:v>273.65139405948077</c:v>
                </c:pt>
                <c:pt idx="3">
                  <c:v>301.29968535838736</c:v>
                </c:pt>
                <c:pt idx="4">
                  <c:v>302.22145203640912</c:v>
                </c:pt>
                <c:pt idx="5">
                  <c:v>326.24078384821291</c:v>
                </c:pt>
                <c:pt idx="6">
                  <c:v>330.42100369047932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7-43F2-BA44-A42636EEFF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3412408"/>
        <c:axId val="503402568"/>
      </c:barChart>
      <c:catAx>
        <c:axId val="503412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_Pro Bold" panose="00000800000000000000" pitchFamily="50" charset="-127"/>
                <a:ea typeface="Rix신고딕_Pro Bold" panose="00000800000000000000" pitchFamily="50" charset="-127"/>
                <a:cs typeface="+mn-cs"/>
              </a:defRPr>
            </a:pPr>
            <a:endParaRPr lang="ko-KR"/>
          </a:p>
        </c:txPr>
        <c:crossAx val="503402568"/>
        <c:crosses val="autoZero"/>
        <c:auto val="1"/>
        <c:lblAlgn val="ctr"/>
        <c:lblOffset val="100"/>
        <c:noMultiLvlLbl val="0"/>
      </c:catAx>
      <c:valAx>
        <c:axId val="503402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41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신고딕_Pro Bold" panose="00000800000000000000" pitchFamily="50" charset="-127"/>
              <a:ea typeface="Rix신고딕_Pro Bold" panose="000008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_Pro Bold" panose="00000800000000000000" pitchFamily="50" charset="-127"/>
                <a:ea typeface="Rix신고딕_Pro Bold" panose="00000800000000000000" pitchFamily="50" charset="-127"/>
                <a:cs typeface="+mn-cs"/>
              </a:defRPr>
            </a:pPr>
            <a:r>
              <a:rPr lang="ko-KR"/>
              <a:t>마르케즈의 </a:t>
            </a:r>
            <a:r>
              <a:rPr lang="en-US"/>
              <a:t>2019, 2020 </a:t>
            </a:r>
            <a:r>
              <a:rPr lang="ko-KR"/>
              <a:t>예상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신고딕_Pro Bold" panose="00000800000000000000" pitchFamily="50" charset="-127"/>
              <a:ea typeface="Rix신고딕_Pro Bold" panose="00000800000000000000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'마르케즈-최종예상'!$A$2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Rix신고딕_Pro Bold" panose="00000800000000000000" pitchFamily="50" charset="-127"/>
                    <a:ea typeface="Rix신고딕_Pro Bold" panose="000008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'마르케즈-최종예상'!$B$1:$L$1</c:f>
              <c:strCache>
                <c:ptCount val="11"/>
                <c:pt idx="0">
                  <c:v>Growth1</c:v>
                </c:pt>
                <c:pt idx="1">
                  <c:v>Growth2</c:v>
                </c:pt>
                <c:pt idx="2">
                  <c:v>Growth3</c:v>
                </c:pt>
                <c:pt idx="3">
                  <c:v>Growth4</c:v>
                </c:pt>
                <c:pt idx="4">
                  <c:v>Growth5</c:v>
                </c:pt>
                <c:pt idx="5">
                  <c:v>Trend7</c:v>
                </c:pt>
                <c:pt idx="6">
                  <c:v>Trend8</c:v>
                </c:pt>
                <c:pt idx="7">
                  <c:v>Trend9</c:v>
                </c:pt>
                <c:pt idx="8">
                  <c:v>Trend10</c:v>
                </c:pt>
                <c:pt idx="9">
                  <c:v>Trend11</c:v>
                </c:pt>
                <c:pt idx="10">
                  <c:v>Forecast2</c:v>
                </c:pt>
              </c:strCache>
            </c:strRef>
          </c:cat>
          <c:val>
            <c:numRef>
              <c:f>'마르케즈-최종예상'!$B$2:$L$2</c:f>
              <c:numCache>
                <c:formatCode>General</c:formatCode>
                <c:ptCount val="11"/>
                <c:pt idx="0">
                  <c:v>335.03262825023069</c:v>
                </c:pt>
                <c:pt idx="1">
                  <c:v>317.82869753733144</c:v>
                </c:pt>
                <c:pt idx="2">
                  <c:v>268.90642143540754</c:v>
                </c:pt>
                <c:pt idx="3">
                  <c:v>309.72598356747852</c:v>
                </c:pt>
                <c:pt idx="4">
                  <c:v>306.05096747693034</c:v>
                </c:pt>
                <c:pt idx="5">
                  <c:v>343.57693873078483</c:v>
                </c:pt>
                <c:pt idx="6">
                  <c:v>316.25259084842725</c:v>
                </c:pt>
                <c:pt idx="7">
                  <c:v>320.01974138289648</c:v>
                </c:pt>
                <c:pt idx="8">
                  <c:v>280.50525152394783</c:v>
                </c:pt>
                <c:pt idx="9">
                  <c:v>317.33646240749408</c:v>
                </c:pt>
                <c:pt idx="10">
                  <c:v>318.67234271942988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D-4223-ADF1-9CC621E66B9F}"/>
            </c:ext>
          </c:extLst>
        </c:ser>
        <c:ser>
          <c:idx val="1"/>
          <c:order val="1"/>
          <c:tx>
            <c:strRef>
              <c:f>'마르케즈-최종예상'!$A$3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Rix신고딕_Pro Bold" panose="00000800000000000000" pitchFamily="50" charset="-127"/>
                    <a:ea typeface="Rix신고딕_Pro Bold" panose="00000800000000000000" pitchFamily="50" charset="-127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'마르케즈-최종예상'!$B$1:$L$1</c:f>
              <c:strCache>
                <c:ptCount val="11"/>
                <c:pt idx="0">
                  <c:v>Growth1</c:v>
                </c:pt>
                <c:pt idx="1">
                  <c:v>Growth2</c:v>
                </c:pt>
                <c:pt idx="2">
                  <c:v>Growth3</c:v>
                </c:pt>
                <c:pt idx="3">
                  <c:v>Growth4</c:v>
                </c:pt>
                <c:pt idx="4">
                  <c:v>Growth5</c:v>
                </c:pt>
                <c:pt idx="5">
                  <c:v>Trend7</c:v>
                </c:pt>
                <c:pt idx="6">
                  <c:v>Trend8</c:v>
                </c:pt>
                <c:pt idx="7">
                  <c:v>Trend9</c:v>
                </c:pt>
                <c:pt idx="8">
                  <c:v>Trend10</c:v>
                </c:pt>
                <c:pt idx="9">
                  <c:v>Trend11</c:v>
                </c:pt>
                <c:pt idx="10">
                  <c:v>Forecast2</c:v>
                </c:pt>
              </c:strCache>
            </c:strRef>
          </c:cat>
          <c:val>
            <c:numRef>
              <c:f>'마르케즈-최종예상'!$B$3:$L$3</c:f>
              <c:numCache>
                <c:formatCode>General</c:formatCode>
                <c:ptCount val="11"/>
                <c:pt idx="0">
                  <c:v>329.44589779849025</c:v>
                </c:pt>
                <c:pt idx="1">
                  <c:v>316.739306227339</c:v>
                </c:pt>
                <c:pt idx="2">
                  <c:v>284.70253178949787</c:v>
                </c:pt>
                <c:pt idx="3">
                  <c:v>315.33132296273442</c:v>
                </c:pt>
                <c:pt idx="4">
                  <c:v>316.5359668092288</c:v>
                </c:pt>
                <c:pt idx="5">
                  <c:v>336.74842947040742</c:v>
                </c:pt>
                <c:pt idx="6">
                  <c:v>319.50376981085094</c:v>
                </c:pt>
                <c:pt idx="7">
                  <c:v>310.25401624122048</c:v>
                </c:pt>
                <c:pt idx="8">
                  <c:v>300.24177465135256</c:v>
                </c:pt>
                <c:pt idx="9">
                  <c:v>292.02054732154505</c:v>
                </c:pt>
                <c:pt idx="10">
                  <c:v>380.15979945379655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D-4223-ADF1-9CC621E66B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8348872"/>
        <c:axId val="518348544"/>
      </c:barChart>
      <c:catAx>
        <c:axId val="518348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_Pro Bold" panose="00000800000000000000" pitchFamily="50" charset="-127"/>
                <a:ea typeface="Rix신고딕_Pro Bold" panose="00000800000000000000" pitchFamily="50" charset="-127"/>
                <a:cs typeface="+mn-cs"/>
              </a:defRPr>
            </a:pPr>
            <a:endParaRPr lang="ko-KR"/>
          </a:p>
        </c:txPr>
        <c:crossAx val="518348544"/>
        <c:crosses val="autoZero"/>
        <c:auto val="1"/>
        <c:lblAlgn val="ctr"/>
        <c:lblOffset val="100"/>
        <c:noMultiLvlLbl val="0"/>
      </c:catAx>
      <c:valAx>
        <c:axId val="518348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Rix신고딕_Pro Bold" panose="00000800000000000000" pitchFamily="50" charset="-127"/>
                <a:ea typeface="Rix신고딕_Pro Bold" panose="00000800000000000000" pitchFamily="50" charset="-127"/>
                <a:cs typeface="+mn-cs"/>
              </a:defRPr>
            </a:pPr>
            <a:endParaRPr lang="ko-KR"/>
          </a:p>
        </c:txPr>
        <c:crossAx val="51834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Rix신고딕_Pro Bold" panose="00000800000000000000" pitchFamily="50" charset="-127"/>
              <a:ea typeface="Rix신고딕_Pro Bold" panose="00000800000000000000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Rix신고딕_Pro Bold" panose="00000800000000000000" pitchFamily="50" charset="-127"/>
          <a:ea typeface="Rix신고딕_Pro Bold" panose="00000800000000000000" pitchFamily="50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10</xdr:row>
      <xdr:rowOff>161925</xdr:rowOff>
    </xdr:from>
    <xdr:to>
      <xdr:col>16</xdr:col>
      <xdr:colOff>28575</xdr:colOff>
      <xdr:row>24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663A6D-63CA-4CC2-A989-C47C4C30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10</xdr:row>
      <xdr:rowOff>161925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167311-8CB8-4C91-816D-72E091D18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1276349</xdr:colOff>
      <xdr:row>8</xdr:row>
      <xdr:rowOff>200024</xdr:rowOff>
    </xdr:from>
    <xdr:to>
      <xdr:col>8</xdr:col>
      <xdr:colOff>123825</xdr:colOff>
      <xdr:row>30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0B83F5-9DBB-405F-82ED-7C22483D5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A5BFB7-56CB-4E4D-9FC5-712F01F82415}" name="표5" displayName="표5" ref="A1:E148" totalsRowShown="0">
  <autoFilter ref="A1:E148" xr:uid="{EB76B6F9-B1DD-4A10-B0AA-0E6E2C9865C1}"/>
  <tableColumns count="5">
    <tableColumn id="1" xr3:uid="{417C66E7-8A53-4B8E-A17E-E6C00CDEE1C1}" name="Turn" dataDxfId="11"/>
    <tableColumn id="2" xr3:uid="{D5032171-934D-4750-8971-71FB867569CB}" name="Point"/>
    <tableColumn id="3" xr3:uid="{9EC8443B-22CA-4884-9A4D-ECD99501AD31}" name="예측(Point)" dataDxfId="10">
      <calculatedColumnFormula>_xlfn.FORECAST.ETS(A2,$B$2:$B$110,$A$2:$A$110,6,1)</calculatedColumnFormula>
    </tableColumn>
    <tableColumn id="4" xr3:uid="{3ACF140F-3672-4F8F-8AE5-92D667BA32AE}" name="낮은 신뢰 한계(Point)" dataDxfId="9">
      <calculatedColumnFormula>C2-_xlfn.FORECAST.ETS.CONFINT(A2,$B$2:$B$110,$A$2:$A$110,0.9999,6,1)</calculatedColumnFormula>
    </tableColumn>
    <tableColumn id="5" xr3:uid="{1990329D-C237-4EF6-9142-06343443E5E9}" name="높은 신뢰 한계(Point)" dataDxfId="8">
      <calculatedColumnFormula>C2+_xlfn.FORECAST.ETS.CONFINT(A2,$B$2:$B$110,$A$2:$A$110,0.9999,6,1)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BF2144-C5A8-4920-B561-F4576C88A373}" name="표6" displayName="표6" ref="G1:H8" totalsRowShown="0">
  <autoFilter ref="G1:H8" xr:uid="{0EC895CC-EAD6-46CA-84B3-F6600EC5221C}"/>
  <tableColumns count="2">
    <tableColumn id="1" xr3:uid="{9317E9C8-7995-40AA-B0C6-1875A6329D04}" name="통계"/>
    <tableColumn id="2" xr3:uid="{9EB291BE-D0C1-43D2-A0D3-F1509DFBD36B}" name="값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E6DCCA-ABEE-4D03-B8CE-0B1FA87CF922}" name="표1" displayName="표1" ref="A1:E17" totalsRowShown="0" dataDxfId="6">
  <autoFilter ref="A1:E17" xr:uid="{0E4406D8-67EB-4CFF-939E-3DE35558612C}"/>
  <tableColumns count="5">
    <tableColumn id="1" xr3:uid="{21314058-0AB1-488F-B71A-617A206323DB}" name="Marquez" dataDxfId="5"/>
    <tableColumn id="2" xr3:uid="{A54BD706-CEAF-456B-9B78-A5DA4A2BDAAD}" name="Points" dataDxfId="4"/>
    <tableColumn id="3" xr3:uid="{62E42B98-9DE3-4053-A64D-498028CC234C}" name="예측(Points)" dataDxfId="3"/>
    <tableColumn id="4" xr3:uid="{33DDB2E4-801E-44F5-B2EF-58236635F01C}" name="낮은 신뢰 한계(Points)" dataDxfId="2"/>
    <tableColumn id="5" xr3:uid="{772ADF2F-77B9-4FFC-A8AC-D726FF96A430}" name="높은 신뢰 한계(Points)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A50FEE-1581-46DF-A0CC-F3C9C728CC8C}" name="표2" displayName="표2" ref="G1:H8" totalsRowShown="0">
  <autoFilter ref="G1:H8" xr:uid="{A171DD7B-ACEF-493A-BE9C-167AB7F191AB}"/>
  <tableColumns count="2">
    <tableColumn id="1" xr3:uid="{402E0D73-D021-4341-9BB7-4B1C1B21BA10}" name="통계"/>
    <tableColumn id="2" xr3:uid="{87C33F78-3D52-4EC4-BAE3-3406C286765D}" name="값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EC68-D646-400B-9D3F-688586DB4323}">
  <dimension ref="A1:B148"/>
  <sheetViews>
    <sheetView topLeftCell="A89" workbookViewId="0">
      <selection activeCell="H110" sqref="H110"/>
    </sheetView>
  </sheetViews>
  <sheetFormatPr defaultRowHeight="16.5" x14ac:dyDescent="0.3"/>
  <cols>
    <col min="1" max="16384" width="9" style="1"/>
  </cols>
  <sheetData>
    <row r="1" spans="1:2" x14ac:dyDescent="0.3">
      <c r="A1" s="1" t="s">
        <v>1</v>
      </c>
      <c r="B1" s="1" t="s">
        <v>3</v>
      </c>
    </row>
    <row r="2" spans="1:2" x14ac:dyDescent="0.3">
      <c r="A2" s="1">
        <v>1</v>
      </c>
      <c r="B2" s="1">
        <v>16</v>
      </c>
    </row>
    <row r="3" spans="1:2" x14ac:dyDescent="0.3">
      <c r="A3" s="1">
        <v>2</v>
      </c>
      <c r="B3" s="1">
        <v>25</v>
      </c>
    </row>
    <row r="4" spans="1:2" x14ac:dyDescent="0.3">
      <c r="A4" s="1">
        <v>3</v>
      </c>
      <c r="B4" s="1">
        <v>20</v>
      </c>
    </row>
    <row r="5" spans="1:2" x14ac:dyDescent="0.3">
      <c r="A5" s="1">
        <v>4</v>
      </c>
      <c r="B5" s="1">
        <v>16</v>
      </c>
    </row>
    <row r="6" spans="1:2" x14ac:dyDescent="0.3">
      <c r="A6" s="1">
        <v>5</v>
      </c>
      <c r="B6" s="1">
        <v>0</v>
      </c>
    </row>
    <row r="7" spans="1:2" x14ac:dyDescent="0.3">
      <c r="A7" s="1">
        <v>6</v>
      </c>
      <c r="B7" s="1">
        <v>16</v>
      </c>
    </row>
    <row r="8" spans="1:2" x14ac:dyDescent="0.3">
      <c r="A8" s="1">
        <v>7</v>
      </c>
      <c r="B8" s="1">
        <v>20</v>
      </c>
    </row>
    <row r="9" spans="1:2" x14ac:dyDescent="0.3">
      <c r="A9" s="1">
        <v>8</v>
      </c>
      <c r="B9" s="1">
        <v>25</v>
      </c>
    </row>
    <row r="10" spans="1:2" x14ac:dyDescent="0.3">
      <c r="A10" s="1">
        <v>9</v>
      </c>
      <c r="B10" s="1">
        <v>25</v>
      </c>
    </row>
    <row r="11" spans="1:2" x14ac:dyDescent="0.3">
      <c r="A11" s="1">
        <v>10</v>
      </c>
      <c r="B11" s="1">
        <v>25</v>
      </c>
    </row>
    <row r="12" spans="1:2" x14ac:dyDescent="0.3">
      <c r="A12" s="1">
        <v>11</v>
      </c>
      <c r="B12" s="1">
        <v>25</v>
      </c>
    </row>
    <row r="13" spans="1:2" x14ac:dyDescent="0.3">
      <c r="A13" s="1">
        <v>12</v>
      </c>
      <c r="B13" s="1">
        <v>20</v>
      </c>
    </row>
    <row r="14" spans="1:2" x14ac:dyDescent="0.3">
      <c r="A14" s="1">
        <v>13</v>
      </c>
      <c r="B14" s="1">
        <v>20</v>
      </c>
    </row>
    <row r="15" spans="1:2" x14ac:dyDescent="0.3">
      <c r="A15" s="1">
        <v>14</v>
      </c>
      <c r="B15" s="1">
        <v>25</v>
      </c>
    </row>
    <row r="16" spans="1:2" x14ac:dyDescent="0.3">
      <c r="A16" s="1">
        <v>15</v>
      </c>
      <c r="B16" s="1">
        <v>20</v>
      </c>
    </row>
    <row r="17" spans="1:2" x14ac:dyDescent="0.3">
      <c r="A17" s="1">
        <v>16</v>
      </c>
      <c r="B17" s="1">
        <v>0</v>
      </c>
    </row>
    <row r="18" spans="1:2" x14ac:dyDescent="0.3">
      <c r="A18" s="1">
        <v>17</v>
      </c>
      <c r="B18" s="1">
        <v>20</v>
      </c>
    </row>
    <row r="19" spans="1:2" x14ac:dyDescent="0.3">
      <c r="A19" s="1">
        <v>18</v>
      </c>
      <c r="B19" s="1">
        <v>16</v>
      </c>
    </row>
    <row r="20" spans="1:2" x14ac:dyDescent="0.3">
      <c r="A20" s="1">
        <v>19</v>
      </c>
      <c r="B20" s="1">
        <v>25</v>
      </c>
    </row>
    <row r="21" spans="1:2" x14ac:dyDescent="0.3">
      <c r="A21" s="1">
        <v>20</v>
      </c>
      <c r="B21" s="1">
        <v>25</v>
      </c>
    </row>
    <row r="22" spans="1:2" x14ac:dyDescent="0.3">
      <c r="A22" s="1">
        <v>21</v>
      </c>
      <c r="B22" s="1">
        <v>25</v>
      </c>
    </row>
    <row r="23" spans="1:2" x14ac:dyDescent="0.3">
      <c r="A23" s="1">
        <v>22</v>
      </c>
      <c r="B23" s="1">
        <v>25</v>
      </c>
    </row>
    <row r="24" spans="1:2" x14ac:dyDescent="0.3">
      <c r="A24" s="1">
        <v>23</v>
      </c>
      <c r="B24" s="1">
        <v>25</v>
      </c>
    </row>
    <row r="25" spans="1:2" x14ac:dyDescent="0.3">
      <c r="A25" s="1">
        <v>24</v>
      </c>
      <c r="B25" s="1">
        <v>25</v>
      </c>
    </row>
    <row r="26" spans="1:2" x14ac:dyDescent="0.3">
      <c r="A26" s="1">
        <v>25</v>
      </c>
      <c r="B26" s="1">
        <v>25</v>
      </c>
    </row>
    <row r="27" spans="1:2" x14ac:dyDescent="0.3">
      <c r="A27" s="1">
        <v>26</v>
      </c>
      <c r="B27" s="1">
        <v>25</v>
      </c>
    </row>
    <row r="28" spans="1:2" x14ac:dyDescent="0.3">
      <c r="A28" s="1">
        <v>27</v>
      </c>
      <c r="B28" s="1">
        <v>25</v>
      </c>
    </row>
    <row r="29" spans="1:2" x14ac:dyDescent="0.3">
      <c r="A29" s="1">
        <v>28</v>
      </c>
      <c r="B29" s="1">
        <v>25</v>
      </c>
    </row>
    <row r="30" spans="1:2" x14ac:dyDescent="0.3">
      <c r="A30" s="1">
        <v>29</v>
      </c>
      <c r="B30" s="1">
        <v>13</v>
      </c>
    </row>
    <row r="31" spans="1:2" x14ac:dyDescent="0.3">
      <c r="A31" s="1">
        <v>30</v>
      </c>
      <c r="B31" s="1">
        <v>25</v>
      </c>
    </row>
    <row r="32" spans="1:2" x14ac:dyDescent="0.3">
      <c r="A32" s="1">
        <v>31</v>
      </c>
      <c r="B32" s="1">
        <v>1</v>
      </c>
    </row>
    <row r="33" spans="1:2" x14ac:dyDescent="0.3">
      <c r="A33" s="1">
        <v>32</v>
      </c>
      <c r="B33" s="1">
        <v>3</v>
      </c>
    </row>
    <row r="34" spans="1:2" x14ac:dyDescent="0.3">
      <c r="A34" s="1">
        <v>33</v>
      </c>
      <c r="B34" s="1">
        <v>20</v>
      </c>
    </row>
    <row r="35" spans="1:2" x14ac:dyDescent="0.3">
      <c r="A35" s="1">
        <v>34</v>
      </c>
      <c r="B35" s="1">
        <v>0</v>
      </c>
    </row>
    <row r="36" spans="1:2" x14ac:dyDescent="0.3">
      <c r="A36" s="1">
        <v>35</v>
      </c>
      <c r="B36" s="1">
        <v>25</v>
      </c>
    </row>
    <row r="37" spans="1:2" x14ac:dyDescent="0.3">
      <c r="A37" s="1">
        <v>36</v>
      </c>
      <c r="B37" s="1">
        <v>25</v>
      </c>
    </row>
    <row r="38" spans="1:2" x14ac:dyDescent="0.3">
      <c r="A38" s="1">
        <v>37</v>
      </c>
      <c r="B38" s="1">
        <v>11</v>
      </c>
    </row>
    <row r="39" spans="1:2" x14ac:dyDescent="0.3">
      <c r="A39" s="1">
        <v>38</v>
      </c>
      <c r="B39" s="1">
        <v>25</v>
      </c>
    </row>
    <row r="40" spans="1:2" x14ac:dyDescent="0.3">
      <c r="A40" s="1">
        <v>39</v>
      </c>
      <c r="B40" s="1">
        <v>0</v>
      </c>
    </row>
    <row r="41" spans="1:2" x14ac:dyDescent="0.3">
      <c r="A41" s="1">
        <v>40</v>
      </c>
      <c r="B41" s="1">
        <v>20</v>
      </c>
    </row>
    <row r="42" spans="1:2" x14ac:dyDescent="0.3">
      <c r="A42" s="1">
        <v>41</v>
      </c>
      <c r="B42" s="1">
        <v>13</v>
      </c>
    </row>
    <row r="43" spans="1:2" x14ac:dyDescent="0.3">
      <c r="A43" s="1">
        <v>42</v>
      </c>
      <c r="B43" s="1">
        <v>0</v>
      </c>
    </row>
    <row r="44" spans="1:2" x14ac:dyDescent="0.3">
      <c r="A44" s="1">
        <v>43</v>
      </c>
      <c r="B44" s="1">
        <v>0</v>
      </c>
    </row>
    <row r="45" spans="1:2" x14ac:dyDescent="0.3">
      <c r="A45" s="1">
        <v>44</v>
      </c>
      <c r="B45" s="1">
        <v>20</v>
      </c>
    </row>
    <row r="46" spans="1:2" x14ac:dyDescent="0.3">
      <c r="A46" s="1">
        <v>45</v>
      </c>
      <c r="B46" s="1">
        <v>25</v>
      </c>
    </row>
    <row r="47" spans="1:2" x14ac:dyDescent="0.3">
      <c r="A47" s="1">
        <v>46</v>
      </c>
      <c r="B47" s="1">
        <v>25</v>
      </c>
    </row>
    <row r="48" spans="1:2" x14ac:dyDescent="0.3">
      <c r="A48" s="1">
        <v>47</v>
      </c>
      <c r="B48" s="1">
        <v>20</v>
      </c>
    </row>
    <row r="49" spans="1:2" x14ac:dyDescent="0.3">
      <c r="A49" s="1">
        <v>48</v>
      </c>
      <c r="B49" s="1">
        <v>0</v>
      </c>
    </row>
    <row r="50" spans="1:2" x14ac:dyDescent="0.3">
      <c r="A50" s="1">
        <v>49</v>
      </c>
      <c r="B50" s="1">
        <v>25</v>
      </c>
    </row>
    <row r="51" spans="1:2" x14ac:dyDescent="0.3">
      <c r="A51" s="1">
        <v>50</v>
      </c>
      <c r="B51" s="1">
        <v>0</v>
      </c>
    </row>
    <row r="52" spans="1:2" x14ac:dyDescent="0.3">
      <c r="A52" s="1">
        <v>51</v>
      </c>
      <c r="B52" s="1">
        <v>13</v>
      </c>
    </row>
    <row r="53" spans="1:2" x14ac:dyDescent="0.3">
      <c r="A53" s="1">
        <v>52</v>
      </c>
      <c r="B53" s="1">
        <v>25</v>
      </c>
    </row>
    <row r="54" spans="1:2" x14ac:dyDescent="0.3">
      <c r="A54" s="1">
        <v>53</v>
      </c>
      <c r="B54" s="1">
        <v>0</v>
      </c>
    </row>
    <row r="55" spans="1:2" x14ac:dyDescent="0.3">
      <c r="A55" s="1">
        <v>54</v>
      </c>
      <c r="B55" s="1">
        <v>20</v>
      </c>
    </row>
    <row r="56" spans="1:2" x14ac:dyDescent="0.3">
      <c r="A56" s="1">
        <v>55</v>
      </c>
      <c r="B56" s="1">
        <v>16</v>
      </c>
    </row>
    <row r="57" spans="1:2" x14ac:dyDescent="0.3">
      <c r="A57" s="1">
        <v>56</v>
      </c>
      <c r="B57" s="1">
        <v>25</v>
      </c>
    </row>
    <row r="58" spans="1:2" x14ac:dyDescent="0.3">
      <c r="A58" s="1">
        <v>57</v>
      </c>
      <c r="B58" s="1">
        <v>25</v>
      </c>
    </row>
    <row r="59" spans="1:2" x14ac:dyDescent="0.3">
      <c r="A59" s="1">
        <v>58</v>
      </c>
      <c r="B59" s="1">
        <v>16</v>
      </c>
    </row>
    <row r="60" spans="1:2" x14ac:dyDescent="0.3">
      <c r="A60" s="1">
        <v>59</v>
      </c>
      <c r="B60" s="1">
        <v>3</v>
      </c>
    </row>
    <row r="61" spans="1:2" x14ac:dyDescent="0.3">
      <c r="A61" s="1">
        <v>60</v>
      </c>
      <c r="B61" s="1">
        <v>20</v>
      </c>
    </row>
    <row r="62" spans="1:2" x14ac:dyDescent="0.3">
      <c r="A62" s="1">
        <v>61</v>
      </c>
      <c r="B62" s="1">
        <v>20</v>
      </c>
    </row>
    <row r="63" spans="1:2" x14ac:dyDescent="0.3">
      <c r="A63" s="1">
        <v>62</v>
      </c>
      <c r="B63" s="1">
        <v>20</v>
      </c>
    </row>
    <row r="64" spans="1:2" x14ac:dyDescent="0.3">
      <c r="A64" s="1">
        <v>63</v>
      </c>
      <c r="B64" s="1">
        <v>25</v>
      </c>
    </row>
    <row r="65" spans="1:2" x14ac:dyDescent="0.3">
      <c r="A65" s="1">
        <v>64</v>
      </c>
      <c r="B65" s="1">
        <v>11</v>
      </c>
    </row>
    <row r="66" spans="1:2" x14ac:dyDescent="0.3">
      <c r="A66" s="1">
        <v>65</v>
      </c>
      <c r="B66" s="1">
        <v>16</v>
      </c>
    </row>
    <row r="67" spans="1:2" x14ac:dyDescent="0.3">
      <c r="A67" s="1">
        <v>66</v>
      </c>
      <c r="B67" s="1">
        <v>13</v>
      </c>
    </row>
    <row r="68" spans="1:2" x14ac:dyDescent="0.3">
      <c r="A68" s="1">
        <v>67</v>
      </c>
      <c r="B68" s="1">
        <v>13</v>
      </c>
    </row>
    <row r="69" spans="1:2" x14ac:dyDescent="0.3">
      <c r="A69" s="1">
        <v>68</v>
      </c>
      <c r="B69" s="1">
        <v>25</v>
      </c>
    </row>
    <row r="70" spans="1:2" x14ac:dyDescent="0.3">
      <c r="A70" s="1">
        <v>69</v>
      </c>
      <c r="B70" s="1">
        <v>25</v>
      </c>
    </row>
    <row r="71" spans="1:2" x14ac:dyDescent="0.3">
      <c r="A71" s="1">
        <v>70</v>
      </c>
      <c r="B71" s="1">
        <v>0</v>
      </c>
    </row>
    <row r="72" spans="1:2" x14ac:dyDescent="0.3">
      <c r="A72" s="1">
        <v>71</v>
      </c>
      <c r="B72" s="1">
        <v>5</v>
      </c>
    </row>
    <row r="73" spans="1:2" x14ac:dyDescent="0.3">
      <c r="A73" s="1">
        <v>72</v>
      </c>
      <c r="B73" s="1">
        <v>20</v>
      </c>
    </row>
    <row r="74" spans="1:2" x14ac:dyDescent="0.3">
      <c r="A74" s="1">
        <v>73</v>
      </c>
      <c r="B74" s="1">
        <v>13</v>
      </c>
    </row>
    <row r="75" spans="1:2" x14ac:dyDescent="0.3">
      <c r="A75" s="1">
        <v>74</v>
      </c>
      <c r="B75" s="1">
        <v>0</v>
      </c>
    </row>
    <row r="76" spans="1:2" x14ac:dyDescent="0.3">
      <c r="A76" s="1">
        <v>75</v>
      </c>
      <c r="B76" s="1">
        <v>25</v>
      </c>
    </row>
    <row r="77" spans="1:2" x14ac:dyDescent="0.3">
      <c r="A77" s="1">
        <v>76</v>
      </c>
      <c r="B77" s="1">
        <v>20</v>
      </c>
    </row>
    <row r="78" spans="1:2" x14ac:dyDescent="0.3">
      <c r="A78" s="1">
        <v>77</v>
      </c>
      <c r="B78" s="1">
        <v>0</v>
      </c>
    </row>
    <row r="79" spans="1:2" x14ac:dyDescent="0.3">
      <c r="A79" s="1">
        <v>78</v>
      </c>
      <c r="B79" s="1">
        <v>10</v>
      </c>
    </row>
    <row r="80" spans="1:2" x14ac:dyDescent="0.3">
      <c r="A80" s="1">
        <v>79</v>
      </c>
      <c r="B80" s="1">
        <v>20</v>
      </c>
    </row>
    <row r="81" spans="1:2" x14ac:dyDescent="0.3">
      <c r="A81" s="1">
        <v>80</v>
      </c>
      <c r="B81" s="1">
        <v>16</v>
      </c>
    </row>
    <row r="82" spans="1:2" x14ac:dyDescent="0.3">
      <c r="A82" s="1">
        <v>81</v>
      </c>
      <c r="B82" s="1">
        <v>25</v>
      </c>
    </row>
    <row r="83" spans="1:2" x14ac:dyDescent="0.3">
      <c r="A83" s="1">
        <v>82</v>
      </c>
      <c r="B83" s="1">
        <v>25</v>
      </c>
    </row>
    <row r="84" spans="1:2" x14ac:dyDescent="0.3">
      <c r="A84" s="1">
        <v>83</v>
      </c>
      <c r="B84" s="1">
        <v>20</v>
      </c>
    </row>
    <row r="85" spans="1:2" x14ac:dyDescent="0.3">
      <c r="A85" s="1">
        <v>84</v>
      </c>
      <c r="B85" s="1">
        <v>0</v>
      </c>
    </row>
    <row r="86" spans="1:2" x14ac:dyDescent="0.3">
      <c r="A86" s="1">
        <v>85</v>
      </c>
      <c r="B86" s="1">
        <v>25</v>
      </c>
    </row>
    <row r="87" spans="1:2" x14ac:dyDescent="0.3">
      <c r="A87" s="1">
        <v>86</v>
      </c>
      <c r="B87" s="1">
        <v>25</v>
      </c>
    </row>
    <row r="88" spans="1:2" x14ac:dyDescent="0.3">
      <c r="A88" s="1">
        <v>87</v>
      </c>
      <c r="B88" s="1">
        <v>20</v>
      </c>
    </row>
    <row r="89" spans="1:2" x14ac:dyDescent="0.3">
      <c r="A89" s="1">
        <v>88</v>
      </c>
      <c r="B89" s="1">
        <v>25</v>
      </c>
    </row>
    <row r="90" spans="1:2" x14ac:dyDescent="0.3">
      <c r="A90" s="1">
        <v>89</v>
      </c>
      <c r="B90" s="1">
        <v>13</v>
      </c>
    </row>
    <row r="91" spans="1:2" x14ac:dyDescent="0.3">
      <c r="A91" s="1">
        <v>90</v>
      </c>
      <c r="B91" s="1">
        <v>16</v>
      </c>
    </row>
    <row r="92" spans="1:2" x14ac:dyDescent="0.3">
      <c r="A92" s="1">
        <v>91</v>
      </c>
      <c r="B92" s="1">
        <v>20</v>
      </c>
    </row>
    <row r="93" spans="1:2" x14ac:dyDescent="0.3">
      <c r="A93" s="1">
        <v>92</v>
      </c>
      <c r="B93" s="1">
        <v>0</v>
      </c>
    </row>
    <row r="94" spans="1:2" x14ac:dyDescent="0.3">
      <c r="A94" s="1">
        <v>93</v>
      </c>
      <c r="B94" s="1">
        <v>25</v>
      </c>
    </row>
    <row r="95" spans="1:2" x14ac:dyDescent="0.3">
      <c r="A95" s="1">
        <v>94</v>
      </c>
      <c r="B95" s="1">
        <v>25</v>
      </c>
    </row>
    <row r="96" spans="1:2" x14ac:dyDescent="0.3">
      <c r="A96" s="1">
        <v>95</v>
      </c>
      <c r="B96" s="1">
        <v>25</v>
      </c>
    </row>
    <row r="97" spans="1:2" x14ac:dyDescent="0.3">
      <c r="A97" s="1">
        <v>96</v>
      </c>
      <c r="B97" s="1">
        <v>0</v>
      </c>
    </row>
    <row r="98" spans="1:2" x14ac:dyDescent="0.3">
      <c r="A98" s="1">
        <v>97</v>
      </c>
      <c r="B98" s="1">
        <v>20</v>
      </c>
    </row>
    <row r="99" spans="1:2" x14ac:dyDescent="0.3">
      <c r="A99" s="1">
        <v>98</v>
      </c>
      <c r="B99" s="1">
        <v>25</v>
      </c>
    </row>
    <row r="100" spans="1:2" x14ac:dyDescent="0.3">
      <c r="A100" s="1">
        <v>99</v>
      </c>
      <c r="B100" s="1">
        <v>25</v>
      </c>
    </row>
    <row r="101" spans="1:2" x14ac:dyDescent="0.3">
      <c r="A101" s="1">
        <v>100</v>
      </c>
      <c r="B101" s="1">
        <v>16</v>
      </c>
    </row>
    <row r="102" spans="1:2" x14ac:dyDescent="0.3">
      <c r="A102" s="1">
        <v>101</v>
      </c>
      <c r="B102" s="1">
        <v>20</v>
      </c>
    </row>
    <row r="103" spans="1:2" x14ac:dyDescent="0.3">
      <c r="A103" s="1">
        <v>102</v>
      </c>
      <c r="B103" s="1">
        <v>20</v>
      </c>
    </row>
    <row r="104" spans="1:2" x14ac:dyDescent="0.3">
      <c r="A104" s="1">
        <v>103</v>
      </c>
      <c r="B104" s="1">
        <v>25</v>
      </c>
    </row>
    <row r="105" spans="1:2" x14ac:dyDescent="0.3">
      <c r="A105" s="1">
        <v>104</v>
      </c>
      <c r="B105" s="1">
        <v>25</v>
      </c>
    </row>
    <row r="106" spans="1:2" x14ac:dyDescent="0.3">
      <c r="A106" s="1">
        <v>105</v>
      </c>
      <c r="B106" s="1">
        <v>25</v>
      </c>
    </row>
    <row r="107" spans="1:2" x14ac:dyDescent="0.3">
      <c r="A107" s="1">
        <v>106</v>
      </c>
      <c r="B107" s="1">
        <v>0</v>
      </c>
    </row>
    <row r="108" spans="1:2" x14ac:dyDescent="0.3">
      <c r="A108" s="1">
        <v>107</v>
      </c>
      <c r="B108" s="1">
        <v>25</v>
      </c>
    </row>
    <row r="109" spans="1:2" x14ac:dyDescent="0.3">
      <c r="A109" s="1">
        <v>108</v>
      </c>
      <c r="B109" s="1">
        <v>0</v>
      </c>
    </row>
    <row r="110" spans="1:2" x14ac:dyDescent="0.3">
      <c r="A110" s="1">
        <v>109</v>
      </c>
      <c r="B110" s="1">
        <v>20</v>
      </c>
    </row>
    <row r="111" spans="1:2" x14ac:dyDescent="0.3">
      <c r="A111" s="1">
        <v>110</v>
      </c>
    </row>
    <row r="112" spans="1:2" x14ac:dyDescent="0.3">
      <c r="A112" s="1">
        <v>111</v>
      </c>
    </row>
    <row r="113" spans="1:1" x14ac:dyDescent="0.3">
      <c r="A113" s="1">
        <v>112</v>
      </c>
    </row>
    <row r="114" spans="1:1" x14ac:dyDescent="0.3">
      <c r="A114" s="1">
        <v>113</v>
      </c>
    </row>
    <row r="115" spans="1:1" x14ac:dyDescent="0.3">
      <c r="A115" s="1">
        <v>114</v>
      </c>
    </row>
    <row r="116" spans="1:1" x14ac:dyDescent="0.3">
      <c r="A116" s="1">
        <v>115</v>
      </c>
    </row>
    <row r="117" spans="1:1" x14ac:dyDescent="0.3">
      <c r="A117" s="1">
        <v>116</v>
      </c>
    </row>
    <row r="118" spans="1:1" x14ac:dyDescent="0.3">
      <c r="A118" s="1">
        <v>117</v>
      </c>
    </row>
    <row r="119" spans="1:1" x14ac:dyDescent="0.3">
      <c r="A119" s="1">
        <v>118</v>
      </c>
    </row>
    <row r="120" spans="1:1" x14ac:dyDescent="0.3">
      <c r="A120" s="1">
        <v>119</v>
      </c>
    </row>
    <row r="121" spans="1:1" x14ac:dyDescent="0.3">
      <c r="A121" s="1">
        <v>120</v>
      </c>
    </row>
    <row r="122" spans="1:1" x14ac:dyDescent="0.3">
      <c r="A122" s="1">
        <v>121</v>
      </c>
    </row>
    <row r="123" spans="1:1" x14ac:dyDescent="0.3">
      <c r="A123" s="1">
        <v>122</v>
      </c>
    </row>
    <row r="124" spans="1:1" x14ac:dyDescent="0.3">
      <c r="A124" s="1">
        <v>123</v>
      </c>
    </row>
    <row r="125" spans="1:1" x14ac:dyDescent="0.3">
      <c r="A125" s="1">
        <v>124</v>
      </c>
    </row>
    <row r="126" spans="1:1" x14ac:dyDescent="0.3">
      <c r="A126" s="1">
        <v>125</v>
      </c>
    </row>
    <row r="127" spans="1:1" x14ac:dyDescent="0.3">
      <c r="A127" s="1">
        <v>126</v>
      </c>
    </row>
    <row r="128" spans="1:1" x14ac:dyDescent="0.3">
      <c r="A128" s="1">
        <v>127</v>
      </c>
    </row>
    <row r="129" spans="1:1" x14ac:dyDescent="0.3">
      <c r="A129" s="1">
        <v>128</v>
      </c>
    </row>
    <row r="130" spans="1:1" x14ac:dyDescent="0.3">
      <c r="A130" s="1">
        <v>129</v>
      </c>
    </row>
    <row r="131" spans="1:1" x14ac:dyDescent="0.3">
      <c r="A131" s="1">
        <v>130</v>
      </c>
    </row>
    <row r="132" spans="1:1" x14ac:dyDescent="0.3">
      <c r="A132" s="1">
        <v>131</v>
      </c>
    </row>
    <row r="133" spans="1:1" x14ac:dyDescent="0.3">
      <c r="A133" s="1">
        <v>132</v>
      </c>
    </row>
    <row r="134" spans="1:1" x14ac:dyDescent="0.3">
      <c r="A134" s="1">
        <v>133</v>
      </c>
    </row>
    <row r="135" spans="1:1" x14ac:dyDescent="0.3">
      <c r="A135" s="1">
        <v>134</v>
      </c>
    </row>
    <row r="136" spans="1:1" x14ac:dyDescent="0.3">
      <c r="A136" s="1">
        <v>135</v>
      </c>
    </row>
    <row r="137" spans="1:1" x14ac:dyDescent="0.3">
      <c r="A137" s="1">
        <v>136</v>
      </c>
    </row>
    <row r="138" spans="1:1" x14ac:dyDescent="0.3">
      <c r="A138" s="1">
        <v>137</v>
      </c>
    </row>
    <row r="139" spans="1:1" x14ac:dyDescent="0.3">
      <c r="A139" s="1">
        <v>138</v>
      </c>
    </row>
    <row r="140" spans="1:1" x14ac:dyDescent="0.3">
      <c r="A140" s="1">
        <v>139</v>
      </c>
    </row>
    <row r="141" spans="1:1" x14ac:dyDescent="0.3">
      <c r="A141" s="1">
        <v>140</v>
      </c>
    </row>
    <row r="142" spans="1:1" x14ac:dyDescent="0.3">
      <c r="A142" s="1">
        <v>141</v>
      </c>
    </row>
    <row r="143" spans="1:1" x14ac:dyDescent="0.3">
      <c r="A143" s="1">
        <v>142</v>
      </c>
    </row>
    <row r="144" spans="1:1" x14ac:dyDescent="0.3">
      <c r="A144" s="1">
        <v>143</v>
      </c>
    </row>
    <row r="145" spans="1:1" x14ac:dyDescent="0.3">
      <c r="A145" s="1">
        <v>144</v>
      </c>
    </row>
    <row r="146" spans="1:1" x14ac:dyDescent="0.3">
      <c r="A146" s="1">
        <v>145</v>
      </c>
    </row>
    <row r="147" spans="1:1" x14ac:dyDescent="0.3">
      <c r="A147" s="1">
        <v>146</v>
      </c>
    </row>
    <row r="148" spans="1:1" x14ac:dyDescent="0.3">
      <c r="A148" s="1">
        <v>147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A2930-BB01-42DD-9FA7-C7BFB303F0A2}">
  <dimension ref="A1:G149"/>
  <sheetViews>
    <sheetView topLeftCell="A88" workbookViewId="0">
      <selection activeCell="N100" sqref="N100"/>
    </sheetView>
  </sheetViews>
  <sheetFormatPr defaultRowHeight="16.5" x14ac:dyDescent="0.3"/>
  <cols>
    <col min="1" max="16384" width="9" style="1"/>
  </cols>
  <sheetData>
    <row r="1" spans="1:7" x14ac:dyDescent="0.3">
      <c r="A1" s="1" t="s">
        <v>1</v>
      </c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</row>
    <row r="2" spans="1:7" x14ac:dyDescent="0.3">
      <c r="A2" s="1">
        <v>1</v>
      </c>
      <c r="B2" s="1">
        <v>16</v>
      </c>
      <c r="C2" s="1">
        <v>16</v>
      </c>
      <c r="D2" s="1">
        <v>16</v>
      </c>
      <c r="E2" s="1">
        <v>16</v>
      </c>
      <c r="F2" s="1">
        <v>16</v>
      </c>
      <c r="G2" s="1">
        <v>16</v>
      </c>
    </row>
    <row r="3" spans="1:7" x14ac:dyDescent="0.3">
      <c r="A3" s="1">
        <v>2</v>
      </c>
      <c r="B3" s="1">
        <v>25</v>
      </c>
      <c r="C3" s="1">
        <v>25</v>
      </c>
      <c r="D3" s="1">
        <v>25</v>
      </c>
      <c r="E3" s="1">
        <v>25</v>
      </c>
      <c r="F3" s="1">
        <v>25</v>
      </c>
      <c r="G3" s="1">
        <v>25</v>
      </c>
    </row>
    <row r="4" spans="1:7" x14ac:dyDescent="0.3">
      <c r="A4" s="1">
        <v>3</v>
      </c>
      <c r="B4" s="1">
        <v>20</v>
      </c>
      <c r="C4" s="1">
        <v>20</v>
      </c>
      <c r="D4" s="1">
        <v>20</v>
      </c>
      <c r="E4" s="1">
        <v>20</v>
      </c>
      <c r="F4" s="1">
        <v>20</v>
      </c>
      <c r="G4" s="1">
        <v>20</v>
      </c>
    </row>
    <row r="5" spans="1:7" x14ac:dyDescent="0.3">
      <c r="A5" s="1">
        <v>4</v>
      </c>
      <c r="B5" s="1">
        <v>16</v>
      </c>
      <c r="C5" s="1">
        <v>16</v>
      </c>
      <c r="D5" s="1">
        <v>16</v>
      </c>
      <c r="E5" s="1">
        <v>16</v>
      </c>
      <c r="F5" s="1">
        <v>16</v>
      </c>
      <c r="G5" s="1">
        <v>16</v>
      </c>
    </row>
    <row r="6" spans="1:7" x14ac:dyDescent="0.3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3">
      <c r="A7" s="1">
        <v>6</v>
      </c>
      <c r="B7" s="1">
        <v>16</v>
      </c>
      <c r="C7" s="1">
        <v>16</v>
      </c>
      <c r="D7" s="1">
        <v>16</v>
      </c>
      <c r="E7" s="1">
        <v>16</v>
      </c>
      <c r="F7" s="1">
        <v>16</v>
      </c>
      <c r="G7" s="1">
        <v>16</v>
      </c>
    </row>
    <row r="8" spans="1:7" x14ac:dyDescent="0.3">
      <c r="A8" s="1">
        <v>7</v>
      </c>
      <c r="B8" s="1">
        <v>20</v>
      </c>
      <c r="C8" s="1">
        <v>20</v>
      </c>
      <c r="D8" s="1">
        <v>20</v>
      </c>
      <c r="E8" s="1">
        <v>20</v>
      </c>
      <c r="F8" s="1">
        <v>20</v>
      </c>
      <c r="G8" s="1">
        <v>20</v>
      </c>
    </row>
    <row r="9" spans="1:7" x14ac:dyDescent="0.3">
      <c r="A9" s="1">
        <v>8</v>
      </c>
      <c r="B9" s="1">
        <v>25</v>
      </c>
      <c r="C9" s="1">
        <v>25</v>
      </c>
      <c r="D9" s="1">
        <v>25</v>
      </c>
      <c r="E9" s="1">
        <v>25</v>
      </c>
      <c r="F9" s="1">
        <v>25</v>
      </c>
      <c r="G9" s="1">
        <v>25</v>
      </c>
    </row>
    <row r="10" spans="1:7" x14ac:dyDescent="0.3">
      <c r="A10" s="1">
        <v>9</v>
      </c>
      <c r="B10" s="1">
        <v>25</v>
      </c>
      <c r="C10" s="1">
        <v>25</v>
      </c>
      <c r="D10" s="1">
        <v>25</v>
      </c>
      <c r="E10" s="1">
        <v>25</v>
      </c>
      <c r="F10" s="1">
        <v>25</v>
      </c>
      <c r="G10" s="1">
        <v>25</v>
      </c>
    </row>
    <row r="11" spans="1:7" x14ac:dyDescent="0.3">
      <c r="A11" s="1">
        <v>10</v>
      </c>
      <c r="B11" s="1">
        <v>25</v>
      </c>
      <c r="C11" s="1">
        <v>25</v>
      </c>
      <c r="D11" s="1">
        <v>25</v>
      </c>
      <c r="E11" s="1">
        <v>25</v>
      </c>
      <c r="F11" s="1">
        <v>25</v>
      </c>
      <c r="G11" s="1">
        <v>25</v>
      </c>
    </row>
    <row r="12" spans="1:7" x14ac:dyDescent="0.3">
      <c r="A12" s="1">
        <v>11</v>
      </c>
      <c r="B12" s="1">
        <v>25</v>
      </c>
      <c r="C12" s="1">
        <v>25</v>
      </c>
      <c r="D12" s="1">
        <v>25</v>
      </c>
      <c r="E12" s="1">
        <v>25</v>
      </c>
      <c r="F12" s="1">
        <v>25</v>
      </c>
      <c r="G12" s="1">
        <v>25</v>
      </c>
    </row>
    <row r="13" spans="1:7" x14ac:dyDescent="0.3">
      <c r="A13" s="1">
        <v>12</v>
      </c>
      <c r="B13" s="1">
        <v>20</v>
      </c>
      <c r="C13" s="1">
        <v>20</v>
      </c>
      <c r="D13" s="1">
        <v>20</v>
      </c>
      <c r="E13" s="1">
        <v>20</v>
      </c>
      <c r="F13" s="1">
        <v>20</v>
      </c>
      <c r="G13" s="1">
        <v>20</v>
      </c>
    </row>
    <row r="14" spans="1:7" x14ac:dyDescent="0.3">
      <c r="A14" s="1">
        <v>13</v>
      </c>
      <c r="B14" s="1">
        <v>20</v>
      </c>
      <c r="C14" s="1">
        <v>20</v>
      </c>
      <c r="D14" s="1">
        <v>20</v>
      </c>
      <c r="E14" s="1">
        <v>20</v>
      </c>
      <c r="F14" s="1">
        <v>20</v>
      </c>
      <c r="G14" s="1">
        <v>20</v>
      </c>
    </row>
    <row r="15" spans="1:7" x14ac:dyDescent="0.3">
      <c r="A15" s="1">
        <v>14</v>
      </c>
      <c r="B15" s="1">
        <v>25</v>
      </c>
      <c r="C15" s="1">
        <v>25</v>
      </c>
      <c r="D15" s="1">
        <v>25</v>
      </c>
      <c r="E15" s="1">
        <v>25</v>
      </c>
      <c r="F15" s="1">
        <v>25</v>
      </c>
      <c r="G15" s="1">
        <v>25</v>
      </c>
    </row>
    <row r="16" spans="1:7" x14ac:dyDescent="0.3">
      <c r="A16" s="1">
        <v>15</v>
      </c>
      <c r="B16" s="1">
        <v>20</v>
      </c>
      <c r="C16" s="1">
        <v>20</v>
      </c>
      <c r="D16" s="1">
        <v>20</v>
      </c>
      <c r="E16" s="1">
        <v>20</v>
      </c>
      <c r="F16" s="1">
        <v>20</v>
      </c>
      <c r="G16" s="1">
        <v>20</v>
      </c>
    </row>
    <row r="17" spans="1:7" x14ac:dyDescent="0.3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3">
      <c r="A18" s="1">
        <v>17</v>
      </c>
      <c r="B18" s="1">
        <v>20</v>
      </c>
      <c r="C18" s="1">
        <v>20</v>
      </c>
      <c r="D18" s="1">
        <v>20</v>
      </c>
      <c r="E18" s="1">
        <v>20</v>
      </c>
      <c r="F18" s="1">
        <v>20</v>
      </c>
      <c r="G18" s="1">
        <v>20</v>
      </c>
    </row>
    <row r="19" spans="1:7" x14ac:dyDescent="0.3">
      <c r="A19" s="1">
        <v>18</v>
      </c>
      <c r="B19" s="1">
        <v>16</v>
      </c>
      <c r="C19" s="1">
        <v>16</v>
      </c>
      <c r="D19" s="1">
        <v>16</v>
      </c>
      <c r="E19" s="1">
        <v>16</v>
      </c>
      <c r="F19" s="1">
        <v>16</v>
      </c>
      <c r="G19" s="1">
        <v>16</v>
      </c>
    </row>
    <row r="20" spans="1:7" x14ac:dyDescent="0.3">
      <c r="A20" s="1">
        <v>19</v>
      </c>
      <c r="B20" s="1">
        <v>25</v>
      </c>
      <c r="C20" s="1">
        <v>25</v>
      </c>
      <c r="D20" s="1">
        <v>25</v>
      </c>
      <c r="E20" s="1">
        <v>25</v>
      </c>
      <c r="F20" s="1">
        <v>25</v>
      </c>
      <c r="G20" s="1">
        <v>25</v>
      </c>
    </row>
    <row r="21" spans="1:7" x14ac:dyDescent="0.3">
      <c r="A21" s="1">
        <v>20</v>
      </c>
      <c r="B21" s="1">
        <v>25</v>
      </c>
      <c r="C21" s="1">
        <v>25</v>
      </c>
      <c r="D21" s="1">
        <v>25</v>
      </c>
      <c r="E21" s="1">
        <v>25</v>
      </c>
      <c r="F21" s="1">
        <v>25</v>
      </c>
      <c r="G21" s="1">
        <v>25</v>
      </c>
    </row>
    <row r="22" spans="1:7" x14ac:dyDescent="0.3">
      <c r="A22" s="1">
        <v>21</v>
      </c>
      <c r="B22" s="1">
        <v>25</v>
      </c>
      <c r="C22" s="1">
        <v>25</v>
      </c>
      <c r="D22" s="1">
        <v>25</v>
      </c>
      <c r="E22" s="1">
        <v>25</v>
      </c>
      <c r="F22" s="1">
        <v>25</v>
      </c>
      <c r="G22" s="1">
        <v>25</v>
      </c>
    </row>
    <row r="23" spans="1:7" x14ac:dyDescent="0.3">
      <c r="A23" s="1">
        <v>22</v>
      </c>
      <c r="B23" s="1">
        <v>25</v>
      </c>
      <c r="C23" s="1">
        <v>25</v>
      </c>
      <c r="D23" s="1">
        <v>25</v>
      </c>
      <c r="E23" s="1">
        <v>25</v>
      </c>
      <c r="F23" s="1">
        <v>25</v>
      </c>
      <c r="G23" s="1">
        <v>25</v>
      </c>
    </row>
    <row r="24" spans="1:7" x14ac:dyDescent="0.3">
      <c r="A24" s="1">
        <v>23</v>
      </c>
      <c r="B24" s="1">
        <v>25</v>
      </c>
      <c r="C24" s="1">
        <v>25</v>
      </c>
      <c r="D24" s="1">
        <v>25</v>
      </c>
      <c r="E24" s="1">
        <v>25</v>
      </c>
      <c r="F24" s="1">
        <v>25</v>
      </c>
      <c r="G24" s="1">
        <v>25</v>
      </c>
    </row>
    <row r="25" spans="1:7" x14ac:dyDescent="0.3">
      <c r="A25" s="1">
        <v>24</v>
      </c>
      <c r="B25" s="1">
        <v>25</v>
      </c>
      <c r="C25" s="1">
        <v>25</v>
      </c>
      <c r="D25" s="1">
        <v>25</v>
      </c>
      <c r="E25" s="1">
        <v>25</v>
      </c>
      <c r="F25" s="1">
        <v>25</v>
      </c>
      <c r="G25" s="1">
        <v>25</v>
      </c>
    </row>
    <row r="26" spans="1:7" x14ac:dyDescent="0.3">
      <c r="A26" s="1">
        <v>25</v>
      </c>
      <c r="B26" s="1">
        <v>25</v>
      </c>
      <c r="C26" s="1">
        <v>25</v>
      </c>
      <c r="D26" s="1">
        <v>25</v>
      </c>
      <c r="E26" s="1">
        <v>25</v>
      </c>
      <c r="F26" s="1">
        <v>25</v>
      </c>
      <c r="G26" s="1">
        <v>25</v>
      </c>
    </row>
    <row r="27" spans="1:7" x14ac:dyDescent="0.3">
      <c r="A27" s="1">
        <v>26</v>
      </c>
      <c r="B27" s="1">
        <v>25</v>
      </c>
      <c r="C27" s="1">
        <v>25</v>
      </c>
      <c r="D27" s="1">
        <v>25</v>
      </c>
      <c r="E27" s="1">
        <v>25</v>
      </c>
      <c r="F27" s="1">
        <v>25</v>
      </c>
      <c r="G27" s="1">
        <v>25</v>
      </c>
    </row>
    <row r="28" spans="1:7" x14ac:dyDescent="0.3">
      <c r="A28" s="1">
        <v>27</v>
      </c>
      <c r="B28" s="1">
        <v>25</v>
      </c>
      <c r="C28" s="1">
        <v>25</v>
      </c>
      <c r="D28" s="1">
        <v>25</v>
      </c>
      <c r="E28" s="1">
        <v>25</v>
      </c>
      <c r="F28" s="1">
        <v>25</v>
      </c>
      <c r="G28" s="1">
        <v>25</v>
      </c>
    </row>
    <row r="29" spans="1:7" x14ac:dyDescent="0.3">
      <c r="A29" s="1">
        <v>28</v>
      </c>
      <c r="B29" s="1">
        <v>25</v>
      </c>
      <c r="C29" s="1">
        <v>25</v>
      </c>
      <c r="D29" s="1">
        <v>25</v>
      </c>
      <c r="E29" s="1">
        <v>25</v>
      </c>
      <c r="F29" s="1">
        <v>25</v>
      </c>
      <c r="G29" s="1">
        <v>25</v>
      </c>
    </row>
    <row r="30" spans="1:7" x14ac:dyDescent="0.3">
      <c r="A30" s="1">
        <v>29</v>
      </c>
      <c r="B30" s="1">
        <v>13</v>
      </c>
      <c r="C30" s="1">
        <v>13</v>
      </c>
      <c r="D30" s="1">
        <v>13</v>
      </c>
      <c r="E30" s="1">
        <v>13</v>
      </c>
      <c r="F30" s="1">
        <v>13</v>
      </c>
      <c r="G30" s="1">
        <v>13</v>
      </c>
    </row>
    <row r="31" spans="1:7" x14ac:dyDescent="0.3">
      <c r="A31" s="1">
        <v>30</v>
      </c>
      <c r="B31" s="1">
        <v>25</v>
      </c>
      <c r="C31" s="1">
        <v>25</v>
      </c>
      <c r="D31" s="1">
        <v>25</v>
      </c>
      <c r="E31" s="1">
        <v>25</v>
      </c>
      <c r="F31" s="1">
        <v>25</v>
      </c>
      <c r="G31" s="1">
        <v>25</v>
      </c>
    </row>
    <row r="32" spans="1:7" x14ac:dyDescent="0.3">
      <c r="A32" s="1">
        <v>31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</row>
    <row r="33" spans="1:7" x14ac:dyDescent="0.3">
      <c r="A33" s="1">
        <v>32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</row>
    <row r="34" spans="1:7" x14ac:dyDescent="0.3">
      <c r="A34" s="1">
        <v>33</v>
      </c>
      <c r="B34" s="1">
        <v>20</v>
      </c>
      <c r="C34" s="1">
        <v>20</v>
      </c>
      <c r="D34" s="1">
        <v>20</v>
      </c>
      <c r="E34" s="1">
        <v>20</v>
      </c>
      <c r="F34" s="1">
        <v>20</v>
      </c>
      <c r="G34" s="1">
        <v>20</v>
      </c>
    </row>
    <row r="35" spans="1:7" x14ac:dyDescent="0.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>
        <v>35</v>
      </c>
      <c r="B36" s="1">
        <v>25</v>
      </c>
      <c r="C36" s="1">
        <v>25</v>
      </c>
      <c r="D36" s="1">
        <v>25</v>
      </c>
      <c r="E36" s="1">
        <v>25</v>
      </c>
      <c r="F36" s="1">
        <v>25</v>
      </c>
      <c r="G36" s="1">
        <v>25</v>
      </c>
    </row>
    <row r="37" spans="1:7" x14ac:dyDescent="0.3">
      <c r="A37" s="1">
        <v>36</v>
      </c>
      <c r="B37" s="1">
        <v>25</v>
      </c>
      <c r="C37" s="1">
        <v>25</v>
      </c>
      <c r="D37" s="1">
        <v>25</v>
      </c>
      <c r="E37" s="1">
        <v>25</v>
      </c>
      <c r="F37" s="1">
        <v>25</v>
      </c>
      <c r="G37" s="1">
        <v>25</v>
      </c>
    </row>
    <row r="38" spans="1:7" x14ac:dyDescent="0.3">
      <c r="A38" s="1">
        <v>37</v>
      </c>
      <c r="B38" s="1">
        <v>11</v>
      </c>
      <c r="C38" s="1">
        <v>11</v>
      </c>
      <c r="D38" s="1">
        <v>11</v>
      </c>
      <c r="E38" s="1">
        <v>11</v>
      </c>
      <c r="F38" s="1">
        <v>11</v>
      </c>
      <c r="G38" s="1">
        <v>11</v>
      </c>
    </row>
    <row r="39" spans="1:7" x14ac:dyDescent="0.3">
      <c r="A39" s="1">
        <v>38</v>
      </c>
      <c r="B39" s="1">
        <v>25</v>
      </c>
      <c r="C39" s="1">
        <v>25</v>
      </c>
      <c r="D39" s="1">
        <v>25</v>
      </c>
      <c r="E39" s="1">
        <v>25</v>
      </c>
      <c r="F39" s="1">
        <v>25</v>
      </c>
      <c r="G39" s="1">
        <v>25</v>
      </c>
    </row>
    <row r="40" spans="1:7" x14ac:dyDescent="0.3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3">
      <c r="A41" s="1">
        <v>40</v>
      </c>
      <c r="B41" s="1">
        <v>20</v>
      </c>
      <c r="C41" s="1">
        <v>20</v>
      </c>
      <c r="D41" s="1">
        <v>20</v>
      </c>
      <c r="E41" s="1">
        <v>20</v>
      </c>
      <c r="F41" s="1">
        <v>20</v>
      </c>
      <c r="G41" s="1">
        <v>20</v>
      </c>
    </row>
    <row r="42" spans="1:7" x14ac:dyDescent="0.3">
      <c r="A42" s="1">
        <v>41</v>
      </c>
      <c r="B42" s="1">
        <v>13</v>
      </c>
      <c r="C42" s="1">
        <v>13</v>
      </c>
      <c r="D42" s="1">
        <v>13</v>
      </c>
      <c r="E42" s="1">
        <v>13</v>
      </c>
      <c r="F42" s="1">
        <v>13</v>
      </c>
      <c r="G42" s="1">
        <v>13</v>
      </c>
    </row>
    <row r="43" spans="1:7" x14ac:dyDescent="0.3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3">
      <c r="A45" s="1">
        <v>44</v>
      </c>
      <c r="B45" s="1">
        <v>20</v>
      </c>
      <c r="C45" s="1">
        <v>20</v>
      </c>
      <c r="D45" s="1">
        <v>20</v>
      </c>
      <c r="E45" s="1">
        <v>20</v>
      </c>
      <c r="F45" s="1">
        <v>20</v>
      </c>
      <c r="G45" s="1">
        <v>20</v>
      </c>
    </row>
    <row r="46" spans="1:7" x14ac:dyDescent="0.3">
      <c r="A46" s="1">
        <v>45</v>
      </c>
      <c r="B46" s="1">
        <v>25</v>
      </c>
      <c r="C46" s="1">
        <v>25</v>
      </c>
      <c r="D46" s="1">
        <v>25</v>
      </c>
      <c r="E46" s="1">
        <v>25</v>
      </c>
      <c r="F46" s="1">
        <v>25</v>
      </c>
      <c r="G46" s="1">
        <v>25</v>
      </c>
    </row>
    <row r="47" spans="1:7" x14ac:dyDescent="0.3">
      <c r="A47" s="1">
        <v>46</v>
      </c>
      <c r="B47" s="1">
        <v>25</v>
      </c>
      <c r="C47" s="1">
        <v>25</v>
      </c>
      <c r="D47" s="1">
        <v>25</v>
      </c>
      <c r="E47" s="1">
        <v>25</v>
      </c>
      <c r="F47" s="1">
        <v>25</v>
      </c>
      <c r="G47" s="1">
        <v>25</v>
      </c>
    </row>
    <row r="48" spans="1:7" x14ac:dyDescent="0.3">
      <c r="A48" s="1">
        <v>47</v>
      </c>
      <c r="B48" s="1">
        <v>20</v>
      </c>
      <c r="C48" s="1">
        <v>20</v>
      </c>
      <c r="D48" s="1">
        <v>20</v>
      </c>
      <c r="E48" s="1">
        <v>20</v>
      </c>
      <c r="F48" s="1">
        <v>20</v>
      </c>
      <c r="G48" s="1">
        <v>20</v>
      </c>
    </row>
    <row r="49" spans="1:7" x14ac:dyDescent="0.3">
      <c r="A49" s="1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>
        <v>49</v>
      </c>
      <c r="B50" s="1">
        <v>25</v>
      </c>
      <c r="C50" s="1">
        <v>25</v>
      </c>
      <c r="D50" s="1">
        <v>25</v>
      </c>
      <c r="E50" s="1">
        <v>25</v>
      </c>
      <c r="F50" s="1">
        <v>25</v>
      </c>
      <c r="G50" s="1">
        <v>25</v>
      </c>
    </row>
    <row r="51" spans="1:7" x14ac:dyDescent="0.3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>
        <v>51</v>
      </c>
      <c r="B52" s="1">
        <v>13</v>
      </c>
      <c r="C52" s="1">
        <v>13</v>
      </c>
      <c r="D52" s="1">
        <v>13</v>
      </c>
      <c r="E52" s="1">
        <v>13</v>
      </c>
      <c r="F52" s="1">
        <v>13</v>
      </c>
      <c r="G52" s="1">
        <v>13</v>
      </c>
    </row>
    <row r="53" spans="1:7" x14ac:dyDescent="0.3">
      <c r="A53" s="1">
        <v>52</v>
      </c>
      <c r="B53" s="1">
        <v>25</v>
      </c>
      <c r="C53" s="1">
        <v>25</v>
      </c>
      <c r="D53" s="1">
        <v>25</v>
      </c>
      <c r="E53" s="1">
        <v>25</v>
      </c>
      <c r="F53" s="1">
        <v>25</v>
      </c>
      <c r="G53" s="1">
        <v>25</v>
      </c>
    </row>
    <row r="54" spans="1:7" x14ac:dyDescent="0.3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>
        <v>54</v>
      </c>
      <c r="B55" s="1">
        <v>20</v>
      </c>
      <c r="C55" s="1">
        <v>20</v>
      </c>
      <c r="D55" s="1">
        <v>20</v>
      </c>
      <c r="E55" s="1">
        <v>20</v>
      </c>
      <c r="F55" s="1">
        <v>20</v>
      </c>
      <c r="G55" s="1">
        <v>20</v>
      </c>
    </row>
    <row r="56" spans="1:7" x14ac:dyDescent="0.3">
      <c r="A56" s="1">
        <v>55</v>
      </c>
      <c r="B56" s="1">
        <v>16</v>
      </c>
      <c r="C56" s="1">
        <v>16</v>
      </c>
      <c r="D56" s="1">
        <v>16</v>
      </c>
      <c r="E56" s="1">
        <v>16</v>
      </c>
      <c r="F56" s="1">
        <v>16</v>
      </c>
      <c r="G56" s="1">
        <v>16</v>
      </c>
    </row>
    <row r="57" spans="1:7" x14ac:dyDescent="0.3">
      <c r="A57" s="1">
        <v>56</v>
      </c>
      <c r="B57" s="1">
        <v>25</v>
      </c>
      <c r="C57" s="1">
        <v>25</v>
      </c>
      <c r="D57" s="1">
        <v>25</v>
      </c>
      <c r="E57" s="1">
        <v>25</v>
      </c>
      <c r="F57" s="1">
        <v>25</v>
      </c>
      <c r="G57" s="1">
        <v>25</v>
      </c>
    </row>
    <row r="58" spans="1:7" x14ac:dyDescent="0.3">
      <c r="A58" s="1">
        <v>57</v>
      </c>
      <c r="B58" s="1">
        <v>25</v>
      </c>
      <c r="C58" s="1">
        <v>25</v>
      </c>
      <c r="D58" s="1">
        <v>25</v>
      </c>
      <c r="E58" s="1">
        <v>25</v>
      </c>
      <c r="F58" s="1">
        <v>25</v>
      </c>
      <c r="G58" s="1">
        <v>25</v>
      </c>
    </row>
    <row r="59" spans="1:7" x14ac:dyDescent="0.3">
      <c r="A59" s="1">
        <v>58</v>
      </c>
      <c r="B59" s="1">
        <v>16</v>
      </c>
      <c r="C59" s="1">
        <v>16</v>
      </c>
      <c r="D59" s="1">
        <v>16</v>
      </c>
      <c r="E59" s="1">
        <v>16</v>
      </c>
      <c r="F59" s="1">
        <v>16</v>
      </c>
      <c r="G59" s="1">
        <v>16</v>
      </c>
    </row>
    <row r="60" spans="1:7" x14ac:dyDescent="0.3">
      <c r="A60" s="1">
        <v>59</v>
      </c>
      <c r="B60" s="1">
        <v>3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</row>
    <row r="61" spans="1:7" x14ac:dyDescent="0.3">
      <c r="A61" s="1">
        <v>60</v>
      </c>
      <c r="B61" s="1">
        <v>20</v>
      </c>
      <c r="C61" s="1">
        <v>20</v>
      </c>
      <c r="D61" s="1">
        <v>20</v>
      </c>
      <c r="E61" s="1">
        <v>20</v>
      </c>
      <c r="F61" s="1">
        <v>20</v>
      </c>
      <c r="G61" s="1">
        <v>20</v>
      </c>
    </row>
    <row r="62" spans="1:7" x14ac:dyDescent="0.3">
      <c r="A62" s="1">
        <v>61</v>
      </c>
      <c r="B62" s="1">
        <v>20</v>
      </c>
      <c r="C62" s="1">
        <v>20</v>
      </c>
      <c r="D62" s="1">
        <v>20</v>
      </c>
      <c r="E62" s="1">
        <v>20</v>
      </c>
      <c r="F62" s="1">
        <v>20</v>
      </c>
      <c r="G62" s="1">
        <v>20</v>
      </c>
    </row>
    <row r="63" spans="1:7" x14ac:dyDescent="0.3">
      <c r="A63" s="1">
        <v>62</v>
      </c>
      <c r="B63" s="1">
        <v>20</v>
      </c>
      <c r="C63" s="1">
        <v>20</v>
      </c>
      <c r="D63" s="1">
        <v>20</v>
      </c>
      <c r="E63" s="1">
        <v>20</v>
      </c>
      <c r="F63" s="1">
        <v>20</v>
      </c>
      <c r="G63" s="1">
        <v>20</v>
      </c>
    </row>
    <row r="64" spans="1:7" x14ac:dyDescent="0.3">
      <c r="A64" s="1">
        <v>63</v>
      </c>
      <c r="B64" s="1">
        <v>25</v>
      </c>
      <c r="C64" s="1">
        <v>25</v>
      </c>
      <c r="D64" s="1">
        <v>25</v>
      </c>
      <c r="E64" s="1">
        <v>25</v>
      </c>
      <c r="F64" s="1">
        <v>25</v>
      </c>
      <c r="G64" s="1">
        <v>25</v>
      </c>
    </row>
    <row r="65" spans="1:7" x14ac:dyDescent="0.3">
      <c r="A65" s="1">
        <v>64</v>
      </c>
      <c r="B65" s="1">
        <v>11</v>
      </c>
      <c r="C65" s="1">
        <v>11</v>
      </c>
      <c r="D65" s="1">
        <v>11</v>
      </c>
      <c r="E65" s="1">
        <v>11</v>
      </c>
      <c r="F65" s="1">
        <v>11</v>
      </c>
      <c r="G65" s="1">
        <v>11</v>
      </c>
    </row>
    <row r="66" spans="1:7" x14ac:dyDescent="0.3">
      <c r="A66" s="1">
        <v>65</v>
      </c>
      <c r="B66" s="1">
        <v>16</v>
      </c>
      <c r="C66" s="1">
        <v>16</v>
      </c>
      <c r="D66" s="1">
        <v>16</v>
      </c>
      <c r="E66" s="1">
        <v>16</v>
      </c>
      <c r="F66" s="1">
        <v>16</v>
      </c>
      <c r="G66" s="1">
        <v>16</v>
      </c>
    </row>
    <row r="67" spans="1:7" x14ac:dyDescent="0.3">
      <c r="A67" s="1">
        <v>66</v>
      </c>
      <c r="B67" s="1">
        <v>13</v>
      </c>
      <c r="C67" s="1">
        <v>13</v>
      </c>
      <c r="D67" s="1">
        <v>13</v>
      </c>
      <c r="E67" s="1">
        <v>13</v>
      </c>
      <c r="F67" s="1">
        <v>13</v>
      </c>
      <c r="G67" s="1">
        <v>13</v>
      </c>
    </row>
    <row r="68" spans="1:7" x14ac:dyDescent="0.3">
      <c r="A68" s="1">
        <v>67</v>
      </c>
      <c r="B68" s="1">
        <v>13</v>
      </c>
      <c r="C68" s="1">
        <v>13</v>
      </c>
      <c r="D68" s="1">
        <v>13</v>
      </c>
      <c r="E68" s="1">
        <v>13</v>
      </c>
      <c r="F68" s="1">
        <v>13</v>
      </c>
      <c r="G68" s="1">
        <v>13</v>
      </c>
    </row>
    <row r="69" spans="1:7" x14ac:dyDescent="0.3">
      <c r="A69" s="1">
        <v>68</v>
      </c>
      <c r="B69" s="1">
        <v>25</v>
      </c>
      <c r="C69" s="1">
        <v>25</v>
      </c>
      <c r="D69" s="1">
        <v>25</v>
      </c>
      <c r="E69" s="1">
        <v>25</v>
      </c>
      <c r="F69" s="1">
        <v>25</v>
      </c>
      <c r="G69" s="1">
        <v>25</v>
      </c>
    </row>
    <row r="70" spans="1:7" x14ac:dyDescent="0.3">
      <c r="A70" s="1">
        <v>69</v>
      </c>
      <c r="B70" s="1">
        <v>25</v>
      </c>
      <c r="C70" s="1">
        <v>25</v>
      </c>
      <c r="D70" s="1">
        <v>25</v>
      </c>
      <c r="E70" s="1">
        <v>25</v>
      </c>
      <c r="F70" s="1">
        <v>25</v>
      </c>
      <c r="G70" s="1">
        <v>25</v>
      </c>
    </row>
    <row r="71" spans="1:7" x14ac:dyDescent="0.3">
      <c r="A71" s="1">
        <v>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>
        <v>71</v>
      </c>
      <c r="B72" s="1">
        <v>5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</row>
    <row r="73" spans="1:7" x14ac:dyDescent="0.3">
      <c r="A73" s="1">
        <v>72</v>
      </c>
      <c r="B73" s="1">
        <v>20</v>
      </c>
      <c r="C73" s="1">
        <v>20</v>
      </c>
      <c r="D73" s="1">
        <v>20</v>
      </c>
      <c r="E73" s="1">
        <v>20</v>
      </c>
      <c r="F73" s="1">
        <v>20</v>
      </c>
      <c r="G73" s="1">
        <v>20</v>
      </c>
    </row>
    <row r="74" spans="1:7" x14ac:dyDescent="0.3">
      <c r="A74" s="1">
        <v>73</v>
      </c>
      <c r="B74" s="1">
        <v>13</v>
      </c>
      <c r="C74" s="1">
        <v>13</v>
      </c>
      <c r="D74" s="1">
        <v>13</v>
      </c>
      <c r="E74" s="1">
        <v>13</v>
      </c>
      <c r="F74" s="1">
        <v>13</v>
      </c>
      <c r="G74" s="1">
        <v>13</v>
      </c>
    </row>
    <row r="75" spans="1:7" x14ac:dyDescent="0.3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>
        <v>75</v>
      </c>
      <c r="B76" s="1">
        <v>25</v>
      </c>
      <c r="C76" s="1">
        <v>25</v>
      </c>
      <c r="D76" s="1">
        <v>25</v>
      </c>
      <c r="E76" s="1">
        <v>25</v>
      </c>
      <c r="F76" s="1">
        <v>25</v>
      </c>
      <c r="G76" s="1">
        <v>25</v>
      </c>
    </row>
    <row r="77" spans="1:7" x14ac:dyDescent="0.3">
      <c r="A77" s="1">
        <v>76</v>
      </c>
      <c r="B77" s="1">
        <v>20</v>
      </c>
      <c r="C77" s="1">
        <v>20</v>
      </c>
      <c r="D77" s="1">
        <v>20</v>
      </c>
      <c r="E77" s="1">
        <v>20</v>
      </c>
      <c r="F77" s="1">
        <v>20</v>
      </c>
      <c r="G77" s="1">
        <v>20</v>
      </c>
    </row>
    <row r="78" spans="1:7" x14ac:dyDescent="0.3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>
        <v>78</v>
      </c>
      <c r="B79" s="1">
        <v>10</v>
      </c>
      <c r="C79" s="1">
        <v>10</v>
      </c>
      <c r="D79" s="1">
        <v>10</v>
      </c>
      <c r="E79" s="1">
        <v>10</v>
      </c>
      <c r="F79" s="1">
        <v>10</v>
      </c>
      <c r="G79" s="1">
        <v>10</v>
      </c>
    </row>
    <row r="80" spans="1:7" x14ac:dyDescent="0.3">
      <c r="A80" s="1">
        <v>79</v>
      </c>
      <c r="B80" s="1">
        <v>20</v>
      </c>
      <c r="C80" s="1">
        <v>20</v>
      </c>
      <c r="D80" s="1">
        <v>20</v>
      </c>
      <c r="E80" s="1">
        <v>20</v>
      </c>
      <c r="F80" s="1">
        <v>20</v>
      </c>
      <c r="G80" s="1">
        <v>20</v>
      </c>
    </row>
    <row r="81" spans="1:7" x14ac:dyDescent="0.3">
      <c r="A81" s="1">
        <v>80</v>
      </c>
      <c r="B81" s="1">
        <v>16</v>
      </c>
      <c r="C81" s="1">
        <v>16</v>
      </c>
      <c r="D81" s="1">
        <v>16</v>
      </c>
      <c r="E81" s="1">
        <v>16</v>
      </c>
      <c r="F81" s="1">
        <v>16</v>
      </c>
      <c r="G81" s="1">
        <v>16</v>
      </c>
    </row>
    <row r="82" spans="1:7" x14ac:dyDescent="0.3">
      <c r="A82" s="1">
        <v>81</v>
      </c>
      <c r="B82" s="1">
        <v>25</v>
      </c>
      <c r="C82" s="1">
        <v>25</v>
      </c>
      <c r="D82" s="1">
        <v>25</v>
      </c>
      <c r="E82" s="1">
        <v>25</v>
      </c>
      <c r="F82" s="1">
        <v>25</v>
      </c>
      <c r="G82" s="1">
        <v>25</v>
      </c>
    </row>
    <row r="83" spans="1:7" x14ac:dyDescent="0.3">
      <c r="A83" s="1">
        <v>82</v>
      </c>
      <c r="B83" s="1">
        <v>25</v>
      </c>
      <c r="C83" s="1">
        <v>25</v>
      </c>
      <c r="D83" s="1">
        <v>25</v>
      </c>
      <c r="E83" s="1">
        <v>25</v>
      </c>
      <c r="F83" s="1">
        <v>25</v>
      </c>
      <c r="G83" s="1">
        <v>25</v>
      </c>
    </row>
    <row r="84" spans="1:7" x14ac:dyDescent="0.3">
      <c r="A84" s="1">
        <v>83</v>
      </c>
      <c r="B84" s="1">
        <v>20</v>
      </c>
      <c r="C84" s="1">
        <v>20</v>
      </c>
      <c r="D84" s="1">
        <v>20</v>
      </c>
      <c r="E84" s="1">
        <v>20</v>
      </c>
      <c r="F84" s="1">
        <v>20</v>
      </c>
      <c r="G84" s="1">
        <v>20</v>
      </c>
    </row>
    <row r="85" spans="1:7" x14ac:dyDescent="0.3">
      <c r="A85" s="1">
        <v>84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>
        <v>85</v>
      </c>
      <c r="B86" s="1">
        <v>25</v>
      </c>
      <c r="C86" s="1">
        <v>25</v>
      </c>
      <c r="D86" s="1">
        <v>25</v>
      </c>
      <c r="E86" s="1">
        <v>25</v>
      </c>
      <c r="F86" s="1">
        <v>25</v>
      </c>
      <c r="G86" s="1">
        <v>25</v>
      </c>
    </row>
    <row r="87" spans="1:7" x14ac:dyDescent="0.3">
      <c r="A87" s="1">
        <v>86</v>
      </c>
      <c r="B87" s="1">
        <v>25</v>
      </c>
      <c r="C87" s="1">
        <v>25</v>
      </c>
      <c r="D87" s="1">
        <v>25</v>
      </c>
      <c r="E87" s="1">
        <v>25</v>
      </c>
      <c r="F87" s="1">
        <v>25</v>
      </c>
      <c r="G87" s="1">
        <v>25</v>
      </c>
    </row>
    <row r="88" spans="1:7" x14ac:dyDescent="0.3">
      <c r="A88" s="1">
        <v>87</v>
      </c>
      <c r="B88" s="1">
        <v>20</v>
      </c>
      <c r="C88" s="1">
        <v>20</v>
      </c>
      <c r="D88" s="1">
        <v>20</v>
      </c>
      <c r="E88" s="1">
        <v>20</v>
      </c>
      <c r="F88" s="1">
        <v>20</v>
      </c>
      <c r="G88" s="1">
        <v>20</v>
      </c>
    </row>
    <row r="89" spans="1:7" x14ac:dyDescent="0.3">
      <c r="A89" s="1">
        <v>88</v>
      </c>
      <c r="B89" s="1">
        <v>25</v>
      </c>
      <c r="C89" s="1">
        <v>25</v>
      </c>
      <c r="D89" s="1">
        <v>25</v>
      </c>
      <c r="E89" s="1">
        <v>25</v>
      </c>
      <c r="F89" s="1">
        <v>25</v>
      </c>
      <c r="G89" s="1">
        <v>25</v>
      </c>
    </row>
    <row r="90" spans="1:7" x14ac:dyDescent="0.3">
      <c r="A90" s="1">
        <v>89</v>
      </c>
      <c r="B90" s="1">
        <v>13</v>
      </c>
      <c r="C90" s="1">
        <v>13</v>
      </c>
      <c r="D90" s="1">
        <v>13</v>
      </c>
      <c r="E90" s="1">
        <v>13</v>
      </c>
      <c r="F90" s="1">
        <v>13</v>
      </c>
      <c r="G90" s="1">
        <v>13</v>
      </c>
    </row>
    <row r="91" spans="1:7" x14ac:dyDescent="0.3">
      <c r="A91" s="1">
        <v>90</v>
      </c>
      <c r="B91" s="1">
        <v>16</v>
      </c>
      <c r="C91" s="1">
        <v>16</v>
      </c>
      <c r="D91" s="1">
        <v>16</v>
      </c>
      <c r="E91" s="1">
        <v>16</v>
      </c>
      <c r="F91" s="1">
        <v>16</v>
      </c>
      <c r="G91" s="1">
        <v>16</v>
      </c>
    </row>
    <row r="92" spans="1:7" x14ac:dyDescent="0.3">
      <c r="A92" s="1">
        <v>91</v>
      </c>
      <c r="B92" s="1">
        <v>20</v>
      </c>
      <c r="C92" s="1">
        <v>20</v>
      </c>
      <c r="D92" s="1">
        <v>20</v>
      </c>
      <c r="E92" s="1">
        <v>20</v>
      </c>
      <c r="F92" s="1">
        <v>20</v>
      </c>
      <c r="G92" s="1">
        <v>20</v>
      </c>
    </row>
    <row r="93" spans="1:7" x14ac:dyDescent="0.3">
      <c r="A93" s="1">
        <v>92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">
      <c r="A94" s="1">
        <v>93</v>
      </c>
      <c r="B94" s="1">
        <v>25</v>
      </c>
      <c r="C94" s="1">
        <v>25</v>
      </c>
      <c r="D94" s="1">
        <v>25</v>
      </c>
      <c r="E94" s="1">
        <v>25</v>
      </c>
      <c r="F94" s="1">
        <v>25</v>
      </c>
      <c r="G94" s="1">
        <v>25</v>
      </c>
    </row>
    <row r="95" spans="1:7" x14ac:dyDescent="0.3">
      <c r="A95" s="1">
        <v>94</v>
      </c>
      <c r="B95" s="1">
        <v>25</v>
      </c>
      <c r="C95" s="1">
        <v>25</v>
      </c>
      <c r="D95" s="1">
        <v>25</v>
      </c>
      <c r="E95" s="1">
        <v>25</v>
      </c>
      <c r="F95" s="1">
        <v>25</v>
      </c>
      <c r="G95" s="1">
        <v>25</v>
      </c>
    </row>
    <row r="96" spans="1:7" x14ac:dyDescent="0.3">
      <c r="A96" s="1">
        <v>95</v>
      </c>
      <c r="B96" s="1">
        <v>25</v>
      </c>
      <c r="C96" s="1">
        <v>25</v>
      </c>
      <c r="D96" s="1">
        <v>25</v>
      </c>
      <c r="E96" s="1">
        <v>25</v>
      </c>
      <c r="F96" s="1">
        <v>25</v>
      </c>
      <c r="G96" s="1">
        <v>25</v>
      </c>
    </row>
    <row r="97" spans="1:7" x14ac:dyDescent="0.3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>
        <v>97</v>
      </c>
      <c r="B98" s="1">
        <v>20</v>
      </c>
      <c r="C98" s="1">
        <v>20</v>
      </c>
      <c r="D98" s="1">
        <v>20</v>
      </c>
      <c r="E98" s="1">
        <v>20</v>
      </c>
      <c r="F98" s="1">
        <v>20</v>
      </c>
      <c r="G98" s="1">
        <v>20</v>
      </c>
    </row>
    <row r="99" spans="1:7" x14ac:dyDescent="0.3">
      <c r="A99" s="1">
        <v>98</v>
      </c>
      <c r="B99" s="1">
        <v>25</v>
      </c>
      <c r="C99" s="1">
        <v>25</v>
      </c>
      <c r="D99" s="1">
        <v>25</v>
      </c>
      <c r="E99" s="1">
        <v>25</v>
      </c>
      <c r="F99" s="1">
        <v>25</v>
      </c>
      <c r="G99" s="1">
        <v>25</v>
      </c>
    </row>
    <row r="100" spans="1:7" x14ac:dyDescent="0.3">
      <c r="A100" s="1">
        <v>99</v>
      </c>
      <c r="B100" s="1">
        <v>25</v>
      </c>
      <c r="C100" s="1">
        <v>25</v>
      </c>
      <c r="D100" s="1">
        <v>25</v>
      </c>
      <c r="E100" s="1">
        <v>25</v>
      </c>
      <c r="F100" s="1">
        <v>25</v>
      </c>
      <c r="G100" s="1">
        <v>25</v>
      </c>
    </row>
    <row r="101" spans="1:7" x14ac:dyDescent="0.3">
      <c r="A101" s="1">
        <v>100</v>
      </c>
      <c r="B101" s="1">
        <v>16</v>
      </c>
      <c r="C101" s="1">
        <v>16</v>
      </c>
      <c r="D101" s="1">
        <v>16</v>
      </c>
      <c r="E101" s="1">
        <v>16</v>
      </c>
      <c r="F101" s="1">
        <v>16</v>
      </c>
      <c r="G101" s="1">
        <v>16</v>
      </c>
    </row>
    <row r="102" spans="1:7" x14ac:dyDescent="0.3">
      <c r="A102" s="1">
        <v>101</v>
      </c>
      <c r="B102" s="1">
        <v>20</v>
      </c>
      <c r="C102" s="1">
        <v>20</v>
      </c>
      <c r="D102" s="1">
        <v>20</v>
      </c>
      <c r="E102" s="1">
        <v>20</v>
      </c>
      <c r="F102" s="1">
        <v>20</v>
      </c>
      <c r="G102" s="1">
        <v>20</v>
      </c>
    </row>
    <row r="103" spans="1:7" x14ac:dyDescent="0.3">
      <c r="A103" s="1">
        <v>102</v>
      </c>
      <c r="B103" s="1">
        <v>20</v>
      </c>
      <c r="C103" s="1">
        <v>20</v>
      </c>
      <c r="D103" s="1">
        <v>20</v>
      </c>
      <c r="E103" s="1">
        <v>20</v>
      </c>
      <c r="F103" s="1">
        <v>20</v>
      </c>
      <c r="G103" s="1">
        <v>20</v>
      </c>
    </row>
    <row r="104" spans="1:7" x14ac:dyDescent="0.3">
      <c r="A104" s="1">
        <v>103</v>
      </c>
      <c r="B104" s="1">
        <v>25</v>
      </c>
      <c r="C104" s="1">
        <v>25</v>
      </c>
      <c r="D104" s="1">
        <v>25</v>
      </c>
      <c r="E104" s="1">
        <v>25</v>
      </c>
      <c r="F104" s="1">
        <v>25</v>
      </c>
      <c r="G104" s="1">
        <v>25</v>
      </c>
    </row>
    <row r="105" spans="1:7" x14ac:dyDescent="0.3">
      <c r="A105" s="1">
        <v>104</v>
      </c>
      <c r="B105" s="1">
        <v>25</v>
      </c>
      <c r="C105" s="1">
        <v>25</v>
      </c>
      <c r="D105" s="1">
        <v>25</v>
      </c>
      <c r="E105" s="1">
        <v>25</v>
      </c>
      <c r="F105" s="1">
        <v>25</v>
      </c>
      <c r="G105" s="1">
        <v>25</v>
      </c>
    </row>
    <row r="106" spans="1:7" x14ac:dyDescent="0.3">
      <c r="A106" s="1">
        <v>105</v>
      </c>
      <c r="B106" s="1">
        <v>25</v>
      </c>
      <c r="C106" s="1">
        <v>25</v>
      </c>
      <c r="D106" s="1">
        <v>25</v>
      </c>
      <c r="E106" s="1">
        <v>25</v>
      </c>
      <c r="F106" s="1">
        <v>25</v>
      </c>
      <c r="G106" s="1">
        <v>25</v>
      </c>
    </row>
    <row r="107" spans="1:7" x14ac:dyDescent="0.3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3">
      <c r="A108" s="1">
        <v>107</v>
      </c>
      <c r="B108" s="1">
        <v>25</v>
      </c>
      <c r="C108" s="1">
        <v>25</v>
      </c>
      <c r="D108" s="1">
        <v>25</v>
      </c>
      <c r="E108" s="1">
        <v>25</v>
      </c>
      <c r="F108" s="1">
        <v>25</v>
      </c>
      <c r="G108" s="1">
        <v>25</v>
      </c>
    </row>
    <row r="109" spans="1:7" x14ac:dyDescent="0.3">
      <c r="A109" s="1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3">
      <c r="A110" s="1">
        <v>109</v>
      </c>
      <c r="B110" s="1">
        <v>20</v>
      </c>
      <c r="C110" s="1">
        <v>20</v>
      </c>
      <c r="D110" s="1">
        <v>20</v>
      </c>
      <c r="E110" s="1">
        <v>20</v>
      </c>
      <c r="F110" s="1">
        <v>20</v>
      </c>
      <c r="G110" s="1">
        <v>20</v>
      </c>
    </row>
    <row r="111" spans="1:7" x14ac:dyDescent="0.3">
      <c r="A111" s="1">
        <v>110</v>
      </c>
      <c r="B111" s="1">
        <f>TREND($B$2:B110,$A$2:A110)</f>
        <v>18.220183486238533</v>
      </c>
      <c r="C111" s="1">
        <f>TREND($C$20:C110,$A$20:A110)</f>
        <v>17.427138079311998</v>
      </c>
      <c r="D111" s="1">
        <f>TREND($D$38:D110,$A$38:A110)</f>
        <v>13.590522028878192</v>
      </c>
      <c r="E111" s="1">
        <f>TREND($E$56:E110,$A$56:A110)</f>
        <v>16.091558441558441</v>
      </c>
      <c r="F111" s="1">
        <f>TREND($F$74:F110,$A$74:A110)</f>
        <v>15.42674253200569</v>
      </c>
      <c r="G111" s="1">
        <f>TREND($G$92:G110,$A$92:A110)</f>
        <v>18.736842105263158</v>
      </c>
    </row>
    <row r="112" spans="1:7" x14ac:dyDescent="0.3">
      <c r="A112" s="1">
        <v>111</v>
      </c>
      <c r="B112" s="1">
        <f>TREND($B$2:B111,$A$2:A111)</f>
        <v>18.18381984987489</v>
      </c>
      <c r="C112" s="1">
        <f>TREND($C$20:C111,$A$20:A111)</f>
        <v>17.406161190477306</v>
      </c>
      <c r="D112" s="1">
        <f>TREND($D$38:D111,$A$38:A111)</f>
        <v>13.725218887899377</v>
      </c>
      <c r="E112" s="1">
        <f>TREND($E$56:E111,$A$56:A111)</f>
        <v>16.156676594082604</v>
      </c>
      <c r="F112" s="1">
        <f>TREND($F$74:F111,$A$74:A111)</f>
        <v>15.610846516663694</v>
      </c>
      <c r="G112" s="1">
        <f>TREND($G$92:G111,$A$92:A111)</f>
        <v>18.593984962406015</v>
      </c>
    </row>
    <row r="113" spans="1:7" x14ac:dyDescent="0.3">
      <c r="A113" s="1">
        <v>112</v>
      </c>
      <c r="B113" s="1">
        <f>TREND($B$2:B112,$A$2:A112)</f>
        <v>18.149392565447609</v>
      </c>
      <c r="C113" s="1">
        <f>TREND($C$20:C112,$A$20:A112)</f>
        <v>17.386513653783371</v>
      </c>
      <c r="D113" s="1">
        <f>TREND($D$38:D112,$A$38:A112)</f>
        <v>13.849376308477854</v>
      </c>
      <c r="E113" s="1">
        <f>TREND($E$56:E112,$A$56:A112)</f>
        <v>16.215137173844173</v>
      </c>
      <c r="F113" s="1">
        <f>TREND($F$74:F112,$A$74:A112)</f>
        <v>15.767806965122116</v>
      </c>
      <c r="G113" s="1">
        <f>TREND($G$92:G112,$A$92:A112)</f>
        <v>18.488852000130201</v>
      </c>
    </row>
    <row r="114" spans="1:7" x14ac:dyDescent="0.3">
      <c r="A114" s="1">
        <v>113</v>
      </c>
      <c r="B114" s="1">
        <f>TREND($B$2:B113,$A$2:A113)</f>
        <v>18.116782397486624</v>
      </c>
      <c r="C114" s="1">
        <f>TREND($C$20:C113,$A$20:A113)</f>
        <v>17.368098213455458</v>
      </c>
      <c r="D114" s="1">
        <f>TREND($D$38:D113,$A$38:A113)</f>
        <v>13.963943989804537</v>
      </c>
      <c r="E114" s="1">
        <f>TREND($E$56:E113,$A$56:A113)</f>
        <v>16.267720944886282</v>
      </c>
      <c r="F114" s="1">
        <f>TREND($F$74:F113,$A$74:A113)</f>
        <v>15.902180422217018</v>
      </c>
      <c r="G114" s="1">
        <f>TREND($G$92:G113,$A$92:A113)</f>
        <v>18.410313937402414</v>
      </c>
    </row>
    <row r="115" spans="1:7" x14ac:dyDescent="0.3">
      <c r="A115" s="1">
        <v>114</v>
      </c>
      <c r="B115" s="1">
        <f>TREND($B$2:B114,$A$2:A114)</f>
        <v>18.085878428346135</v>
      </c>
      <c r="C115" s="1">
        <f>TREND($C$20:C114,$A$20:A114)</f>
        <v>17.350825661200531</v>
      </c>
      <c r="D115" s="1">
        <f>TREND($D$38:D114,$A$38:A114)</f>
        <v>14.069775074719695</v>
      </c>
      <c r="E115" s="1">
        <f>TREND($E$56:E114,$A$56:A114)</f>
        <v>16.315105755514619</v>
      </c>
      <c r="F115" s="1">
        <f>TREND($F$74:F114,$A$74:A114)</f>
        <v>16.017669804621452</v>
      </c>
      <c r="G115" s="1">
        <f>TREND($G$92:G114,$A$92:A114)</f>
        <v>18.350841273959993</v>
      </c>
    </row>
    <row r="116" spans="1:7" x14ac:dyDescent="0.3">
      <c r="A116" s="1">
        <v>115</v>
      </c>
      <c r="B116" s="1">
        <f>TREND($B$2:B115,$A$2:A115)</f>
        <v>18.056577411075637</v>
      </c>
      <c r="C116" s="1">
        <f>TREND($C$20:C115,$A$20:A115)</f>
        <v>17.334614094758507</v>
      </c>
      <c r="D116" s="1">
        <f>TREND($D$38:D115,$A$38:A115)</f>
        <v>14.167637054896028</v>
      </c>
      <c r="E116" s="1">
        <f>TREND($E$56:E115,$A$56:A115)</f>
        <v>16.357881551775833</v>
      </c>
      <c r="F116" s="1">
        <f>TREND($F$74:F115,$A$74:A115)</f>
        <v>16.117300179918306</v>
      </c>
      <c r="G116" s="1">
        <f>TREND($G$92:G115,$A$92:A115)</f>
        <v>18.305245565320803</v>
      </c>
    </row>
    <row r="117" spans="1:7" x14ac:dyDescent="0.3">
      <c r="A117" s="1">
        <v>116</v>
      </c>
      <c r="B117" s="1">
        <f>TREND($B$2:B116,$A$2:A116)</f>
        <v>18.028783177751727</v>
      </c>
      <c r="C117" s="1">
        <f>TREND($C$20:C116,$A$20:A116)</f>
        <v>17.319388251586371</v>
      </c>
      <c r="D117" s="1">
        <f>TREND($D$38:D116,$A$38:A116)</f>
        <v>14.258221324521275</v>
      </c>
      <c r="E117" s="1">
        <f>TREND($E$56:E116,$A$56:A116)</f>
        <v>16.396562996306063</v>
      </c>
      <c r="F117" s="1">
        <f>TREND($F$74:F116,$A$74:A116)</f>
        <v>16.203555229990318</v>
      </c>
      <c r="G117" s="1">
        <f>TREND($G$92:G116,$A$92:A116)</f>
        <v>18.269891354314417</v>
      </c>
    </row>
    <row r="118" spans="1:7" x14ac:dyDescent="0.3">
      <c r="A118" s="1">
        <v>117</v>
      </c>
      <c r="B118" s="1">
        <f>TREND($B$2:B117,$A$2:A117)</f>
        <v>18.002406098086837</v>
      </c>
      <c r="C118" s="1">
        <f>TREND($C$20:C117,$A$20:A117)</f>
        <v>17.305078909384392</v>
      </c>
      <c r="D118" s="1">
        <f>TREND($D$38:D117,$A$38:A117)</f>
        <v>14.342151564464173</v>
      </c>
      <c r="E118" s="1">
        <f>TREND($E$56:E117,$A$56:A117)</f>
        <v>16.431600106072572</v>
      </c>
      <c r="F118" s="1">
        <f>TREND($F$74:F117,$A$74:A117)</f>
        <v>16.278483859345801</v>
      </c>
      <c r="G118" s="1">
        <f>TREND($G$92:G117,$A$92:A117)</f>
        <v>18.242192186147019</v>
      </c>
    </row>
    <row r="119" spans="1:7" x14ac:dyDescent="0.3">
      <c r="A119" s="1">
        <v>118</v>
      </c>
      <c r="B119" s="1">
        <f>TREND($B$2:B118,$A$2:A118)</f>
        <v>17.977362583654891</v>
      </c>
      <c r="C119" s="1">
        <f>TREND($C$20:C118,$A$20:A118)</f>
        <v>17.291622346162132</v>
      </c>
      <c r="D119" s="1">
        <f>TREND($D$38:D118,$A$38:A118)</f>
        <v>14.419991112499138</v>
      </c>
      <c r="E119" s="1">
        <f>TREND($E$56:E118,$A$56:A118)</f>
        <v>16.463387245835932</v>
      </c>
      <c r="F119" s="1">
        <f>TREND($F$74:F118,$A$74:A118)</f>
        <v>16.343783978842076</v>
      </c>
      <c r="G119" s="1">
        <f>TREND($G$92:G118,$A$92:A118)</f>
        <v>18.220281997570169</v>
      </c>
    </row>
    <row r="120" spans="1:7" x14ac:dyDescent="0.3">
      <c r="A120" s="1">
        <v>119</v>
      </c>
      <c r="B120" s="1">
        <f>TREND($B$2:B119,$A$2:A119)</f>
        <v>17.953574633541425</v>
      </c>
      <c r="C120" s="1">
        <f>TREND($C$20:C119,$A$20:A119)</f>
        <v>17.278959853403283</v>
      </c>
      <c r="D120" s="1">
        <f>TREND($D$38:D119,$A$38:A119)</f>
        <v>14.492249452858371</v>
      </c>
      <c r="E120" s="1">
        <f>TREND($E$56:E119,$A$56:A119)</f>
        <v>16.492270752640142</v>
      </c>
      <c r="F120" s="1">
        <f>TREND($F$74:F119,$A$74:A119)</f>
        <v>16.400868727152883</v>
      </c>
      <c r="G120" s="1">
        <f>TREND($G$92:G119,$A$92:A119)</f>
        <v>18.202797019494053</v>
      </c>
    </row>
    <row r="121" spans="1:7" x14ac:dyDescent="0.3">
      <c r="A121" s="1">
        <v>120</v>
      </c>
      <c r="B121" s="1">
        <f>TREND($B$2:B120,$A$2:A120)</f>
        <v>17.930969417642288</v>
      </c>
      <c r="C121" s="1">
        <f>TREND($C$20:C120,$A$20:A120)</f>
        <v>17.267037296641409</v>
      </c>
      <c r="D121" s="1">
        <f>TREND($D$38:D120,$A$38:A120)</f>
        <v>14.559387939497368</v>
      </c>
      <c r="E121" s="1">
        <f>TREND($E$56:E120,$A$56:A120)</f>
        <v>16.518555417107191</v>
      </c>
      <c r="F121" s="1">
        <f>TREND($F$74:F120,$A$74:A120)</f>
        <v>16.450919096017589</v>
      </c>
      <c r="G121" s="1">
        <f>TREND($G$92:G120,$A$92:A120)</f>
        <v>18.18872864632937</v>
      </c>
    </row>
    <row r="122" spans="1:7" x14ac:dyDescent="0.3">
      <c r="A122" s="1">
        <v>121</v>
      </c>
      <c r="B122" s="1">
        <f>TREND($B$2:B121,$A$2:A121)</f>
        <v>17.909478894207599</v>
      </c>
      <c r="C122" s="1">
        <f>TREND($C$20:C121,$A$20:A121)</f>
        <v>17.255804718416677</v>
      </c>
      <c r="D122" s="1">
        <f>TREND($D$38:D121,$A$38:A121)</f>
        <v>14.621824851441758</v>
      </c>
      <c r="E122" s="1">
        <f>TREND($E$56:E121,$A$56:A121)</f>
        <v>16.542510007293124</v>
      </c>
      <c r="F122" s="1">
        <f>TREND($F$74:F121,$A$74:A121)</f>
        <v>16.494925967961557</v>
      </c>
      <c r="G122" s="1">
        <f>TREND($G$92:G121,$A$92:A121)</f>
        <v>18.177322674967897</v>
      </c>
    </row>
    <row r="123" spans="1:7" x14ac:dyDescent="0.3">
      <c r="A123" s="1">
        <v>122</v>
      </c>
      <c r="B123" s="1">
        <f>TREND($B$2:B122,$A$2:A122)</f>
        <v>17.889039458560458</v>
      </c>
      <c r="C123" s="1">
        <f>TREND($C$20:C122,$A$20:A122)</f>
        <v>17.245215979160388</v>
      </c>
      <c r="D123" s="1">
        <f>TREND($D$38:D122,$A$38:A122)</f>
        <v>14.679939864967016</v>
      </c>
      <c r="E123" s="1">
        <f>TREND($E$56:E122,$A$56:A122)</f>
        <v>16.564371988415402</v>
      </c>
      <c r="F123" s="1">
        <f>TREND($F$74:F122,$A$74:A122)</f>
        <v>16.533723863226442</v>
      </c>
      <c r="G123" s="1">
        <f>TREND($G$92:G122,$A$92:A122)</f>
        <v>18.168009331416688</v>
      </c>
    </row>
    <row r="124" spans="1:7" x14ac:dyDescent="0.3">
      <c r="A124" s="1">
        <v>123</v>
      </c>
      <c r="B124" s="1">
        <f>TREND($B$2:B123,$A$2:A123)</f>
        <v>17.869591620217808</v>
      </c>
      <c r="C124" s="1">
        <f>TREND($C$20:C123,$A$20:A123)</f>
        <v>17.235228432059678</v>
      </c>
      <c r="D124" s="1">
        <f>TREND($D$38:D123,$A$38:A123)</f>
        <v>14.734078015765071</v>
      </c>
      <c r="E124" s="1">
        <f>TREND($E$56:E123,$A$56:A123)</f>
        <v>16.584351565366035</v>
      </c>
      <c r="F124" s="1">
        <f>TREND($F$74:F123,$A$74:A123)</f>
        <v>16.568018159668423</v>
      </c>
      <c r="G124" s="1">
        <f>TREND($G$92:G123,$A$92:A123)</f>
        <v>18.16035404524013</v>
      </c>
    </row>
    <row r="125" spans="1:7" x14ac:dyDescent="0.3">
      <c r="A125" s="1">
        <v>124</v>
      </c>
      <c r="B125" s="1">
        <f>TREND($B$2:B124,$A$2:A124)</f>
        <v>17.85107970590764</v>
      </c>
      <c r="C125" s="1">
        <f>TREND($C$20:C124,$A$20:A124)</f>
        <v>17.225802628398778</v>
      </c>
      <c r="D125" s="1">
        <f>TREND($D$38:D124,$A$38:A124)</f>
        <v>14.784553214353958</v>
      </c>
      <c r="E125" s="1">
        <f>TREND($E$56:E124,$A$56:A124)</f>
        <v>16.602635153382959</v>
      </c>
      <c r="F125" s="1">
        <f>TREND($F$74:F124,$A$74:A124)</f>
        <v>16.598407147842877</v>
      </c>
      <c r="G125" s="1">
        <f>TREND($G$92:G124,$A$92:A124)</f>
        <v>18.154022400345433</v>
      </c>
    </row>
    <row r="126" spans="1:7" x14ac:dyDescent="0.3">
      <c r="A126" s="1">
        <v>125</v>
      </c>
      <c r="B126" s="1">
        <f>TREND($B$2:B125,$A$2:A125)</f>
        <v>17.833451586216153</v>
      </c>
      <c r="C126" s="1">
        <f>TREND($C$20:C125,$A$20:A125)</f>
        <v>17.216902050263677</v>
      </c>
      <c r="D126" s="1">
        <f>TREND($D$38:D125,$A$38:A125)</f>
        <v>14.831651369523469</v>
      </c>
      <c r="E126" s="1">
        <f>TREND($E$56:E125,$A$56:A125)</f>
        <v>16.619388364616182</v>
      </c>
      <c r="F126" s="1">
        <f>TREND($F$74:F125,$A$74:A125)</f>
        <v>16.625399979138621</v>
      </c>
      <c r="G126" s="1">
        <f>TREND($G$92:G125,$A$92:A125)</f>
        <v>18.148754897449852</v>
      </c>
    </row>
    <row r="127" spans="1:7" x14ac:dyDescent="0.3">
      <c r="A127" s="1">
        <v>126</v>
      </c>
      <c r="B127" s="1">
        <f>TREND($B$2:B126,$A$2:A126)</f>
        <v>17.816658423812914</v>
      </c>
      <c r="C127" s="1">
        <f>TREND($C$20:C126,$A$20:A126)</f>
        <v>17.208492867840778</v>
      </c>
      <c r="D127" s="1">
        <f>TREND($D$38:D126,$A$38:A126)</f>
        <v>14.875633167359661</v>
      </c>
      <c r="E127" s="1">
        <f>TREND($E$56:E126,$A$56:A126)</f>
        <v>16.634758583842274</v>
      </c>
      <c r="F127" s="1">
        <f>TREND($F$74:F126,$A$74:A126)</f>
        <v>16.649431332786961</v>
      </c>
      <c r="G127" s="1">
        <f>TREND($G$92:G126,$A$92:A126)</f>
        <v>18.144348589472109</v>
      </c>
    </row>
    <row r="128" spans="1:7" x14ac:dyDescent="0.3">
      <c r="A128" s="1">
        <v>127</v>
      </c>
      <c r="B128" s="1">
        <f>TREND($B$2:B127,$A$2:A127)</f>
        <v>17.800654441395125</v>
      </c>
      <c r="C128" s="1">
        <f>TREND($C$20:C127,$A$20:A127)</f>
        <v>17.200543718842983</v>
      </c>
      <c r="D128" s="1">
        <f>TREND($D$38:D127,$A$38:A127)</f>
        <v>14.916736547168972</v>
      </c>
      <c r="E128" s="1">
        <f>TREND($E$56:E127,$A$56:A127)</f>
        <v>16.648877194653462</v>
      </c>
      <c r="F128" s="1">
        <f>TREND($F$74:F127,$A$74:A127)</f>
        <v>16.670873449678584</v>
      </c>
      <c r="G128" s="1">
        <f>TREND($G$92:G127,$A$92:A127)</f>
        <v>18.140643585767108</v>
      </c>
    </row>
    <row r="129" spans="1:7" x14ac:dyDescent="0.3">
      <c r="A129" s="1">
        <v>128</v>
      </c>
      <c r="B129" s="1">
        <f>TREND($B$2:B128,$A$2:A128)</f>
        <v>17.785396707665374</v>
      </c>
      <c r="C129" s="1">
        <f>TREND($C$20:C128,$A$20:A128)</f>
        <v>17.193025507864256</v>
      </c>
      <c r="D129" s="1">
        <f>TREND($D$38:D128,$A$38:A128)</f>
        <v>14.955178910272993</v>
      </c>
      <c r="E129" s="1">
        <f>TREND($E$56:E128,$A$56:A128)</f>
        <v>16.661861507594956</v>
      </c>
      <c r="F129" s="1">
        <f>TREND($F$74:F128,$A$74:A128)</f>
        <v>16.690046043808294</v>
      </c>
      <c r="G129" s="1">
        <f>TREND($G$92:G128,$A$92:A128)</f>
        <v>18.137513042096021</v>
      </c>
    </row>
    <row r="130" spans="1:7" x14ac:dyDescent="0.3">
      <c r="A130" s="1">
        <v>129</v>
      </c>
      <c r="B130" s="1">
        <f>TREND($B$2:B129,$A$2:A129)</f>
        <v>17.770844939813134</v>
      </c>
      <c r="C130" s="1">
        <f>TREND($C$20:C129,$A$20:A129)</f>
        <v>17.185911223699783</v>
      </c>
      <c r="D130" s="1">
        <f>TREND($D$38:D129,$A$38:A129)</f>
        <v>14.991159093037956</v>
      </c>
      <c r="E130" s="1">
        <f>TREND($E$56:E129,$A$56:A129)</f>
        <v>16.673816433564514</v>
      </c>
      <c r="F130" s="1">
        <f>TREND($F$74:F129,$A$74:A129)</f>
        <v>16.707224495942057</v>
      </c>
      <c r="G130" s="1">
        <f>TREND($G$92:G129,$A$92:A129)</f>
        <v>18.134855671017597</v>
      </c>
    </row>
    <row r="131" spans="1:7" x14ac:dyDescent="0.3">
      <c r="A131" s="1">
        <v>130</v>
      </c>
      <c r="B131" s="1">
        <f>TREND($B$2:B130,$A$2:A130)</f>
        <v>17.756961321110946</v>
      </c>
      <c r="C131" s="1">
        <f>TREND($C$20:C130,$A$20:A130)</f>
        <v>17.179175772878043</v>
      </c>
      <c r="D131" s="1">
        <f>TREND($D$38:D130,$A$38:A130)</f>
        <v>15.024859131527947</v>
      </c>
      <c r="E131" s="1">
        <f>TREND($E$56:E130,$A$56:A130)</f>
        <v>16.684835939010846</v>
      </c>
      <c r="F131" s="1">
        <f>TREND($F$74:F130,$A$74:A130)</f>
        <v>16.722646651396687</v>
      </c>
      <c r="G131" s="1">
        <f>TREND($G$92:G130,$A$92:A130)</f>
        <v>18.132590091828938</v>
      </c>
    </row>
    <row r="132" spans="1:7" x14ac:dyDescent="0.3">
      <c r="A132" s="1">
        <v>131</v>
      </c>
      <c r="B132" s="1">
        <f>TREND($B$2:B131,$A$2:A131)</f>
        <v>17.743710332362529</v>
      </c>
      <c r="C132" s="1">
        <f>TREND($C$20:C131,$A$20:A131)</f>
        <v>17.172795827836087</v>
      </c>
      <c r="D132" s="1">
        <f>TREND($D$38:D131,$A$38:A131)</f>
        <v>15.056445841736371</v>
      </c>
      <c r="E132" s="1">
        <f>TREND($E$56:E131,$A$56:A131)</f>
        <v>16.695004313824608</v>
      </c>
      <c r="F132" s="1">
        <f>TREND($F$74:F131,$A$74:A131)</f>
        <v>16.736518479125898</v>
      </c>
      <c r="G132" s="1">
        <f>TREND($G$92:G131,$A$92:A131)</f>
        <v>18.130650535011331</v>
      </c>
    </row>
    <row r="133" spans="1:7" x14ac:dyDescent="0.3">
      <c r="A133" s="1">
        <v>132</v>
      </c>
      <c r="B133" s="1">
        <f>TREND($B$2:B132,$A$2:A132)</f>
        <v>17.731058596054623</v>
      </c>
      <c r="C133" s="1">
        <f>TREND($C$20:C132,$A$20:A132)</f>
        <v>17.166749688333514</v>
      </c>
      <c r="D133" s="1">
        <f>TREND($D$38:D132,$A$38:A132)</f>
        <v>15.086072236377037</v>
      </c>
      <c r="E133" s="1">
        <f>TREND($E$56:E132,$A$56:A132)</f>
        <v>16.704397278104793</v>
      </c>
      <c r="F133" s="1">
        <f>TREND($F$74:F132,$A$74:A132)</f>
        <v>16.749018798463808</v>
      </c>
      <c r="G133" s="1">
        <f>TREND($G$92:G132,$A$92:A132)</f>
        <v>18.128983552380639</v>
      </c>
    </row>
    <row r="134" spans="1:7" x14ac:dyDescent="0.3">
      <c r="A134" s="1">
        <v>133</v>
      </c>
      <c r="B134" s="1">
        <f>TREND($B$2:B133,$A$2:A133)</f>
        <v>17.718974732167005</v>
      </c>
      <c r="C134" s="1">
        <f>TREND($C$20:C133,$A$20:A133)</f>
        <v>17.16101715484632</v>
      </c>
      <c r="D134" s="1">
        <f>TREND($D$38:D133,$A$38:A133)</f>
        <v>15.113878796639002</v>
      </c>
      <c r="E134" s="1">
        <f>TREND($E$56:E133,$A$56:A133)</f>
        <v>16.713082950040604</v>
      </c>
      <c r="F134" s="1">
        <f>TREND($F$74:F133,$A$74:A133)</f>
        <v>16.760303239745888</v>
      </c>
      <c r="G134" s="1">
        <f>TREND($G$92:G133,$A$92:A133)</f>
        <v>18.127545479878634</v>
      </c>
    </row>
    <row r="135" spans="1:7" x14ac:dyDescent="0.3">
      <c r="A135" s="1">
        <v>134</v>
      </c>
      <c r="B135" s="1">
        <f>TREND($B$2:B134,$A$2:A134)</f>
        <v>17.707429224688706</v>
      </c>
      <c r="C135" s="1">
        <f>TREND($C$20:C134,$A$20:A134)</f>
        <v>17.155579412811321</v>
      </c>
      <c r="D135" s="1">
        <f>TREND($D$38:D134,$A$38:A134)</f>
        <v>15.139994615071446</v>
      </c>
      <c r="E135" s="1">
        <f>TREND($E$56:E134,$A$56:A134)</f>
        <v>16.721122693841949</v>
      </c>
      <c r="F135" s="1">
        <f>TREND($F$74:F134,$A$74:A134)</f>
        <v>16.770507573216207</v>
      </c>
      <c r="G135" s="1">
        <f>TREND($G$92:G134,$A$92:A134)</f>
        <v>18.126300467849941</v>
      </c>
    </row>
    <row r="136" spans="1:7" x14ac:dyDescent="0.3">
      <c r="A136" s="1">
        <v>135</v>
      </c>
      <c r="B136" s="1">
        <f>TREND($B$2:B135,$A$2:A135)</f>
        <v>17.696394297972297</v>
      </c>
      <c r="C136" s="1">
        <f>TREND($C$20:C135,$A$20:A135)</f>
        <v>17.150418926706784</v>
      </c>
      <c r="D136" s="1">
        <f>TREND($D$38:D135,$A$38:A135)</f>
        <v>15.16453842381882</v>
      </c>
      <c r="E136" s="1">
        <f>TREND($E$56:E135,$A$56:A135)</f>
        <v>16.728571863870229</v>
      </c>
      <c r="F136" s="1">
        <f>TREND($F$74:F135,$A$74:A135)</f>
        <v>16.7797505153099</v>
      </c>
      <c r="G136" s="1">
        <f>TREND($G$92:G135,$A$92:A135)</f>
        <v>18.125218942249262</v>
      </c>
    </row>
    <row r="137" spans="1:7" x14ac:dyDescent="0.3">
      <c r="A137" s="1">
        <v>136</v>
      </c>
      <c r="B137" s="1">
        <f>TREND($B$2:B136,$A$2:A136)</f>
        <v>17.68584380213462</v>
      </c>
      <c r="C137" s="1">
        <f>TREND($C$20:C136,$A$20:A136)</f>
        <v>17.145519343057774</v>
      </c>
      <c r="D137" s="1">
        <f>TREND($D$38:D136,$A$38:A136)</f>
        <v>15.187619520731756</v>
      </c>
      <c r="E137" s="1">
        <f>TREND($E$56:E136,$A$56:A136)</f>
        <v>16.735480458777523</v>
      </c>
      <c r="F137" s="1">
        <f>TREND($F$74:F136,$A$74:A136)</f>
        <v>16.788136101167723</v>
      </c>
      <c r="G137" s="1">
        <f>TREND($G$92:G136,$A$92:A136)</f>
        <v>18.124276395300644</v>
      </c>
    </row>
    <row r="138" spans="1:7" x14ac:dyDescent="0.3">
      <c r="A138" s="1">
        <v>137</v>
      </c>
      <c r="B138" s="1">
        <f>TREND($B$2:B137,$A$2:A137)</f>
        <v>17.675753106781059</v>
      </c>
      <c r="C138" s="1">
        <f>TREND($C$20:C137,$A$20:A137)</f>
        <v>17.140865401545838</v>
      </c>
      <c r="D138" s="1">
        <f>TREND($D$38:D137,$A$38:A137)</f>
        <v>15.209338604401117</v>
      </c>
      <c r="E138" s="1">
        <f>TREND($E$56:E137,$A$56:A137)</f>
        <v>16.741893697482233</v>
      </c>
      <c r="F138" s="1">
        <f>TREND($F$74:F137,$A$74:A137)</f>
        <v>16.795755696009689</v>
      </c>
      <c r="G138" s="1">
        <f>TREND($G$92:G137,$A$92:A137)</f>
        <v>18.123452429651767</v>
      </c>
    </row>
    <row r="139" spans="1:7" x14ac:dyDescent="0.3">
      <c r="A139" s="1">
        <v>138</v>
      </c>
      <c r="B139" s="1">
        <f>TREND($B$2:B138,$A$2:A138)</f>
        <v>17.666099002393288</v>
      </c>
      <c r="C139" s="1">
        <f>TREND($C$20:C138,$A$20:A138)</f>
        <v>17.136442853484432</v>
      </c>
      <c r="D139" s="1">
        <f>TREND($D$38:D138,$A$38:A138)</f>
        <v>15.229788527871586</v>
      </c>
      <c r="E139" s="1">
        <f>TREND($E$56:E138,$A$56:A138)</f>
        <v>16.747852527133574</v>
      </c>
      <c r="F139" s="1">
        <f>TREND($F$74:F138,$A$74:A138)</f>
        <v>16.802689704928813</v>
      </c>
      <c r="G139" s="1">
        <f>TREND($G$92:G138,$A$92:A138)</f>
        <v>18.122729998776993</v>
      </c>
    </row>
    <row r="140" spans="1:7" x14ac:dyDescent="0.3">
      <c r="A140" s="1">
        <v>139</v>
      </c>
      <c r="B140" s="1">
        <f>TREND($B$2:B139,$A$2:A139)</f>
        <v>17.656859608776845</v>
      </c>
      <c r="C140" s="1">
        <f>TREND($C$20:C139,$A$20:A139)</f>
        <v>17.132238386994093</v>
      </c>
      <c r="D140" s="1">
        <f>TREND($D$38:D139,$A$38:A139)</f>
        <v>15.249054979662061</v>
      </c>
      <c r="E140" s="1">
        <f>TREND($E$56:E139,$A$56:A139)</f>
        <v>16.75339407179532</v>
      </c>
      <c r="F140" s="1">
        <f>TREND($F$74:F139,$A$74:A139)</f>
        <v>16.809009030108381</v>
      </c>
      <c r="G140" s="1">
        <f>TREND($G$92:G139,$A$92:A139)</f>
        <v>18.122094800201726</v>
      </c>
    </row>
    <row r="141" spans="1:7" x14ac:dyDescent="0.3">
      <c r="A141" s="1">
        <v>140</v>
      </c>
      <c r="B141" s="1">
        <f>TREND($B$2:B140,$A$2:A140)</f>
        <v>17.648014290016597</v>
      </c>
      <c r="C141" s="1">
        <f>TREND($C$20:C140,$A$20:A140)</f>
        <v>17.128239558276828</v>
      </c>
      <c r="D141" s="1">
        <f>TREND($D$38:D140,$A$38:A140)</f>
        <v>15.267217099731161</v>
      </c>
      <c r="E141" s="1">
        <f>TREND($E$56:E140,$A$56:A140)</f>
        <v>16.758552029371042</v>
      </c>
      <c r="F141" s="1">
        <f>TREND($F$74:F140,$A$74:A140)</f>
        <v>16.814776315906588</v>
      </c>
      <c r="G141" s="1">
        <f>TREND($G$92:G140,$A$92:A140)</f>
        <v>18.121534788396591</v>
      </c>
    </row>
    <row r="142" spans="1:7" x14ac:dyDescent="0.3">
      <c r="A142" s="1">
        <v>141</v>
      </c>
      <c r="B142" s="1">
        <f>TREND($B$2:B141,$A$2:A141)</f>
        <v>17.639543575434853</v>
      </c>
      <c r="C142" s="1">
        <f>TREND($C$20:C141,$A$20:A141)</f>
        <v>17.124434728447081</v>
      </c>
      <c r="D142" s="1">
        <f>TREND($D$38:D141,$A$38:A141)</f>
        <v>15.284348037158976</v>
      </c>
      <c r="E142" s="1">
        <f>TREND($E$56:E141,$A$56:A141)</f>
        <v>16.763357023263417</v>
      </c>
      <c r="F142" s="1">
        <f>TREND($F$74:F141,$A$74:A141)</f>
        <v>16.820047015289099</v>
      </c>
      <c r="G142" s="1">
        <f>TREND($G$92:G141,$A$92:A141)</f>
        <v>18.121039781883351</v>
      </c>
    </row>
    <row r="143" spans="1:7" x14ac:dyDescent="0.3">
      <c r="A143" s="1">
        <v>142</v>
      </c>
      <c r="B143" s="1">
        <f>TREND($B$2:B142,$A$2:A142)</f>
        <v>17.631429086089234</v>
      </c>
      <c r="C143" s="1">
        <f>TREND($C$20:C142,$A$20:A142)</f>
        <v>17.120813005429227</v>
      </c>
      <c r="D143" s="1">
        <f>TREND($D$38:D142,$A$38:A142)</f>
        <v>15.300515455554462</v>
      </c>
      <c r="E143" s="1">
        <f>TREND($E$56:E142,$A$56:A142)</f>
        <v>16.767836914381999</v>
      </c>
      <c r="F143" s="1">
        <f>TREND($F$74:F142,$A$74:A142)</f>
        <v>16.824870305407256</v>
      </c>
      <c r="G143" s="1">
        <f>TREND($G$92:G142,$A$92:A142)</f>
        <v>18.120601144890088</v>
      </c>
    </row>
    <row r="144" spans="1:7" x14ac:dyDescent="0.3">
      <c r="A144" s="1">
        <v>143</v>
      </c>
      <c r="B144" s="1">
        <f>TREND($B$2:B143,$A$2:A143)</f>
        <v>17.62365346638634</v>
      </c>
      <c r="C144" s="1">
        <f>TREND($C$20:C143,$A$20:A143)</f>
        <v>17.117364190478035</v>
      </c>
      <c r="D144" s="1">
        <f>TREND($D$38:D143,$A$38:A143)</f>
        <v>15.315781991528334</v>
      </c>
      <c r="E144" s="1">
        <f>TREND($E$56:E143,$A$56:A143)</f>
        <v>16.772017078362403</v>
      </c>
      <c r="F144" s="1">
        <f>TREND($F$74:F143,$A$74:A143)</f>
        <v>16.829289875467229</v>
      </c>
      <c r="G144" s="1">
        <f>TREND($G$92:G143,$A$92:A143)</f>
        <v>18.1202115282865</v>
      </c>
    </row>
    <row r="145" spans="1:7" x14ac:dyDescent="0.3">
      <c r="A145" s="1">
        <v>144</v>
      </c>
      <c r="B145" s="1">
        <f>TREND($B$2:B144,$A$2:A144)</f>
        <v>17.616200320422095</v>
      </c>
      <c r="C145" s="1">
        <f>TREND($C$20:C144,$A$20:A144)</f>
        <v>17.114078728920724</v>
      </c>
      <c r="D145" s="1">
        <f>TREND($D$38:D144,$A$38:A144)</f>
        <v>15.330205670981668</v>
      </c>
      <c r="E145" s="1">
        <f>TREND($E$56:E144,$A$56:A144)</f>
        <v>16.775920652216762</v>
      </c>
      <c r="F145" s="1">
        <f>TREND($F$74:F144,$A$74:A144)</f>
        <v>16.833344606214744</v>
      </c>
      <c r="G145" s="1">
        <f>TREND($G$92:G144,$A$92:A144)</f>
        <v>18.119864657879109</v>
      </c>
    </row>
    <row r="146" spans="1:7" x14ac:dyDescent="0.3">
      <c r="A146" s="1">
        <v>145</v>
      </c>
      <c r="B146" s="1">
        <f>TREND($B$2:B145,$A$2:A145)</f>
        <v>17.609054152692011</v>
      </c>
      <c r="C146" s="1">
        <f>TREND($C$20:C145,$A$20:A145)</f>
        <v>17.110947664756932</v>
      </c>
      <c r="D146" s="1">
        <f>TREND($D$38:D145,$A$38:A145)</f>
        <v>15.343840287440786</v>
      </c>
      <c r="E146" s="1">
        <f>TREND($E$56:E145,$A$56:A145)</f>
        <v>16.779568754082607</v>
      </c>
      <c r="F146" s="1">
        <f>TREND($F$74:F145,$A$74:A145)</f>
        <v>16.837069157213406</v>
      </c>
      <c r="G146" s="1">
        <f>TREND($G$92:G145,$A$92:A145)</f>
        <v>18.11955516071427</v>
      </c>
    </row>
    <row r="147" spans="1:7" x14ac:dyDescent="0.3">
      <c r="A147" s="1">
        <v>146</v>
      </c>
      <c r="B147" s="1">
        <f>TREND($B$2:B146,$A$2:A146)</f>
        <v>17.602200312843561</v>
      </c>
      <c r="C147" s="1">
        <f>TREND($C$20:C146,$A$20:A146)</f>
        <v>17.107962598786798</v>
      </c>
      <c r="D147" s="1">
        <f>TREND($D$38:D146,$A$38:A146)</f>
        <v>15.356735746210294</v>
      </c>
      <c r="E147" s="1">
        <f>TREND($E$56:E146,$A$56:A146)</f>
        <v>16.782980679262923</v>
      </c>
      <c r="F147" s="1">
        <f>TREND($F$74:F146,$A$74:A146)</f>
        <v>16.840494475495777</v>
      </c>
      <c r="G147" s="1">
        <f>TREND($G$92:G146,$A$92:A146)</f>
        <v>18.119278422015576</v>
      </c>
    </row>
    <row r="148" spans="1:7" x14ac:dyDescent="0.3">
      <c r="A148" s="1" t="s">
        <v>17</v>
      </c>
      <c r="B148" s="1">
        <f t="shared" ref="B148:G148" si="0">SUM(B110:B128)</f>
        <v>343.67568417946427</v>
      </c>
      <c r="C148" s="1">
        <f t="shared" si="0"/>
        <v>331.32342794514767</v>
      </c>
      <c r="D148" s="1">
        <f t="shared" si="0"/>
        <v>278.88289176909592</v>
      </c>
      <c r="E148" s="1">
        <f t="shared" si="0"/>
        <v>315.90334983719322</v>
      </c>
      <c r="F148" s="1">
        <f t="shared" si="0"/>
        <v>312.66093721220045</v>
      </c>
      <c r="G148" s="1">
        <f t="shared" si="0"/>
        <v>349.10342657299674</v>
      </c>
    </row>
    <row r="149" spans="1:7" x14ac:dyDescent="0.3">
      <c r="A149" s="1" t="s">
        <v>19</v>
      </c>
      <c r="B149" s="1">
        <f>SUM(B129:B147)</f>
        <v>335.96542087580502</v>
      </c>
      <c r="C149" s="1">
        <f>SUM(C130:C147)</f>
        <v>308.55055446728954</v>
      </c>
      <c r="D149" s="1">
        <f>SUM(D130:D147)</f>
        <v>273.65139405948077</v>
      </c>
      <c r="E149" s="1">
        <f>SUM(E130:E147)</f>
        <v>301.29968535838736</v>
      </c>
      <c r="F149" s="1">
        <f>SUM(F130:F147)</f>
        <v>302.22145203640912</v>
      </c>
      <c r="G149" s="1">
        <f>SUM(G130:G147)</f>
        <v>326.24078384821291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83AA-01EC-421E-BF7E-12B2FDD459F3}">
  <dimension ref="A1:H148"/>
  <sheetViews>
    <sheetView topLeftCell="A107" workbookViewId="0">
      <selection activeCell="C111" sqref="C111:C148"/>
    </sheetView>
  </sheetViews>
  <sheetFormatPr defaultRowHeight="16.5" x14ac:dyDescent="0.3"/>
  <cols>
    <col min="3" max="3" width="12.375" customWidth="1"/>
    <col min="4" max="5" width="21.125" customWidth="1"/>
    <col min="7" max="7" width="8.125" bestFit="1" customWidth="1"/>
    <col min="8" max="8" width="4.875" bestFit="1" customWidth="1"/>
  </cols>
  <sheetData>
    <row r="1" spans="1:8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x14ac:dyDescent="0.3">
      <c r="A2" s="2">
        <v>1</v>
      </c>
      <c r="B2" s="2">
        <v>16</v>
      </c>
      <c r="G2" t="s">
        <v>9</v>
      </c>
      <c r="H2" s="4">
        <f>_xlfn.FORECAST.ETS.STAT($B$2:$B$110,$A$2:$A$110,1,6,1)</f>
        <v>0.126</v>
      </c>
    </row>
    <row r="3" spans="1:8" x14ac:dyDescent="0.3">
      <c r="A3" s="2">
        <v>2</v>
      </c>
      <c r="B3" s="2">
        <v>25</v>
      </c>
      <c r="G3" t="s">
        <v>10</v>
      </c>
      <c r="H3" s="4">
        <f>_xlfn.FORECAST.ETS.STAT($B$2:$B$110,$A$2:$A$110,2,6,1)</f>
        <v>1E-3</v>
      </c>
    </row>
    <row r="4" spans="1:8" x14ac:dyDescent="0.3">
      <c r="A4" s="2">
        <v>3</v>
      </c>
      <c r="B4" s="2">
        <v>20</v>
      </c>
      <c r="G4" t="s">
        <v>11</v>
      </c>
      <c r="H4" s="4">
        <f>_xlfn.FORECAST.ETS.STAT($B$2:$B$110,$A$2:$A$110,3,6,1)</f>
        <v>1E-3</v>
      </c>
    </row>
    <row r="5" spans="1:8" x14ac:dyDescent="0.3">
      <c r="A5" s="2">
        <v>4</v>
      </c>
      <c r="B5" s="2">
        <v>16</v>
      </c>
      <c r="G5" t="s">
        <v>12</v>
      </c>
      <c r="H5" s="4">
        <f>_xlfn.FORECAST.ETS.STAT($B$2:$B$110,$A$2:$A$110,4,6,1)</f>
        <v>0.76910460558285132</v>
      </c>
    </row>
    <row r="6" spans="1:8" x14ac:dyDescent="0.3">
      <c r="A6" s="2">
        <v>5</v>
      </c>
      <c r="B6" s="2">
        <v>0</v>
      </c>
      <c r="G6" t="s">
        <v>13</v>
      </c>
      <c r="H6" s="4">
        <f>_xlfn.FORECAST.ETS.STAT($B$2:$B$110,$A$2:$A$110,5,6,1)</f>
        <v>0.56044487089200468</v>
      </c>
    </row>
    <row r="7" spans="1:8" x14ac:dyDescent="0.3">
      <c r="A7" s="2">
        <v>6</v>
      </c>
      <c r="B7" s="2">
        <v>16</v>
      </c>
      <c r="G7" t="s">
        <v>14</v>
      </c>
      <c r="H7" s="4">
        <f>_xlfn.FORECAST.ETS.STAT($B$2:$B$110,$A$2:$A$110,6,6,1)</f>
        <v>7.1186891400459267</v>
      </c>
    </row>
    <row r="8" spans="1:8" x14ac:dyDescent="0.3">
      <c r="A8" s="2">
        <v>7</v>
      </c>
      <c r="B8" s="2">
        <v>20</v>
      </c>
      <c r="G8" t="s">
        <v>15</v>
      </c>
      <c r="H8" s="4">
        <f>_xlfn.FORECAST.ETS.STAT($B$2:$B$110,$A$2:$A$110,7,6,1)</f>
        <v>9.8911938918399667</v>
      </c>
    </row>
    <row r="9" spans="1:8" x14ac:dyDescent="0.3">
      <c r="A9" s="2">
        <v>8</v>
      </c>
      <c r="B9" s="2">
        <v>25</v>
      </c>
    </row>
    <row r="10" spans="1:8" x14ac:dyDescent="0.3">
      <c r="A10" s="2">
        <v>9</v>
      </c>
      <c r="B10" s="2">
        <v>25</v>
      </c>
    </row>
    <row r="11" spans="1:8" x14ac:dyDescent="0.3">
      <c r="A11" s="2">
        <v>10</v>
      </c>
      <c r="B11" s="2">
        <v>25</v>
      </c>
    </row>
    <row r="12" spans="1:8" x14ac:dyDescent="0.3">
      <c r="A12" s="2">
        <v>11</v>
      </c>
      <c r="B12" s="2">
        <v>25</v>
      </c>
    </row>
    <row r="13" spans="1:8" x14ac:dyDescent="0.3">
      <c r="A13" s="2">
        <v>12</v>
      </c>
      <c r="B13" s="2">
        <v>20</v>
      </c>
    </row>
    <row r="14" spans="1:8" x14ac:dyDescent="0.3">
      <c r="A14" s="2">
        <v>13</v>
      </c>
      <c r="B14" s="2">
        <v>20</v>
      </c>
    </row>
    <row r="15" spans="1:8" x14ac:dyDescent="0.3">
      <c r="A15" s="2">
        <v>14</v>
      </c>
      <c r="B15" s="2">
        <v>25</v>
      </c>
    </row>
    <row r="16" spans="1:8" x14ac:dyDescent="0.3">
      <c r="A16" s="2">
        <v>15</v>
      </c>
      <c r="B16" s="2">
        <v>20</v>
      </c>
    </row>
    <row r="17" spans="1:2" x14ac:dyDescent="0.3">
      <c r="A17" s="2">
        <v>16</v>
      </c>
      <c r="B17" s="2">
        <v>0</v>
      </c>
    </row>
    <row r="18" spans="1:2" x14ac:dyDescent="0.3">
      <c r="A18" s="2">
        <v>17</v>
      </c>
      <c r="B18" s="2">
        <v>20</v>
      </c>
    </row>
    <row r="19" spans="1:2" x14ac:dyDescent="0.3">
      <c r="A19" s="2">
        <v>18</v>
      </c>
      <c r="B19" s="2">
        <v>16</v>
      </c>
    </row>
    <row r="20" spans="1:2" x14ac:dyDescent="0.3">
      <c r="A20" s="2">
        <v>19</v>
      </c>
      <c r="B20" s="2">
        <v>25</v>
      </c>
    </row>
    <row r="21" spans="1:2" x14ac:dyDescent="0.3">
      <c r="A21" s="2">
        <v>20</v>
      </c>
      <c r="B21" s="2">
        <v>25</v>
      </c>
    </row>
    <row r="22" spans="1:2" x14ac:dyDescent="0.3">
      <c r="A22" s="2">
        <v>21</v>
      </c>
      <c r="B22" s="2">
        <v>25</v>
      </c>
    </row>
    <row r="23" spans="1:2" x14ac:dyDescent="0.3">
      <c r="A23" s="2">
        <v>22</v>
      </c>
      <c r="B23" s="2">
        <v>25</v>
      </c>
    </row>
    <row r="24" spans="1:2" x14ac:dyDescent="0.3">
      <c r="A24" s="2">
        <v>23</v>
      </c>
      <c r="B24" s="2">
        <v>25</v>
      </c>
    </row>
    <row r="25" spans="1:2" x14ac:dyDescent="0.3">
      <c r="A25" s="2">
        <v>24</v>
      </c>
      <c r="B25" s="2">
        <v>25</v>
      </c>
    </row>
    <row r="26" spans="1:2" x14ac:dyDescent="0.3">
      <c r="A26" s="2">
        <v>25</v>
      </c>
      <c r="B26" s="2">
        <v>25</v>
      </c>
    </row>
    <row r="27" spans="1:2" x14ac:dyDescent="0.3">
      <c r="A27" s="2">
        <v>26</v>
      </c>
      <c r="B27" s="2">
        <v>25</v>
      </c>
    </row>
    <row r="28" spans="1:2" x14ac:dyDescent="0.3">
      <c r="A28" s="2">
        <v>27</v>
      </c>
      <c r="B28" s="2">
        <v>25</v>
      </c>
    </row>
    <row r="29" spans="1:2" x14ac:dyDescent="0.3">
      <c r="A29" s="2">
        <v>28</v>
      </c>
      <c r="B29" s="2">
        <v>25</v>
      </c>
    </row>
    <row r="30" spans="1:2" x14ac:dyDescent="0.3">
      <c r="A30" s="2">
        <v>29</v>
      </c>
      <c r="B30" s="2">
        <v>13</v>
      </c>
    </row>
    <row r="31" spans="1:2" x14ac:dyDescent="0.3">
      <c r="A31" s="2">
        <v>30</v>
      </c>
      <c r="B31" s="2">
        <v>25</v>
      </c>
    </row>
    <row r="32" spans="1:2" x14ac:dyDescent="0.3">
      <c r="A32" s="2">
        <v>31</v>
      </c>
      <c r="B32" s="2">
        <v>1</v>
      </c>
    </row>
    <row r="33" spans="1:2" x14ac:dyDescent="0.3">
      <c r="A33" s="2">
        <v>32</v>
      </c>
      <c r="B33" s="2">
        <v>3</v>
      </c>
    </row>
    <row r="34" spans="1:2" x14ac:dyDescent="0.3">
      <c r="A34" s="2">
        <v>33</v>
      </c>
      <c r="B34" s="2">
        <v>20</v>
      </c>
    </row>
    <row r="35" spans="1:2" x14ac:dyDescent="0.3">
      <c r="A35" s="2">
        <v>34</v>
      </c>
      <c r="B35" s="2">
        <v>0</v>
      </c>
    </row>
    <row r="36" spans="1:2" x14ac:dyDescent="0.3">
      <c r="A36" s="2">
        <v>35</v>
      </c>
      <c r="B36" s="2">
        <v>25</v>
      </c>
    </row>
    <row r="37" spans="1:2" x14ac:dyDescent="0.3">
      <c r="A37" s="2">
        <v>36</v>
      </c>
      <c r="B37" s="2">
        <v>25</v>
      </c>
    </row>
    <row r="38" spans="1:2" x14ac:dyDescent="0.3">
      <c r="A38" s="2">
        <v>37</v>
      </c>
      <c r="B38" s="2">
        <v>11</v>
      </c>
    </row>
    <row r="39" spans="1:2" x14ac:dyDescent="0.3">
      <c r="A39" s="2">
        <v>38</v>
      </c>
      <c r="B39" s="2">
        <v>25</v>
      </c>
    </row>
    <row r="40" spans="1:2" x14ac:dyDescent="0.3">
      <c r="A40" s="2">
        <v>39</v>
      </c>
      <c r="B40" s="2">
        <v>0</v>
      </c>
    </row>
    <row r="41" spans="1:2" x14ac:dyDescent="0.3">
      <c r="A41" s="2">
        <v>40</v>
      </c>
      <c r="B41" s="2">
        <v>20</v>
      </c>
    </row>
    <row r="42" spans="1:2" x14ac:dyDescent="0.3">
      <c r="A42" s="2">
        <v>41</v>
      </c>
      <c r="B42" s="2">
        <v>13</v>
      </c>
    </row>
    <row r="43" spans="1:2" x14ac:dyDescent="0.3">
      <c r="A43" s="2">
        <v>42</v>
      </c>
      <c r="B43" s="2">
        <v>0</v>
      </c>
    </row>
    <row r="44" spans="1:2" x14ac:dyDescent="0.3">
      <c r="A44" s="2">
        <v>43</v>
      </c>
      <c r="B44" s="2">
        <v>0</v>
      </c>
    </row>
    <row r="45" spans="1:2" x14ac:dyDescent="0.3">
      <c r="A45" s="2">
        <v>44</v>
      </c>
      <c r="B45" s="2">
        <v>20</v>
      </c>
    </row>
    <row r="46" spans="1:2" x14ac:dyDescent="0.3">
      <c r="A46" s="2">
        <v>45</v>
      </c>
      <c r="B46" s="2">
        <v>25</v>
      </c>
    </row>
    <row r="47" spans="1:2" x14ac:dyDescent="0.3">
      <c r="A47" s="2">
        <v>46</v>
      </c>
      <c r="B47" s="2">
        <v>25</v>
      </c>
    </row>
    <row r="48" spans="1:2" x14ac:dyDescent="0.3">
      <c r="A48" s="2">
        <v>47</v>
      </c>
      <c r="B48" s="2">
        <v>20</v>
      </c>
    </row>
    <row r="49" spans="1:2" x14ac:dyDescent="0.3">
      <c r="A49" s="2">
        <v>48</v>
      </c>
      <c r="B49" s="2">
        <v>0</v>
      </c>
    </row>
    <row r="50" spans="1:2" x14ac:dyDescent="0.3">
      <c r="A50" s="2">
        <v>49</v>
      </c>
      <c r="B50" s="2">
        <v>25</v>
      </c>
    </row>
    <row r="51" spans="1:2" x14ac:dyDescent="0.3">
      <c r="A51" s="2">
        <v>50</v>
      </c>
      <c r="B51" s="2">
        <v>0</v>
      </c>
    </row>
    <row r="52" spans="1:2" x14ac:dyDescent="0.3">
      <c r="A52" s="2">
        <v>51</v>
      </c>
      <c r="B52" s="2">
        <v>13</v>
      </c>
    </row>
    <row r="53" spans="1:2" x14ac:dyDescent="0.3">
      <c r="A53" s="2">
        <v>52</v>
      </c>
      <c r="B53" s="2">
        <v>25</v>
      </c>
    </row>
    <row r="54" spans="1:2" x14ac:dyDescent="0.3">
      <c r="A54" s="2">
        <v>53</v>
      </c>
      <c r="B54" s="2">
        <v>0</v>
      </c>
    </row>
    <row r="55" spans="1:2" x14ac:dyDescent="0.3">
      <c r="A55" s="2">
        <v>54</v>
      </c>
      <c r="B55" s="2">
        <v>20</v>
      </c>
    </row>
    <row r="56" spans="1:2" x14ac:dyDescent="0.3">
      <c r="A56" s="2">
        <v>55</v>
      </c>
      <c r="B56" s="2">
        <v>16</v>
      </c>
    </row>
    <row r="57" spans="1:2" x14ac:dyDescent="0.3">
      <c r="A57" s="2">
        <v>56</v>
      </c>
      <c r="B57" s="2">
        <v>25</v>
      </c>
    </row>
    <row r="58" spans="1:2" x14ac:dyDescent="0.3">
      <c r="A58" s="2">
        <v>57</v>
      </c>
      <c r="B58" s="2">
        <v>25</v>
      </c>
    </row>
    <row r="59" spans="1:2" x14ac:dyDescent="0.3">
      <c r="A59" s="2">
        <v>58</v>
      </c>
      <c r="B59" s="2">
        <v>16</v>
      </c>
    </row>
    <row r="60" spans="1:2" x14ac:dyDescent="0.3">
      <c r="A60" s="2">
        <v>59</v>
      </c>
      <c r="B60" s="2">
        <v>3</v>
      </c>
    </row>
    <row r="61" spans="1:2" x14ac:dyDescent="0.3">
      <c r="A61" s="2">
        <v>60</v>
      </c>
      <c r="B61" s="2">
        <v>20</v>
      </c>
    </row>
    <row r="62" spans="1:2" x14ac:dyDescent="0.3">
      <c r="A62" s="2">
        <v>61</v>
      </c>
      <c r="B62" s="2">
        <v>20</v>
      </c>
    </row>
    <row r="63" spans="1:2" x14ac:dyDescent="0.3">
      <c r="A63" s="2">
        <v>62</v>
      </c>
      <c r="B63" s="2">
        <v>20</v>
      </c>
    </row>
    <row r="64" spans="1:2" x14ac:dyDescent="0.3">
      <c r="A64" s="2">
        <v>63</v>
      </c>
      <c r="B64" s="2">
        <v>25</v>
      </c>
    </row>
    <row r="65" spans="1:2" x14ac:dyDescent="0.3">
      <c r="A65" s="2">
        <v>64</v>
      </c>
      <c r="B65" s="2">
        <v>11</v>
      </c>
    </row>
    <row r="66" spans="1:2" x14ac:dyDescent="0.3">
      <c r="A66" s="2">
        <v>65</v>
      </c>
      <c r="B66" s="2">
        <v>16</v>
      </c>
    </row>
    <row r="67" spans="1:2" x14ac:dyDescent="0.3">
      <c r="A67" s="2">
        <v>66</v>
      </c>
      <c r="B67" s="2">
        <v>13</v>
      </c>
    </row>
    <row r="68" spans="1:2" x14ac:dyDescent="0.3">
      <c r="A68" s="2">
        <v>67</v>
      </c>
      <c r="B68" s="2">
        <v>13</v>
      </c>
    </row>
    <row r="69" spans="1:2" x14ac:dyDescent="0.3">
      <c r="A69" s="2">
        <v>68</v>
      </c>
      <c r="B69" s="2">
        <v>25</v>
      </c>
    </row>
    <row r="70" spans="1:2" x14ac:dyDescent="0.3">
      <c r="A70" s="2">
        <v>69</v>
      </c>
      <c r="B70" s="2">
        <v>25</v>
      </c>
    </row>
    <row r="71" spans="1:2" x14ac:dyDescent="0.3">
      <c r="A71" s="2">
        <v>70</v>
      </c>
      <c r="B71" s="2">
        <v>0</v>
      </c>
    </row>
    <row r="72" spans="1:2" x14ac:dyDescent="0.3">
      <c r="A72" s="2">
        <v>71</v>
      </c>
      <c r="B72" s="2">
        <v>5</v>
      </c>
    </row>
    <row r="73" spans="1:2" x14ac:dyDescent="0.3">
      <c r="A73" s="2">
        <v>72</v>
      </c>
      <c r="B73" s="2">
        <v>20</v>
      </c>
    </row>
    <row r="74" spans="1:2" x14ac:dyDescent="0.3">
      <c r="A74" s="2">
        <v>73</v>
      </c>
      <c r="B74" s="2">
        <v>13</v>
      </c>
    </row>
    <row r="75" spans="1:2" x14ac:dyDescent="0.3">
      <c r="A75" s="2">
        <v>74</v>
      </c>
      <c r="B75" s="2">
        <v>0</v>
      </c>
    </row>
    <row r="76" spans="1:2" x14ac:dyDescent="0.3">
      <c r="A76" s="2">
        <v>75</v>
      </c>
      <c r="B76" s="2">
        <v>25</v>
      </c>
    </row>
    <row r="77" spans="1:2" x14ac:dyDescent="0.3">
      <c r="A77" s="2">
        <v>76</v>
      </c>
      <c r="B77" s="2">
        <v>20</v>
      </c>
    </row>
    <row r="78" spans="1:2" x14ac:dyDescent="0.3">
      <c r="A78" s="2">
        <v>77</v>
      </c>
      <c r="B78" s="2">
        <v>0</v>
      </c>
    </row>
    <row r="79" spans="1:2" x14ac:dyDescent="0.3">
      <c r="A79" s="2">
        <v>78</v>
      </c>
      <c r="B79" s="2">
        <v>10</v>
      </c>
    </row>
    <row r="80" spans="1:2" x14ac:dyDescent="0.3">
      <c r="A80" s="2">
        <v>79</v>
      </c>
      <c r="B80" s="2">
        <v>20</v>
      </c>
    </row>
    <row r="81" spans="1:2" x14ac:dyDescent="0.3">
      <c r="A81" s="2">
        <v>80</v>
      </c>
      <c r="B81" s="2">
        <v>16</v>
      </c>
    </row>
    <row r="82" spans="1:2" x14ac:dyDescent="0.3">
      <c r="A82" s="2">
        <v>81</v>
      </c>
      <c r="B82" s="2">
        <v>25</v>
      </c>
    </row>
    <row r="83" spans="1:2" x14ac:dyDescent="0.3">
      <c r="A83" s="2">
        <v>82</v>
      </c>
      <c r="B83" s="2">
        <v>25</v>
      </c>
    </row>
    <row r="84" spans="1:2" x14ac:dyDescent="0.3">
      <c r="A84" s="2">
        <v>83</v>
      </c>
      <c r="B84" s="2">
        <v>20</v>
      </c>
    </row>
    <row r="85" spans="1:2" x14ac:dyDescent="0.3">
      <c r="A85" s="2">
        <v>84</v>
      </c>
      <c r="B85" s="2">
        <v>0</v>
      </c>
    </row>
    <row r="86" spans="1:2" x14ac:dyDescent="0.3">
      <c r="A86" s="2">
        <v>85</v>
      </c>
      <c r="B86" s="2">
        <v>25</v>
      </c>
    </row>
    <row r="87" spans="1:2" x14ac:dyDescent="0.3">
      <c r="A87" s="2">
        <v>86</v>
      </c>
      <c r="B87" s="2">
        <v>25</v>
      </c>
    </row>
    <row r="88" spans="1:2" x14ac:dyDescent="0.3">
      <c r="A88" s="2">
        <v>87</v>
      </c>
      <c r="B88" s="2">
        <v>20</v>
      </c>
    </row>
    <row r="89" spans="1:2" x14ac:dyDescent="0.3">
      <c r="A89" s="2">
        <v>88</v>
      </c>
      <c r="B89" s="2">
        <v>25</v>
      </c>
    </row>
    <row r="90" spans="1:2" x14ac:dyDescent="0.3">
      <c r="A90" s="2">
        <v>89</v>
      </c>
      <c r="B90" s="2">
        <v>13</v>
      </c>
    </row>
    <row r="91" spans="1:2" x14ac:dyDescent="0.3">
      <c r="A91" s="2">
        <v>90</v>
      </c>
      <c r="B91" s="2">
        <v>16</v>
      </c>
    </row>
    <row r="92" spans="1:2" x14ac:dyDescent="0.3">
      <c r="A92" s="2">
        <v>91</v>
      </c>
      <c r="B92" s="2">
        <v>20</v>
      </c>
    </row>
    <row r="93" spans="1:2" x14ac:dyDescent="0.3">
      <c r="A93" s="2">
        <v>92</v>
      </c>
      <c r="B93" s="2">
        <v>0</v>
      </c>
    </row>
    <row r="94" spans="1:2" x14ac:dyDescent="0.3">
      <c r="A94" s="2">
        <v>93</v>
      </c>
      <c r="B94" s="2">
        <v>25</v>
      </c>
    </row>
    <row r="95" spans="1:2" x14ac:dyDescent="0.3">
      <c r="A95" s="2">
        <v>94</v>
      </c>
      <c r="B95" s="2">
        <v>25</v>
      </c>
    </row>
    <row r="96" spans="1:2" x14ac:dyDescent="0.3">
      <c r="A96" s="2">
        <v>95</v>
      </c>
      <c r="B96" s="2">
        <v>25</v>
      </c>
    </row>
    <row r="97" spans="1:5" x14ac:dyDescent="0.3">
      <c r="A97" s="2">
        <v>96</v>
      </c>
      <c r="B97" s="2">
        <v>0</v>
      </c>
    </row>
    <row r="98" spans="1:5" x14ac:dyDescent="0.3">
      <c r="A98" s="2">
        <v>97</v>
      </c>
      <c r="B98" s="2">
        <v>20</v>
      </c>
    </row>
    <row r="99" spans="1:5" x14ac:dyDescent="0.3">
      <c r="A99" s="2">
        <v>98</v>
      </c>
      <c r="B99" s="2">
        <v>25</v>
      </c>
    </row>
    <row r="100" spans="1:5" x14ac:dyDescent="0.3">
      <c r="A100" s="2">
        <v>99</v>
      </c>
      <c r="B100" s="2">
        <v>25</v>
      </c>
    </row>
    <row r="101" spans="1:5" x14ac:dyDescent="0.3">
      <c r="A101" s="2">
        <v>100</v>
      </c>
      <c r="B101" s="2">
        <v>16</v>
      </c>
    </row>
    <row r="102" spans="1:5" x14ac:dyDescent="0.3">
      <c r="A102" s="2">
        <v>101</v>
      </c>
      <c r="B102" s="2">
        <v>20</v>
      </c>
    </row>
    <row r="103" spans="1:5" x14ac:dyDescent="0.3">
      <c r="A103" s="2">
        <v>102</v>
      </c>
      <c r="B103" s="2">
        <v>20</v>
      </c>
    </row>
    <row r="104" spans="1:5" x14ac:dyDescent="0.3">
      <c r="A104" s="2">
        <v>103</v>
      </c>
      <c r="B104" s="2">
        <v>25</v>
      </c>
    </row>
    <row r="105" spans="1:5" x14ac:dyDescent="0.3">
      <c r="A105" s="2">
        <v>104</v>
      </c>
      <c r="B105" s="2">
        <v>25</v>
      </c>
    </row>
    <row r="106" spans="1:5" x14ac:dyDescent="0.3">
      <c r="A106" s="2">
        <v>105</v>
      </c>
      <c r="B106" s="2">
        <v>25</v>
      </c>
    </row>
    <row r="107" spans="1:5" x14ac:dyDescent="0.3">
      <c r="A107" s="2">
        <v>106</v>
      </c>
      <c r="B107" s="2">
        <v>0</v>
      </c>
    </row>
    <row r="108" spans="1:5" x14ac:dyDescent="0.3">
      <c r="A108" s="2">
        <v>107</v>
      </c>
      <c r="B108" s="2">
        <v>25</v>
      </c>
    </row>
    <row r="109" spans="1:5" x14ac:dyDescent="0.3">
      <c r="A109" s="2">
        <v>108</v>
      </c>
      <c r="B109" s="2">
        <v>0</v>
      </c>
    </row>
    <row r="110" spans="1:5" x14ac:dyDescent="0.3">
      <c r="A110" s="2">
        <v>109</v>
      </c>
      <c r="B110" s="2">
        <v>20</v>
      </c>
      <c r="C110" s="2">
        <v>20</v>
      </c>
      <c r="D110" s="3">
        <v>20</v>
      </c>
      <c r="E110" s="3">
        <v>20</v>
      </c>
    </row>
    <row r="111" spans="1:5" x14ac:dyDescent="0.3">
      <c r="A111" s="2">
        <v>110</v>
      </c>
      <c r="C111" s="2">
        <f t="shared" ref="C111:C148" si="0">_xlfn.FORECAST.ETS(A111,$B$2:$B$110,$A$2:$A$110,6,1)</f>
        <v>22.926247363730131</v>
      </c>
      <c r="D111" s="3">
        <f t="shared" ref="D111:D148" si="1">C111-_xlfn.FORECAST.ETS.CONFINT(A111,$B$2:$B$110,$A$2:$A$110,0.9999,6,1)</f>
        <v>-14.010134597310074</v>
      </c>
      <c r="E111" s="3">
        <f t="shared" ref="E111:E148" si="2">C111+_xlfn.FORECAST.ETS.CONFINT(A111,$B$2:$B$110,$A$2:$A$110,0.9999,6,1)</f>
        <v>59.862629324770339</v>
      </c>
    </row>
    <row r="112" spans="1:5" x14ac:dyDescent="0.3">
      <c r="A112" s="2">
        <v>111</v>
      </c>
      <c r="C112" s="2">
        <f t="shared" si="0"/>
        <v>20.822500776652173</v>
      </c>
      <c r="D112" s="3">
        <f t="shared" si="1"/>
        <v>-16.410563126203076</v>
      </c>
      <c r="E112" s="3">
        <f t="shared" si="2"/>
        <v>58.055564679507427</v>
      </c>
    </row>
    <row r="113" spans="1:5" x14ac:dyDescent="0.3">
      <c r="A113" s="2">
        <v>112</v>
      </c>
      <c r="C113" s="2">
        <f t="shared" si="0"/>
        <v>12.469317873479588</v>
      </c>
      <c r="D113" s="3">
        <f t="shared" si="1"/>
        <v>-25.062717488008637</v>
      </c>
      <c r="E113" s="3">
        <f t="shared" si="2"/>
        <v>50.001353234967816</v>
      </c>
    </row>
    <row r="114" spans="1:5" x14ac:dyDescent="0.3">
      <c r="A114" s="2">
        <v>113</v>
      </c>
      <c r="C114" s="2">
        <f t="shared" si="0"/>
        <v>13.721148543003668</v>
      </c>
      <c r="D114" s="3">
        <f t="shared" si="1"/>
        <v>-24.112129577061243</v>
      </c>
      <c r="E114" s="3">
        <f t="shared" si="2"/>
        <v>51.554426663068583</v>
      </c>
    </row>
    <row r="115" spans="1:5" x14ac:dyDescent="0.3">
      <c r="A115" s="2">
        <v>114</v>
      </c>
      <c r="C115" s="2">
        <f t="shared" si="0"/>
        <v>15.835321165591679</v>
      </c>
      <c r="D115" s="3">
        <f t="shared" si="1"/>
        <v>-22.301452963708599</v>
      </c>
      <c r="E115" s="3">
        <f t="shared" si="2"/>
        <v>53.972095294891957</v>
      </c>
    </row>
    <row r="116" spans="1:5" x14ac:dyDescent="0.3">
      <c r="A116" s="2">
        <v>115</v>
      </c>
      <c r="C116" s="2">
        <f t="shared" si="0"/>
        <v>19.908034473172087</v>
      </c>
      <c r="D116" s="3">
        <f t="shared" si="1"/>
        <v>-18.534471038382186</v>
      </c>
      <c r="E116" s="3">
        <f t="shared" si="2"/>
        <v>58.35053998472636</v>
      </c>
    </row>
    <row r="117" spans="1:5" x14ac:dyDescent="0.3">
      <c r="A117" s="2">
        <v>116</v>
      </c>
      <c r="C117" s="2">
        <f t="shared" si="0"/>
        <v>22.834281836902218</v>
      </c>
      <c r="D117" s="3">
        <f t="shared" si="1"/>
        <v>-15.920837405275659</v>
      </c>
      <c r="E117" s="3">
        <f t="shared" si="2"/>
        <v>61.589401079080091</v>
      </c>
    </row>
    <row r="118" spans="1:5" x14ac:dyDescent="0.3">
      <c r="A118" s="2">
        <v>117</v>
      </c>
      <c r="C118" s="2">
        <f t="shared" si="0"/>
        <v>20.730535249824261</v>
      </c>
      <c r="D118" s="3">
        <f t="shared" si="1"/>
        <v>-18.334696157975845</v>
      </c>
      <c r="E118" s="3">
        <f t="shared" si="2"/>
        <v>59.79576665762437</v>
      </c>
    </row>
    <row r="119" spans="1:5" x14ac:dyDescent="0.3">
      <c r="A119" s="2">
        <v>118</v>
      </c>
      <c r="C119" s="2">
        <f t="shared" si="0"/>
        <v>12.377352346651675</v>
      </c>
      <c r="D119" s="3">
        <f t="shared" si="1"/>
        <v>-27.00017435996007</v>
      </c>
      <c r="E119" s="3">
        <f t="shared" si="2"/>
        <v>51.754879053263423</v>
      </c>
    </row>
    <row r="120" spans="1:5" x14ac:dyDescent="0.3">
      <c r="A120" s="2">
        <v>119</v>
      </c>
      <c r="C120" s="2">
        <f t="shared" si="0"/>
        <v>13.629183016175755</v>
      </c>
      <c r="D120" s="3">
        <f t="shared" si="1"/>
        <v>-26.062804964056451</v>
      </c>
      <c r="E120" s="3">
        <f t="shared" si="2"/>
        <v>53.321170996407957</v>
      </c>
    </row>
    <row r="121" spans="1:5" x14ac:dyDescent="0.3">
      <c r="A121" s="2">
        <v>120</v>
      </c>
      <c r="C121" s="2">
        <f t="shared" si="0"/>
        <v>15.743355638763767</v>
      </c>
      <c r="D121" s="3">
        <f t="shared" si="1"/>
        <v>-24.265242617317739</v>
      </c>
      <c r="E121" s="3">
        <f t="shared" si="2"/>
        <v>55.751953894845272</v>
      </c>
    </row>
    <row r="122" spans="1:5" x14ac:dyDescent="0.3">
      <c r="A122" s="2">
        <v>121</v>
      </c>
      <c r="C122" s="2">
        <f t="shared" si="0"/>
        <v>19.816068946344174</v>
      </c>
      <c r="D122" s="3">
        <f t="shared" si="1"/>
        <v>-20.51127180287255</v>
      </c>
      <c r="E122" s="3">
        <f t="shared" si="2"/>
        <v>60.143409695560898</v>
      </c>
    </row>
    <row r="123" spans="1:5" x14ac:dyDescent="0.3">
      <c r="A123" s="2">
        <v>122</v>
      </c>
      <c r="C123" s="2">
        <f t="shared" si="0"/>
        <v>22.742316310074305</v>
      </c>
      <c r="D123" s="3">
        <f t="shared" si="1"/>
        <v>-17.910530834434187</v>
      </c>
      <c r="E123" s="3">
        <f t="shared" si="2"/>
        <v>63.3951634545828</v>
      </c>
    </row>
    <row r="124" spans="1:5" x14ac:dyDescent="0.3">
      <c r="A124" s="2">
        <v>123</v>
      </c>
      <c r="C124" s="2">
        <f t="shared" si="0"/>
        <v>20.638569722996351</v>
      </c>
      <c r="D124" s="3">
        <f t="shared" si="1"/>
        <v>-20.337198116131553</v>
      </c>
      <c r="E124" s="3">
        <f t="shared" si="2"/>
        <v>61.614337562124255</v>
      </c>
    </row>
    <row r="125" spans="1:5" x14ac:dyDescent="0.3">
      <c r="A125" s="2">
        <v>124</v>
      </c>
      <c r="C125" s="2">
        <f t="shared" si="0"/>
        <v>12.285386819823765</v>
      </c>
      <c r="D125" s="3">
        <f t="shared" si="1"/>
        <v>-29.015385058297319</v>
      </c>
      <c r="E125" s="3">
        <f t="shared" si="2"/>
        <v>53.586158697944846</v>
      </c>
    </row>
    <row r="126" spans="1:5" x14ac:dyDescent="0.3">
      <c r="A126" s="2">
        <v>125</v>
      </c>
      <c r="C126" s="2">
        <f t="shared" si="0"/>
        <v>13.537217489347846</v>
      </c>
      <c r="D126" s="3">
        <f t="shared" si="1"/>
        <v>-28.090625749461225</v>
      </c>
      <c r="E126" s="3">
        <f t="shared" si="2"/>
        <v>55.165060728156917</v>
      </c>
    </row>
    <row r="127" spans="1:5" x14ac:dyDescent="0.3">
      <c r="A127" s="2">
        <v>126</v>
      </c>
      <c r="C127" s="2">
        <f t="shared" si="0"/>
        <v>15.651390111935857</v>
      </c>
      <c r="D127" s="3">
        <f t="shared" si="1"/>
        <v>-26.305575979018908</v>
      </c>
      <c r="E127" s="3">
        <f t="shared" si="2"/>
        <v>57.608356202890619</v>
      </c>
    </row>
    <row r="128" spans="1:5" x14ac:dyDescent="0.3">
      <c r="A128" s="2">
        <v>127</v>
      </c>
      <c r="C128" s="2">
        <f t="shared" si="0"/>
        <v>19.724103419516268</v>
      </c>
      <c r="D128" s="3">
        <f t="shared" si="1"/>
        <v>-22.564021377514166</v>
      </c>
      <c r="E128" s="3">
        <f t="shared" si="2"/>
        <v>62.012228216546703</v>
      </c>
    </row>
    <row r="129" spans="1:5" x14ac:dyDescent="0.3">
      <c r="A129" s="2">
        <v>128</v>
      </c>
      <c r="C129" s="2">
        <f t="shared" si="0"/>
        <v>22.650350783246395</v>
      </c>
      <c r="D129" s="3">
        <f t="shared" si="1"/>
        <v>-19.975578283658869</v>
      </c>
      <c r="E129" s="3">
        <f t="shared" si="2"/>
        <v>65.276279850151667</v>
      </c>
    </row>
    <row r="130" spans="1:5" x14ac:dyDescent="0.3">
      <c r="A130" s="2">
        <v>129</v>
      </c>
      <c r="C130" s="2">
        <f t="shared" si="0"/>
        <v>20.546604196168438</v>
      </c>
      <c r="D130" s="3">
        <f t="shared" si="1"/>
        <v>-22.41447305736952</v>
      </c>
      <c r="E130" s="3">
        <f t="shared" si="2"/>
        <v>63.507681449706396</v>
      </c>
    </row>
    <row r="131" spans="1:5" x14ac:dyDescent="0.3">
      <c r="A131" s="2">
        <v>130</v>
      </c>
      <c r="C131" s="2">
        <f t="shared" si="0"/>
        <v>12.193421292995852</v>
      </c>
      <c r="D131" s="3">
        <f t="shared" si="1"/>
        <v>-31.104794593793009</v>
      </c>
      <c r="E131" s="3">
        <f t="shared" si="2"/>
        <v>55.491637179784711</v>
      </c>
    </row>
    <row r="132" spans="1:5" x14ac:dyDescent="0.3">
      <c r="A132" s="2">
        <v>131</v>
      </c>
      <c r="C132" s="2">
        <f t="shared" si="0"/>
        <v>13.445251962519933</v>
      </c>
      <c r="D132" s="3">
        <f t="shared" si="1"/>
        <v>-30.192078134462612</v>
      </c>
      <c r="E132" s="3">
        <f t="shared" si="2"/>
        <v>57.082582059502478</v>
      </c>
    </row>
    <row r="133" spans="1:5" x14ac:dyDescent="0.3">
      <c r="A133" s="2">
        <v>132</v>
      </c>
      <c r="C133" s="2">
        <f t="shared" si="0"/>
        <v>15.559424585107944</v>
      </c>
      <c r="D133" s="3">
        <f t="shared" si="1"/>
        <v>-28.41898062039277</v>
      </c>
      <c r="E133" s="3">
        <f t="shared" si="2"/>
        <v>59.537829790608654</v>
      </c>
    </row>
    <row r="134" spans="1:5" x14ac:dyDescent="0.3">
      <c r="A134" s="2">
        <v>133</v>
      </c>
      <c r="C134" s="2">
        <f t="shared" si="0"/>
        <v>19.632137892688355</v>
      </c>
      <c r="D134" s="3">
        <f t="shared" si="1"/>
        <v>-24.6892888313035</v>
      </c>
      <c r="E134" s="3">
        <f t="shared" si="2"/>
        <v>63.953564616680211</v>
      </c>
    </row>
    <row r="135" spans="1:5" x14ac:dyDescent="0.3">
      <c r="A135" s="2">
        <v>134</v>
      </c>
      <c r="C135" s="2">
        <f t="shared" si="0"/>
        <v>22.558385256418482</v>
      </c>
      <c r="D135" s="3">
        <f t="shared" si="1"/>
        <v>-22.112591754036188</v>
      </c>
      <c r="E135" s="3">
        <f t="shared" si="2"/>
        <v>67.229362266873153</v>
      </c>
    </row>
    <row r="136" spans="1:5" x14ac:dyDescent="0.3">
      <c r="A136" s="2">
        <v>135</v>
      </c>
      <c r="C136" s="2">
        <f t="shared" si="0"/>
        <v>20.454638669340525</v>
      </c>
      <c r="D136" s="3">
        <f t="shared" si="1"/>
        <v>-24.563174552615969</v>
      </c>
      <c r="E136" s="3">
        <f t="shared" si="2"/>
        <v>65.472451891297027</v>
      </c>
    </row>
    <row r="137" spans="1:5" x14ac:dyDescent="0.3">
      <c r="A137" s="2">
        <v>136</v>
      </c>
      <c r="C137" s="2">
        <f t="shared" si="0"/>
        <v>12.101455766167939</v>
      </c>
      <c r="D137" s="3">
        <f t="shared" si="1"/>
        <v>-33.265098095548304</v>
      </c>
      <c r="E137" s="3">
        <f t="shared" si="2"/>
        <v>57.468009627884179</v>
      </c>
    </row>
    <row r="138" spans="1:5" x14ac:dyDescent="0.3">
      <c r="A138" s="2">
        <v>137</v>
      </c>
      <c r="C138" s="2">
        <f t="shared" si="0"/>
        <v>13.35328643569202</v>
      </c>
      <c r="D138" s="3">
        <f t="shared" si="1"/>
        <v>-32.363898753953166</v>
      </c>
      <c r="E138" s="3">
        <f t="shared" si="2"/>
        <v>59.070471625337206</v>
      </c>
    </row>
    <row r="139" spans="1:5" x14ac:dyDescent="0.3">
      <c r="A139" s="2">
        <v>138</v>
      </c>
      <c r="C139" s="2">
        <f t="shared" si="0"/>
        <v>15.467459058280031</v>
      </c>
      <c r="D139" s="3">
        <f t="shared" si="1"/>
        <v>-30.602234591759835</v>
      </c>
      <c r="E139" s="3">
        <f t="shared" si="2"/>
        <v>61.537152708319894</v>
      </c>
    </row>
    <row r="140" spans="1:5" x14ac:dyDescent="0.3">
      <c r="A140" s="2">
        <v>139</v>
      </c>
      <c r="C140" s="2">
        <f t="shared" si="0"/>
        <v>19.540172365860442</v>
      </c>
      <c r="D140" s="3">
        <f t="shared" si="1"/>
        <v>-26.883893504259738</v>
      </c>
      <c r="E140" s="3">
        <f t="shared" si="2"/>
        <v>65.964238235980616</v>
      </c>
    </row>
    <row r="141" spans="1:5" x14ac:dyDescent="0.3">
      <c r="A141" s="2">
        <v>140</v>
      </c>
      <c r="C141" s="2">
        <f t="shared" si="0"/>
        <v>22.466419729590569</v>
      </c>
      <c r="D141" s="3">
        <f t="shared" si="1"/>
        <v>-24.318432858794395</v>
      </c>
      <c r="E141" s="3">
        <f t="shared" si="2"/>
        <v>69.251272317975534</v>
      </c>
    </row>
    <row r="142" spans="1:5" x14ac:dyDescent="0.3">
      <c r="A142" s="2">
        <v>141</v>
      </c>
      <c r="C142" s="2">
        <f t="shared" si="0"/>
        <v>20.362673142512612</v>
      </c>
      <c r="D142" s="3">
        <f t="shared" si="1"/>
        <v>-26.780205126856622</v>
      </c>
      <c r="E142" s="3">
        <f t="shared" si="2"/>
        <v>67.505551411881839</v>
      </c>
    </row>
    <row r="143" spans="1:5" x14ac:dyDescent="0.3">
      <c r="A143" s="2">
        <v>142</v>
      </c>
      <c r="C143" s="2">
        <f t="shared" si="0"/>
        <v>12.009490239340026</v>
      </c>
      <c r="D143" s="3">
        <f t="shared" si="1"/>
        <v>-35.493238783976267</v>
      </c>
      <c r="E143" s="3">
        <f t="shared" si="2"/>
        <v>59.512219262656316</v>
      </c>
    </row>
    <row r="144" spans="1:5" x14ac:dyDescent="0.3">
      <c r="A144" s="2">
        <v>143</v>
      </c>
      <c r="C144" s="2">
        <f t="shared" si="0"/>
        <v>13.261320908864107</v>
      </c>
      <c r="D144" s="3">
        <f t="shared" si="1"/>
        <v>-34.603071281319288</v>
      </c>
      <c r="E144" s="3">
        <f t="shared" si="2"/>
        <v>61.125713099047502</v>
      </c>
    </row>
    <row r="145" spans="1:5" x14ac:dyDescent="0.3">
      <c r="A145" s="2">
        <v>144</v>
      </c>
      <c r="C145" s="2">
        <f t="shared" si="0"/>
        <v>15.375493531452118</v>
      </c>
      <c r="D145" s="3">
        <f t="shared" si="1"/>
        <v>-32.852361752941462</v>
      </c>
      <c r="E145" s="3">
        <f t="shared" si="2"/>
        <v>63.603348815845692</v>
      </c>
    </row>
    <row r="146" spans="1:5" x14ac:dyDescent="0.3">
      <c r="A146" s="2">
        <v>145</v>
      </c>
      <c r="C146" s="2">
        <f t="shared" si="0"/>
        <v>19.44820683903253</v>
      </c>
      <c r="D146" s="3">
        <f t="shared" si="1"/>
        <v>-29.144899153951705</v>
      </c>
      <c r="E146" s="3">
        <f t="shared" si="2"/>
        <v>68.041312832016757</v>
      </c>
    </row>
    <row r="147" spans="1:5" x14ac:dyDescent="0.3">
      <c r="A147" s="2">
        <v>146</v>
      </c>
      <c r="C147" s="2">
        <f t="shared" si="0"/>
        <v>22.374454202762657</v>
      </c>
      <c r="D147" s="3">
        <f t="shared" si="1"/>
        <v>-26.590205897852854</v>
      </c>
      <c r="E147" s="3">
        <f t="shared" si="2"/>
        <v>71.339114303378167</v>
      </c>
    </row>
    <row r="148" spans="1:5" x14ac:dyDescent="0.3">
      <c r="A148" s="2">
        <v>147</v>
      </c>
      <c r="C148" s="2">
        <f t="shared" si="0"/>
        <v>20.270707615684699</v>
      </c>
      <c r="D148" s="3">
        <f t="shared" si="1"/>
        <v>-29.062708316036627</v>
      </c>
      <c r="E148" s="3">
        <f t="shared" si="2"/>
        <v>69.604123547406033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2E95-76C0-4BF0-8D41-9BCC19FE3689}">
  <dimension ref="A1:G150"/>
  <sheetViews>
    <sheetView topLeftCell="A121" workbookViewId="0">
      <selection activeCell="B149" sqref="B149:B150"/>
    </sheetView>
  </sheetViews>
  <sheetFormatPr defaultRowHeight="16.5" x14ac:dyDescent="0.3"/>
  <cols>
    <col min="1" max="16384" width="9" style="1"/>
  </cols>
  <sheetData>
    <row r="1" spans="1:7" x14ac:dyDescent="0.3">
      <c r="A1" s="1" t="s">
        <v>1</v>
      </c>
      <c r="B1" s="1" t="s">
        <v>3</v>
      </c>
      <c r="C1" s="1" t="s">
        <v>3</v>
      </c>
      <c r="D1" s="1" t="s">
        <v>3</v>
      </c>
      <c r="E1" s="1" t="s">
        <v>3</v>
      </c>
      <c r="F1" s="1" t="s">
        <v>3</v>
      </c>
      <c r="G1" s="1" t="s">
        <v>3</v>
      </c>
    </row>
    <row r="2" spans="1:7" x14ac:dyDescent="0.3">
      <c r="A2" s="1">
        <v>1</v>
      </c>
      <c r="B2" s="1">
        <v>16</v>
      </c>
      <c r="C2" s="1">
        <v>16</v>
      </c>
      <c r="D2" s="1">
        <v>16</v>
      </c>
      <c r="E2" s="1">
        <v>16</v>
      </c>
      <c r="F2" s="1">
        <v>16</v>
      </c>
      <c r="G2" s="1">
        <v>16</v>
      </c>
    </row>
    <row r="3" spans="1:7" x14ac:dyDescent="0.3">
      <c r="A3" s="1">
        <v>2</v>
      </c>
      <c r="B3" s="1">
        <v>25</v>
      </c>
      <c r="C3" s="1">
        <v>25</v>
      </c>
      <c r="D3" s="1">
        <v>25</v>
      </c>
      <c r="E3" s="1">
        <v>25</v>
      </c>
      <c r="F3" s="1">
        <v>25</v>
      </c>
      <c r="G3" s="1">
        <v>25</v>
      </c>
    </row>
    <row r="4" spans="1:7" x14ac:dyDescent="0.3">
      <c r="A4" s="1">
        <v>3</v>
      </c>
      <c r="B4" s="1">
        <v>20</v>
      </c>
      <c r="C4" s="1">
        <v>20</v>
      </c>
      <c r="D4" s="1">
        <v>20</v>
      </c>
      <c r="E4" s="1">
        <v>20</v>
      </c>
      <c r="F4" s="1">
        <v>20</v>
      </c>
      <c r="G4" s="1">
        <v>20</v>
      </c>
    </row>
    <row r="5" spans="1:7" x14ac:dyDescent="0.3">
      <c r="A5" s="1">
        <v>4</v>
      </c>
      <c r="B5" s="1">
        <v>16</v>
      </c>
      <c r="C5" s="1">
        <v>16</v>
      </c>
      <c r="D5" s="1">
        <v>16</v>
      </c>
      <c r="E5" s="1">
        <v>16</v>
      </c>
      <c r="F5" s="1">
        <v>16</v>
      </c>
      <c r="G5" s="1">
        <v>16</v>
      </c>
    </row>
    <row r="6" spans="1:7" x14ac:dyDescent="0.3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7" x14ac:dyDescent="0.3">
      <c r="A7" s="1">
        <v>6</v>
      </c>
      <c r="B7" s="1">
        <v>16</v>
      </c>
      <c r="C7" s="1">
        <v>16</v>
      </c>
      <c r="D7" s="1">
        <v>16</v>
      </c>
      <c r="E7" s="1">
        <v>16</v>
      </c>
      <c r="F7" s="1">
        <v>16</v>
      </c>
      <c r="G7" s="1">
        <v>16</v>
      </c>
    </row>
    <row r="8" spans="1:7" x14ac:dyDescent="0.3">
      <c r="A8" s="1">
        <v>7</v>
      </c>
      <c r="B8" s="1">
        <v>20</v>
      </c>
      <c r="C8" s="1">
        <v>20</v>
      </c>
      <c r="D8" s="1">
        <v>20</v>
      </c>
      <c r="E8" s="1">
        <v>20</v>
      </c>
      <c r="F8" s="1">
        <v>20</v>
      </c>
      <c r="G8" s="1">
        <v>20</v>
      </c>
    </row>
    <row r="9" spans="1:7" x14ac:dyDescent="0.3">
      <c r="A9" s="1">
        <v>8</v>
      </c>
      <c r="B9" s="1">
        <v>25</v>
      </c>
      <c r="C9" s="1">
        <v>25</v>
      </c>
      <c r="D9" s="1">
        <v>25</v>
      </c>
      <c r="E9" s="1">
        <v>25</v>
      </c>
      <c r="F9" s="1">
        <v>25</v>
      </c>
      <c r="G9" s="1">
        <v>25</v>
      </c>
    </row>
    <row r="10" spans="1:7" x14ac:dyDescent="0.3">
      <c r="A10" s="1">
        <v>9</v>
      </c>
      <c r="B10" s="1">
        <v>25</v>
      </c>
      <c r="C10" s="1">
        <v>25</v>
      </c>
      <c r="D10" s="1">
        <v>25</v>
      </c>
      <c r="E10" s="1">
        <v>25</v>
      </c>
      <c r="F10" s="1">
        <v>25</v>
      </c>
      <c r="G10" s="1">
        <v>25</v>
      </c>
    </row>
    <row r="11" spans="1:7" x14ac:dyDescent="0.3">
      <c r="A11" s="1">
        <v>10</v>
      </c>
      <c r="B11" s="1">
        <v>25</v>
      </c>
      <c r="C11" s="1">
        <v>25</v>
      </c>
      <c r="D11" s="1">
        <v>25</v>
      </c>
      <c r="E11" s="1">
        <v>25</v>
      </c>
      <c r="F11" s="1">
        <v>25</v>
      </c>
      <c r="G11" s="1">
        <v>25</v>
      </c>
    </row>
    <row r="12" spans="1:7" x14ac:dyDescent="0.3">
      <c r="A12" s="1">
        <v>11</v>
      </c>
      <c r="B12" s="1">
        <v>25</v>
      </c>
      <c r="C12" s="1">
        <v>25</v>
      </c>
      <c r="D12" s="1">
        <v>25</v>
      </c>
      <c r="E12" s="1">
        <v>25</v>
      </c>
      <c r="F12" s="1">
        <v>25</v>
      </c>
      <c r="G12" s="1">
        <v>25</v>
      </c>
    </row>
    <row r="13" spans="1:7" x14ac:dyDescent="0.3">
      <c r="A13" s="1">
        <v>12</v>
      </c>
      <c r="B13" s="1">
        <v>20</v>
      </c>
      <c r="C13" s="1">
        <v>20</v>
      </c>
      <c r="D13" s="1">
        <v>20</v>
      </c>
      <c r="E13" s="1">
        <v>20</v>
      </c>
      <c r="F13" s="1">
        <v>20</v>
      </c>
      <c r="G13" s="1">
        <v>20</v>
      </c>
    </row>
    <row r="14" spans="1:7" x14ac:dyDescent="0.3">
      <c r="A14" s="1">
        <v>13</v>
      </c>
      <c r="B14" s="1">
        <v>20</v>
      </c>
      <c r="C14" s="1">
        <v>20</v>
      </c>
      <c r="D14" s="1">
        <v>20</v>
      </c>
      <c r="E14" s="1">
        <v>20</v>
      </c>
      <c r="F14" s="1">
        <v>20</v>
      </c>
      <c r="G14" s="1">
        <v>20</v>
      </c>
    </row>
    <row r="15" spans="1:7" x14ac:dyDescent="0.3">
      <c r="A15" s="1">
        <v>14</v>
      </c>
      <c r="B15" s="1">
        <v>25</v>
      </c>
      <c r="C15" s="1">
        <v>25</v>
      </c>
      <c r="D15" s="1">
        <v>25</v>
      </c>
      <c r="E15" s="1">
        <v>25</v>
      </c>
      <c r="F15" s="1">
        <v>25</v>
      </c>
      <c r="G15" s="1">
        <v>25</v>
      </c>
    </row>
    <row r="16" spans="1:7" x14ac:dyDescent="0.3">
      <c r="A16" s="1">
        <v>15</v>
      </c>
      <c r="B16" s="1">
        <v>20</v>
      </c>
      <c r="C16" s="1">
        <v>20</v>
      </c>
      <c r="D16" s="1">
        <v>20</v>
      </c>
      <c r="E16" s="1">
        <v>20</v>
      </c>
      <c r="F16" s="1">
        <v>20</v>
      </c>
      <c r="G16" s="1">
        <v>20</v>
      </c>
    </row>
    <row r="17" spans="1:7" x14ac:dyDescent="0.3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3">
      <c r="A18" s="1">
        <v>17</v>
      </c>
      <c r="B18" s="1">
        <v>20</v>
      </c>
      <c r="C18" s="1">
        <v>20</v>
      </c>
      <c r="D18" s="1">
        <v>20</v>
      </c>
      <c r="E18" s="1">
        <v>20</v>
      </c>
      <c r="F18" s="1">
        <v>20</v>
      </c>
      <c r="G18" s="1">
        <v>20</v>
      </c>
    </row>
    <row r="19" spans="1:7" x14ac:dyDescent="0.3">
      <c r="A19" s="1">
        <v>18</v>
      </c>
      <c r="B19" s="1">
        <v>16</v>
      </c>
      <c r="C19" s="1">
        <v>16</v>
      </c>
      <c r="D19" s="1">
        <v>16</v>
      </c>
      <c r="E19" s="1">
        <v>16</v>
      </c>
      <c r="F19" s="1">
        <v>16</v>
      </c>
      <c r="G19" s="1">
        <v>16</v>
      </c>
    </row>
    <row r="20" spans="1:7" x14ac:dyDescent="0.3">
      <c r="A20" s="1">
        <v>19</v>
      </c>
      <c r="B20" s="1">
        <v>25</v>
      </c>
      <c r="C20" s="1">
        <v>25</v>
      </c>
      <c r="D20" s="1">
        <v>25</v>
      </c>
      <c r="E20" s="1">
        <v>25</v>
      </c>
      <c r="F20" s="1">
        <v>25</v>
      </c>
      <c r="G20" s="1">
        <v>25</v>
      </c>
    </row>
    <row r="21" spans="1:7" x14ac:dyDescent="0.3">
      <c r="A21" s="1">
        <v>20</v>
      </c>
      <c r="B21" s="1">
        <v>25</v>
      </c>
      <c r="C21" s="1">
        <v>25</v>
      </c>
      <c r="D21" s="1">
        <v>25</v>
      </c>
      <c r="E21" s="1">
        <v>25</v>
      </c>
      <c r="F21" s="1">
        <v>25</v>
      </c>
      <c r="G21" s="1">
        <v>25</v>
      </c>
    </row>
    <row r="22" spans="1:7" x14ac:dyDescent="0.3">
      <c r="A22" s="1">
        <v>21</v>
      </c>
      <c r="B22" s="1">
        <v>25</v>
      </c>
      <c r="C22" s="1">
        <v>25</v>
      </c>
      <c r="D22" s="1">
        <v>25</v>
      </c>
      <c r="E22" s="1">
        <v>25</v>
      </c>
      <c r="F22" s="1">
        <v>25</v>
      </c>
      <c r="G22" s="1">
        <v>25</v>
      </c>
    </row>
    <row r="23" spans="1:7" x14ac:dyDescent="0.3">
      <c r="A23" s="1">
        <v>22</v>
      </c>
      <c r="B23" s="1">
        <v>25</v>
      </c>
      <c r="C23" s="1">
        <v>25</v>
      </c>
      <c r="D23" s="1">
        <v>25</v>
      </c>
      <c r="E23" s="1">
        <v>25</v>
      </c>
      <c r="F23" s="1">
        <v>25</v>
      </c>
      <c r="G23" s="1">
        <v>25</v>
      </c>
    </row>
    <row r="24" spans="1:7" x14ac:dyDescent="0.3">
      <c r="A24" s="1">
        <v>23</v>
      </c>
      <c r="B24" s="1">
        <v>25</v>
      </c>
      <c r="C24" s="1">
        <v>25</v>
      </c>
      <c r="D24" s="1">
        <v>25</v>
      </c>
      <c r="E24" s="1">
        <v>25</v>
      </c>
      <c r="F24" s="1">
        <v>25</v>
      </c>
      <c r="G24" s="1">
        <v>25</v>
      </c>
    </row>
    <row r="25" spans="1:7" x14ac:dyDescent="0.3">
      <c r="A25" s="1">
        <v>24</v>
      </c>
      <c r="B25" s="1">
        <v>25</v>
      </c>
      <c r="C25" s="1">
        <v>25</v>
      </c>
      <c r="D25" s="1">
        <v>25</v>
      </c>
      <c r="E25" s="1">
        <v>25</v>
      </c>
      <c r="F25" s="1">
        <v>25</v>
      </c>
      <c r="G25" s="1">
        <v>25</v>
      </c>
    </row>
    <row r="26" spans="1:7" x14ac:dyDescent="0.3">
      <c r="A26" s="1">
        <v>25</v>
      </c>
      <c r="B26" s="1">
        <v>25</v>
      </c>
      <c r="C26" s="1">
        <v>25</v>
      </c>
      <c r="D26" s="1">
        <v>25</v>
      </c>
      <c r="E26" s="1">
        <v>25</v>
      </c>
      <c r="F26" s="1">
        <v>25</v>
      </c>
      <c r="G26" s="1">
        <v>25</v>
      </c>
    </row>
    <row r="27" spans="1:7" x14ac:dyDescent="0.3">
      <c r="A27" s="1">
        <v>26</v>
      </c>
      <c r="B27" s="1">
        <v>25</v>
      </c>
      <c r="C27" s="1">
        <v>25</v>
      </c>
      <c r="D27" s="1">
        <v>25</v>
      </c>
      <c r="E27" s="1">
        <v>25</v>
      </c>
      <c r="F27" s="1">
        <v>25</v>
      </c>
      <c r="G27" s="1">
        <v>25</v>
      </c>
    </row>
    <row r="28" spans="1:7" x14ac:dyDescent="0.3">
      <c r="A28" s="1">
        <v>27</v>
      </c>
      <c r="B28" s="1">
        <v>25</v>
      </c>
      <c r="C28" s="1">
        <v>25</v>
      </c>
      <c r="D28" s="1">
        <v>25</v>
      </c>
      <c r="E28" s="1">
        <v>25</v>
      </c>
      <c r="F28" s="1">
        <v>25</v>
      </c>
      <c r="G28" s="1">
        <v>25</v>
      </c>
    </row>
    <row r="29" spans="1:7" x14ac:dyDescent="0.3">
      <c r="A29" s="1">
        <v>28</v>
      </c>
      <c r="B29" s="1">
        <v>25</v>
      </c>
      <c r="C29" s="1">
        <v>25</v>
      </c>
      <c r="D29" s="1">
        <v>25</v>
      </c>
      <c r="E29" s="1">
        <v>25</v>
      </c>
      <c r="F29" s="1">
        <v>25</v>
      </c>
      <c r="G29" s="1">
        <v>25</v>
      </c>
    </row>
    <row r="30" spans="1:7" x14ac:dyDescent="0.3">
      <c r="A30" s="1">
        <v>29</v>
      </c>
      <c r="B30" s="1">
        <v>13</v>
      </c>
      <c r="C30" s="1">
        <v>13</v>
      </c>
      <c r="D30" s="1">
        <v>13</v>
      </c>
      <c r="E30" s="1">
        <v>13</v>
      </c>
      <c r="F30" s="1">
        <v>13</v>
      </c>
      <c r="G30" s="1">
        <v>13</v>
      </c>
    </row>
    <row r="31" spans="1:7" x14ac:dyDescent="0.3">
      <c r="A31" s="1">
        <v>30</v>
      </c>
      <c r="B31" s="1">
        <v>25</v>
      </c>
      <c r="C31" s="1">
        <v>25</v>
      </c>
      <c r="D31" s="1">
        <v>25</v>
      </c>
      <c r="E31" s="1">
        <v>25</v>
      </c>
      <c r="F31" s="1">
        <v>25</v>
      </c>
      <c r="G31" s="1">
        <v>25</v>
      </c>
    </row>
    <row r="32" spans="1:7" x14ac:dyDescent="0.3">
      <c r="A32" s="1">
        <v>31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</row>
    <row r="33" spans="1:7" x14ac:dyDescent="0.3">
      <c r="A33" s="1">
        <v>32</v>
      </c>
      <c r="B33" s="1">
        <v>3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</row>
    <row r="34" spans="1:7" x14ac:dyDescent="0.3">
      <c r="A34" s="1">
        <v>33</v>
      </c>
      <c r="B34" s="1">
        <v>20</v>
      </c>
      <c r="C34" s="1">
        <v>20</v>
      </c>
      <c r="D34" s="1">
        <v>20</v>
      </c>
      <c r="E34" s="1">
        <v>20</v>
      </c>
      <c r="F34" s="1">
        <v>20</v>
      </c>
      <c r="G34" s="1">
        <v>20</v>
      </c>
    </row>
    <row r="35" spans="1:7" x14ac:dyDescent="0.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>
        <v>35</v>
      </c>
      <c r="B36" s="1">
        <v>25</v>
      </c>
      <c r="C36" s="1">
        <v>25</v>
      </c>
      <c r="D36" s="1">
        <v>25</v>
      </c>
      <c r="E36" s="1">
        <v>25</v>
      </c>
      <c r="F36" s="1">
        <v>25</v>
      </c>
      <c r="G36" s="1">
        <v>25</v>
      </c>
    </row>
    <row r="37" spans="1:7" x14ac:dyDescent="0.3">
      <c r="A37" s="1">
        <v>36</v>
      </c>
      <c r="B37" s="1">
        <v>25</v>
      </c>
      <c r="C37" s="1">
        <v>25</v>
      </c>
      <c r="D37" s="1">
        <v>25</v>
      </c>
      <c r="E37" s="1">
        <v>25</v>
      </c>
      <c r="F37" s="1">
        <v>25</v>
      </c>
      <c r="G37" s="1">
        <v>25</v>
      </c>
    </row>
    <row r="38" spans="1:7" x14ac:dyDescent="0.3">
      <c r="A38" s="1">
        <v>37</v>
      </c>
      <c r="B38" s="1">
        <v>11</v>
      </c>
      <c r="C38" s="1">
        <v>11</v>
      </c>
      <c r="D38" s="1">
        <v>11</v>
      </c>
      <c r="E38" s="1">
        <v>11</v>
      </c>
      <c r="F38" s="1">
        <v>11</v>
      </c>
      <c r="G38" s="1">
        <v>11</v>
      </c>
    </row>
    <row r="39" spans="1:7" x14ac:dyDescent="0.3">
      <c r="A39" s="1">
        <v>38</v>
      </c>
      <c r="B39" s="1">
        <v>25</v>
      </c>
      <c r="C39" s="1">
        <v>25</v>
      </c>
      <c r="D39" s="1">
        <v>25</v>
      </c>
      <c r="E39" s="1">
        <v>25</v>
      </c>
      <c r="F39" s="1">
        <v>25</v>
      </c>
      <c r="G39" s="1">
        <v>25</v>
      </c>
    </row>
    <row r="40" spans="1:7" x14ac:dyDescent="0.3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3">
      <c r="A41" s="1">
        <v>40</v>
      </c>
      <c r="B41" s="1">
        <v>20</v>
      </c>
      <c r="C41" s="1">
        <v>20</v>
      </c>
      <c r="D41" s="1">
        <v>20</v>
      </c>
      <c r="E41" s="1">
        <v>20</v>
      </c>
      <c r="F41" s="1">
        <v>20</v>
      </c>
      <c r="G41" s="1">
        <v>20</v>
      </c>
    </row>
    <row r="42" spans="1:7" x14ac:dyDescent="0.3">
      <c r="A42" s="1">
        <v>41</v>
      </c>
      <c r="B42" s="1">
        <v>13</v>
      </c>
      <c r="C42" s="1">
        <v>13</v>
      </c>
      <c r="D42" s="1">
        <v>13</v>
      </c>
      <c r="E42" s="1">
        <v>13</v>
      </c>
      <c r="F42" s="1">
        <v>13</v>
      </c>
      <c r="G42" s="1">
        <v>13</v>
      </c>
    </row>
    <row r="43" spans="1:7" x14ac:dyDescent="0.3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3">
      <c r="A45" s="1">
        <v>44</v>
      </c>
      <c r="B45" s="1">
        <v>20</v>
      </c>
      <c r="C45" s="1">
        <v>20</v>
      </c>
      <c r="D45" s="1">
        <v>20</v>
      </c>
      <c r="E45" s="1">
        <v>20</v>
      </c>
      <c r="F45" s="1">
        <v>20</v>
      </c>
      <c r="G45" s="1">
        <v>20</v>
      </c>
    </row>
    <row r="46" spans="1:7" x14ac:dyDescent="0.3">
      <c r="A46" s="1">
        <v>45</v>
      </c>
      <c r="B46" s="1">
        <v>25</v>
      </c>
      <c r="C46" s="1">
        <v>25</v>
      </c>
      <c r="D46" s="1">
        <v>25</v>
      </c>
      <c r="E46" s="1">
        <v>25</v>
      </c>
      <c r="F46" s="1">
        <v>25</v>
      </c>
      <c r="G46" s="1">
        <v>25</v>
      </c>
    </row>
    <row r="47" spans="1:7" x14ac:dyDescent="0.3">
      <c r="A47" s="1">
        <v>46</v>
      </c>
      <c r="B47" s="1">
        <v>25</v>
      </c>
      <c r="C47" s="1">
        <v>25</v>
      </c>
      <c r="D47" s="1">
        <v>25</v>
      </c>
      <c r="E47" s="1">
        <v>25</v>
      </c>
      <c r="F47" s="1">
        <v>25</v>
      </c>
      <c r="G47" s="1">
        <v>25</v>
      </c>
    </row>
    <row r="48" spans="1:7" x14ac:dyDescent="0.3">
      <c r="A48" s="1">
        <v>47</v>
      </c>
      <c r="B48" s="1">
        <v>20</v>
      </c>
      <c r="C48" s="1">
        <v>20</v>
      </c>
      <c r="D48" s="1">
        <v>20</v>
      </c>
      <c r="E48" s="1">
        <v>20</v>
      </c>
      <c r="F48" s="1">
        <v>20</v>
      </c>
      <c r="G48" s="1">
        <v>20</v>
      </c>
    </row>
    <row r="49" spans="1:7" x14ac:dyDescent="0.3">
      <c r="A49" s="1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>
        <v>49</v>
      </c>
      <c r="B50" s="1">
        <v>25</v>
      </c>
      <c r="C50" s="1">
        <v>25</v>
      </c>
      <c r="D50" s="1">
        <v>25</v>
      </c>
      <c r="E50" s="1">
        <v>25</v>
      </c>
      <c r="F50" s="1">
        <v>25</v>
      </c>
      <c r="G50" s="1">
        <v>25</v>
      </c>
    </row>
    <row r="51" spans="1:7" x14ac:dyDescent="0.3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>
        <v>51</v>
      </c>
      <c r="B52" s="1">
        <v>13</v>
      </c>
      <c r="C52" s="1">
        <v>13</v>
      </c>
      <c r="D52" s="1">
        <v>13</v>
      </c>
      <c r="E52" s="1">
        <v>13</v>
      </c>
      <c r="F52" s="1">
        <v>13</v>
      </c>
      <c r="G52" s="1">
        <v>13</v>
      </c>
    </row>
    <row r="53" spans="1:7" x14ac:dyDescent="0.3">
      <c r="A53" s="1">
        <v>52</v>
      </c>
      <c r="B53" s="1">
        <v>25</v>
      </c>
      <c r="C53" s="1">
        <v>25</v>
      </c>
      <c r="D53" s="1">
        <v>25</v>
      </c>
      <c r="E53" s="1">
        <v>25</v>
      </c>
      <c r="F53" s="1">
        <v>25</v>
      </c>
      <c r="G53" s="1">
        <v>25</v>
      </c>
    </row>
    <row r="54" spans="1:7" x14ac:dyDescent="0.3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>
        <v>54</v>
      </c>
      <c r="B55" s="1">
        <v>20</v>
      </c>
      <c r="C55" s="1">
        <v>20</v>
      </c>
      <c r="D55" s="1">
        <v>20</v>
      </c>
      <c r="E55" s="1">
        <v>20</v>
      </c>
      <c r="F55" s="1">
        <v>20</v>
      </c>
      <c r="G55" s="1">
        <v>20</v>
      </c>
    </row>
    <row r="56" spans="1:7" x14ac:dyDescent="0.3">
      <c r="A56" s="1">
        <v>55</v>
      </c>
      <c r="B56" s="1">
        <v>16</v>
      </c>
      <c r="C56" s="1">
        <v>16</v>
      </c>
      <c r="D56" s="1">
        <v>16</v>
      </c>
      <c r="E56" s="1">
        <v>16</v>
      </c>
      <c r="F56" s="1">
        <v>16</v>
      </c>
      <c r="G56" s="1">
        <v>16</v>
      </c>
    </row>
    <row r="57" spans="1:7" x14ac:dyDescent="0.3">
      <c r="A57" s="1">
        <v>56</v>
      </c>
      <c r="B57" s="1">
        <v>25</v>
      </c>
      <c r="C57" s="1">
        <v>25</v>
      </c>
      <c r="D57" s="1">
        <v>25</v>
      </c>
      <c r="E57" s="1">
        <v>25</v>
      </c>
      <c r="F57" s="1">
        <v>25</v>
      </c>
      <c r="G57" s="1">
        <v>25</v>
      </c>
    </row>
    <row r="58" spans="1:7" x14ac:dyDescent="0.3">
      <c r="A58" s="1">
        <v>57</v>
      </c>
      <c r="B58" s="1">
        <v>25</v>
      </c>
      <c r="C58" s="1">
        <v>25</v>
      </c>
      <c r="D58" s="1">
        <v>25</v>
      </c>
      <c r="E58" s="1">
        <v>25</v>
      </c>
      <c r="F58" s="1">
        <v>25</v>
      </c>
      <c r="G58" s="1">
        <v>25</v>
      </c>
    </row>
    <row r="59" spans="1:7" x14ac:dyDescent="0.3">
      <c r="A59" s="1">
        <v>58</v>
      </c>
      <c r="B59" s="1">
        <v>16</v>
      </c>
      <c r="C59" s="1">
        <v>16</v>
      </c>
      <c r="D59" s="1">
        <v>16</v>
      </c>
      <c r="E59" s="1">
        <v>16</v>
      </c>
      <c r="F59" s="1">
        <v>16</v>
      </c>
      <c r="G59" s="1">
        <v>16</v>
      </c>
    </row>
    <row r="60" spans="1:7" x14ac:dyDescent="0.3">
      <c r="A60" s="1">
        <v>59</v>
      </c>
      <c r="B60" s="1">
        <v>3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</row>
    <row r="61" spans="1:7" x14ac:dyDescent="0.3">
      <c r="A61" s="1">
        <v>60</v>
      </c>
      <c r="B61" s="1">
        <v>20</v>
      </c>
      <c r="C61" s="1">
        <v>20</v>
      </c>
      <c r="D61" s="1">
        <v>20</v>
      </c>
      <c r="E61" s="1">
        <v>20</v>
      </c>
      <c r="F61" s="1">
        <v>20</v>
      </c>
      <c r="G61" s="1">
        <v>20</v>
      </c>
    </row>
    <row r="62" spans="1:7" x14ac:dyDescent="0.3">
      <c r="A62" s="1">
        <v>61</v>
      </c>
      <c r="B62" s="1">
        <v>20</v>
      </c>
      <c r="C62" s="1">
        <v>20</v>
      </c>
      <c r="D62" s="1">
        <v>20</v>
      </c>
      <c r="E62" s="1">
        <v>20</v>
      </c>
      <c r="F62" s="1">
        <v>20</v>
      </c>
      <c r="G62" s="1">
        <v>20</v>
      </c>
    </row>
    <row r="63" spans="1:7" x14ac:dyDescent="0.3">
      <c r="A63" s="1">
        <v>62</v>
      </c>
      <c r="B63" s="1">
        <v>20</v>
      </c>
      <c r="C63" s="1">
        <v>20</v>
      </c>
      <c r="D63" s="1">
        <v>20</v>
      </c>
      <c r="E63" s="1">
        <v>20</v>
      </c>
      <c r="F63" s="1">
        <v>20</v>
      </c>
      <c r="G63" s="1">
        <v>20</v>
      </c>
    </row>
    <row r="64" spans="1:7" x14ac:dyDescent="0.3">
      <c r="A64" s="1">
        <v>63</v>
      </c>
      <c r="B64" s="1">
        <v>25</v>
      </c>
      <c r="C64" s="1">
        <v>25</v>
      </c>
      <c r="D64" s="1">
        <v>25</v>
      </c>
      <c r="E64" s="1">
        <v>25</v>
      </c>
      <c r="F64" s="1">
        <v>25</v>
      </c>
      <c r="G64" s="1">
        <v>25</v>
      </c>
    </row>
    <row r="65" spans="1:7" x14ac:dyDescent="0.3">
      <c r="A65" s="1">
        <v>64</v>
      </c>
      <c r="B65" s="1">
        <v>11</v>
      </c>
      <c r="C65" s="1">
        <v>11</v>
      </c>
      <c r="D65" s="1">
        <v>11</v>
      </c>
      <c r="E65" s="1">
        <v>11</v>
      </c>
      <c r="F65" s="1">
        <v>11</v>
      </c>
      <c r="G65" s="1">
        <v>11</v>
      </c>
    </row>
    <row r="66" spans="1:7" x14ac:dyDescent="0.3">
      <c r="A66" s="1">
        <v>65</v>
      </c>
      <c r="B66" s="1">
        <v>16</v>
      </c>
      <c r="C66" s="1">
        <v>16</v>
      </c>
      <c r="D66" s="1">
        <v>16</v>
      </c>
      <c r="E66" s="1">
        <v>16</v>
      </c>
      <c r="F66" s="1">
        <v>16</v>
      </c>
      <c r="G66" s="1">
        <v>16</v>
      </c>
    </row>
    <row r="67" spans="1:7" x14ac:dyDescent="0.3">
      <c r="A67" s="1">
        <v>66</v>
      </c>
      <c r="B67" s="1">
        <v>13</v>
      </c>
      <c r="C67" s="1">
        <v>13</v>
      </c>
      <c r="D67" s="1">
        <v>13</v>
      </c>
      <c r="E67" s="1">
        <v>13</v>
      </c>
      <c r="F67" s="1">
        <v>13</v>
      </c>
      <c r="G67" s="1">
        <v>13</v>
      </c>
    </row>
    <row r="68" spans="1:7" x14ac:dyDescent="0.3">
      <c r="A68" s="1">
        <v>67</v>
      </c>
      <c r="B68" s="1">
        <v>13</v>
      </c>
      <c r="C68" s="1">
        <v>13</v>
      </c>
      <c r="D68" s="1">
        <v>13</v>
      </c>
      <c r="E68" s="1">
        <v>13</v>
      </c>
      <c r="F68" s="1">
        <v>13</v>
      </c>
      <c r="G68" s="1">
        <v>13</v>
      </c>
    </row>
    <row r="69" spans="1:7" x14ac:dyDescent="0.3">
      <c r="A69" s="1">
        <v>68</v>
      </c>
      <c r="B69" s="1">
        <v>25</v>
      </c>
      <c r="C69" s="1">
        <v>25</v>
      </c>
      <c r="D69" s="1">
        <v>25</v>
      </c>
      <c r="E69" s="1">
        <v>25</v>
      </c>
      <c r="F69" s="1">
        <v>25</v>
      </c>
      <c r="G69" s="1">
        <v>25</v>
      </c>
    </row>
    <row r="70" spans="1:7" x14ac:dyDescent="0.3">
      <c r="A70" s="1">
        <v>69</v>
      </c>
      <c r="B70" s="1">
        <v>25</v>
      </c>
      <c r="C70" s="1">
        <v>25</v>
      </c>
      <c r="D70" s="1">
        <v>25</v>
      </c>
      <c r="E70" s="1">
        <v>25</v>
      </c>
      <c r="F70" s="1">
        <v>25</v>
      </c>
      <c r="G70" s="1">
        <v>25</v>
      </c>
    </row>
    <row r="71" spans="1:7" x14ac:dyDescent="0.3">
      <c r="A71" s="1">
        <v>70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>
        <v>71</v>
      </c>
      <c r="B72" s="1">
        <v>5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</row>
    <row r="73" spans="1:7" x14ac:dyDescent="0.3">
      <c r="A73" s="1">
        <v>72</v>
      </c>
      <c r="B73" s="1">
        <v>20</v>
      </c>
      <c r="C73" s="1">
        <v>20</v>
      </c>
      <c r="D73" s="1">
        <v>20</v>
      </c>
      <c r="E73" s="1">
        <v>20</v>
      </c>
      <c r="F73" s="1">
        <v>20</v>
      </c>
      <c r="G73" s="1">
        <v>20</v>
      </c>
    </row>
    <row r="74" spans="1:7" x14ac:dyDescent="0.3">
      <c r="A74" s="1">
        <v>73</v>
      </c>
      <c r="B74" s="1">
        <v>13</v>
      </c>
      <c r="C74" s="1">
        <v>13</v>
      </c>
      <c r="D74" s="1">
        <v>13</v>
      </c>
      <c r="E74" s="1">
        <v>13</v>
      </c>
      <c r="F74" s="1">
        <v>13</v>
      </c>
      <c r="G74" s="1">
        <v>13</v>
      </c>
    </row>
    <row r="75" spans="1:7" x14ac:dyDescent="0.3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>
        <v>75</v>
      </c>
      <c r="B76" s="1">
        <v>25</v>
      </c>
      <c r="C76" s="1">
        <v>25</v>
      </c>
      <c r="D76" s="1">
        <v>25</v>
      </c>
      <c r="E76" s="1">
        <v>25</v>
      </c>
      <c r="F76" s="1">
        <v>25</v>
      </c>
      <c r="G76" s="1">
        <v>25</v>
      </c>
    </row>
    <row r="77" spans="1:7" x14ac:dyDescent="0.3">
      <c r="A77" s="1">
        <v>76</v>
      </c>
      <c r="B77" s="1">
        <v>20</v>
      </c>
      <c r="C77" s="1">
        <v>20</v>
      </c>
      <c r="D77" s="1">
        <v>20</v>
      </c>
      <c r="E77" s="1">
        <v>20</v>
      </c>
      <c r="F77" s="1">
        <v>20</v>
      </c>
      <c r="G77" s="1">
        <v>20</v>
      </c>
    </row>
    <row r="78" spans="1:7" x14ac:dyDescent="0.3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>
        <v>78</v>
      </c>
      <c r="B79" s="1">
        <v>10</v>
      </c>
      <c r="C79" s="1">
        <v>10</v>
      </c>
      <c r="D79" s="1">
        <v>10</v>
      </c>
      <c r="E79" s="1">
        <v>10</v>
      </c>
      <c r="F79" s="1">
        <v>10</v>
      </c>
      <c r="G79" s="1">
        <v>10</v>
      </c>
    </row>
    <row r="80" spans="1:7" x14ac:dyDescent="0.3">
      <c r="A80" s="1">
        <v>79</v>
      </c>
      <c r="B80" s="1">
        <v>20</v>
      </c>
      <c r="C80" s="1">
        <v>20</v>
      </c>
      <c r="D80" s="1">
        <v>20</v>
      </c>
      <c r="E80" s="1">
        <v>20</v>
      </c>
      <c r="F80" s="1">
        <v>20</v>
      </c>
      <c r="G80" s="1">
        <v>20</v>
      </c>
    </row>
    <row r="81" spans="1:7" x14ac:dyDescent="0.3">
      <c r="A81" s="1">
        <v>80</v>
      </c>
      <c r="B81" s="1">
        <v>16</v>
      </c>
      <c r="C81" s="1">
        <v>16</v>
      </c>
      <c r="D81" s="1">
        <v>16</v>
      </c>
      <c r="E81" s="1">
        <v>16</v>
      </c>
      <c r="F81" s="1">
        <v>16</v>
      </c>
      <c r="G81" s="1">
        <v>16</v>
      </c>
    </row>
    <row r="82" spans="1:7" x14ac:dyDescent="0.3">
      <c r="A82" s="1">
        <v>81</v>
      </c>
      <c r="B82" s="1">
        <v>25</v>
      </c>
      <c r="C82" s="1">
        <v>25</v>
      </c>
      <c r="D82" s="1">
        <v>25</v>
      </c>
      <c r="E82" s="1">
        <v>25</v>
      </c>
      <c r="F82" s="1">
        <v>25</v>
      </c>
      <c r="G82" s="1">
        <v>25</v>
      </c>
    </row>
    <row r="83" spans="1:7" x14ac:dyDescent="0.3">
      <c r="A83" s="1">
        <v>82</v>
      </c>
      <c r="B83" s="1">
        <v>25</v>
      </c>
      <c r="C83" s="1">
        <v>25</v>
      </c>
      <c r="D83" s="1">
        <v>25</v>
      </c>
      <c r="E83" s="1">
        <v>25</v>
      </c>
      <c r="F83" s="1">
        <v>25</v>
      </c>
      <c r="G83" s="1">
        <v>25</v>
      </c>
    </row>
    <row r="84" spans="1:7" x14ac:dyDescent="0.3">
      <c r="A84" s="1">
        <v>83</v>
      </c>
      <c r="B84" s="1">
        <v>20</v>
      </c>
      <c r="C84" s="1">
        <v>20</v>
      </c>
      <c r="D84" s="1">
        <v>20</v>
      </c>
      <c r="E84" s="1">
        <v>20</v>
      </c>
      <c r="F84" s="1">
        <v>20</v>
      </c>
      <c r="G84" s="1">
        <v>20</v>
      </c>
    </row>
    <row r="85" spans="1:7" x14ac:dyDescent="0.3">
      <c r="A85" s="1">
        <v>84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>
        <v>85</v>
      </c>
      <c r="B86" s="1">
        <v>25</v>
      </c>
      <c r="C86" s="1">
        <v>25</v>
      </c>
      <c r="D86" s="1">
        <v>25</v>
      </c>
      <c r="E86" s="1">
        <v>25</v>
      </c>
      <c r="F86" s="1">
        <v>25</v>
      </c>
      <c r="G86" s="1">
        <v>25</v>
      </c>
    </row>
    <row r="87" spans="1:7" x14ac:dyDescent="0.3">
      <c r="A87" s="1">
        <v>86</v>
      </c>
      <c r="B87" s="1">
        <v>25</v>
      </c>
      <c r="C87" s="1">
        <v>25</v>
      </c>
      <c r="D87" s="1">
        <v>25</v>
      </c>
      <c r="E87" s="1">
        <v>25</v>
      </c>
      <c r="F87" s="1">
        <v>25</v>
      </c>
      <c r="G87" s="1">
        <v>25</v>
      </c>
    </row>
    <row r="88" spans="1:7" x14ac:dyDescent="0.3">
      <c r="A88" s="1">
        <v>87</v>
      </c>
      <c r="B88" s="1">
        <v>20</v>
      </c>
      <c r="C88" s="1">
        <v>20</v>
      </c>
      <c r="D88" s="1">
        <v>20</v>
      </c>
      <c r="E88" s="1">
        <v>20</v>
      </c>
      <c r="F88" s="1">
        <v>20</v>
      </c>
      <c r="G88" s="1">
        <v>20</v>
      </c>
    </row>
    <row r="89" spans="1:7" x14ac:dyDescent="0.3">
      <c r="A89" s="1">
        <v>88</v>
      </c>
      <c r="B89" s="1">
        <v>25</v>
      </c>
      <c r="C89" s="1">
        <v>25</v>
      </c>
      <c r="D89" s="1">
        <v>25</v>
      </c>
      <c r="E89" s="1">
        <v>25</v>
      </c>
      <c r="F89" s="1">
        <v>25</v>
      </c>
      <c r="G89" s="1">
        <v>25</v>
      </c>
    </row>
    <row r="90" spans="1:7" x14ac:dyDescent="0.3">
      <c r="A90" s="1">
        <v>89</v>
      </c>
      <c r="B90" s="1">
        <v>13</v>
      </c>
      <c r="C90" s="1">
        <v>13</v>
      </c>
      <c r="D90" s="1">
        <v>13</v>
      </c>
      <c r="E90" s="1">
        <v>13</v>
      </c>
      <c r="F90" s="1">
        <v>13</v>
      </c>
      <c r="G90" s="1">
        <v>13</v>
      </c>
    </row>
    <row r="91" spans="1:7" x14ac:dyDescent="0.3">
      <c r="A91" s="1">
        <v>90</v>
      </c>
      <c r="B91" s="1">
        <v>16</v>
      </c>
      <c r="C91" s="1">
        <v>16</v>
      </c>
      <c r="D91" s="1">
        <v>16</v>
      </c>
      <c r="E91" s="1">
        <v>16</v>
      </c>
      <c r="F91" s="1">
        <v>16</v>
      </c>
      <c r="G91" s="1">
        <v>16</v>
      </c>
    </row>
    <row r="92" spans="1:7" x14ac:dyDescent="0.3">
      <c r="A92" s="1">
        <v>91</v>
      </c>
      <c r="B92" s="1">
        <v>20</v>
      </c>
      <c r="C92" s="1">
        <v>20</v>
      </c>
      <c r="D92" s="1">
        <v>20</v>
      </c>
      <c r="E92" s="1">
        <v>20</v>
      </c>
      <c r="F92" s="1">
        <v>20</v>
      </c>
      <c r="G92" s="1">
        <v>20</v>
      </c>
    </row>
    <row r="93" spans="1:7" x14ac:dyDescent="0.3">
      <c r="A93" s="1">
        <v>92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">
      <c r="A94" s="1">
        <v>93</v>
      </c>
      <c r="B94" s="1">
        <v>25</v>
      </c>
      <c r="C94" s="1">
        <v>25</v>
      </c>
      <c r="D94" s="1">
        <v>25</v>
      </c>
      <c r="E94" s="1">
        <v>25</v>
      </c>
      <c r="F94" s="1">
        <v>25</v>
      </c>
      <c r="G94" s="1">
        <v>25</v>
      </c>
    </row>
    <row r="95" spans="1:7" x14ac:dyDescent="0.3">
      <c r="A95" s="1">
        <v>94</v>
      </c>
      <c r="B95" s="1">
        <v>25</v>
      </c>
      <c r="C95" s="1">
        <v>25</v>
      </c>
      <c r="D95" s="1">
        <v>25</v>
      </c>
      <c r="E95" s="1">
        <v>25</v>
      </c>
      <c r="F95" s="1">
        <v>25</v>
      </c>
      <c r="G95" s="1">
        <v>25</v>
      </c>
    </row>
    <row r="96" spans="1:7" x14ac:dyDescent="0.3">
      <c r="A96" s="1">
        <v>95</v>
      </c>
      <c r="B96" s="1">
        <v>25</v>
      </c>
      <c r="C96" s="1">
        <v>25</v>
      </c>
      <c r="D96" s="1">
        <v>25</v>
      </c>
      <c r="E96" s="1">
        <v>25</v>
      </c>
      <c r="F96" s="1">
        <v>25</v>
      </c>
      <c r="G96" s="1">
        <v>25</v>
      </c>
    </row>
    <row r="97" spans="1:7" x14ac:dyDescent="0.3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>
        <v>97</v>
      </c>
      <c r="B98" s="1">
        <v>20</v>
      </c>
      <c r="C98" s="1">
        <v>20</v>
      </c>
      <c r="D98" s="1">
        <v>20</v>
      </c>
      <c r="E98" s="1">
        <v>20</v>
      </c>
      <c r="F98" s="1">
        <v>20</v>
      </c>
      <c r="G98" s="1">
        <v>20</v>
      </c>
    </row>
    <row r="99" spans="1:7" x14ac:dyDescent="0.3">
      <c r="A99" s="1">
        <v>98</v>
      </c>
      <c r="B99" s="1">
        <v>25</v>
      </c>
      <c r="C99" s="1">
        <v>25</v>
      </c>
      <c r="D99" s="1">
        <v>25</v>
      </c>
      <c r="E99" s="1">
        <v>25</v>
      </c>
      <c r="F99" s="1">
        <v>25</v>
      </c>
      <c r="G99" s="1">
        <v>25</v>
      </c>
    </row>
    <row r="100" spans="1:7" x14ac:dyDescent="0.3">
      <c r="A100" s="1">
        <v>99</v>
      </c>
      <c r="B100" s="1">
        <v>25</v>
      </c>
      <c r="C100" s="1">
        <v>25</v>
      </c>
      <c r="D100" s="1">
        <v>25</v>
      </c>
      <c r="E100" s="1">
        <v>25</v>
      </c>
      <c r="F100" s="1">
        <v>25</v>
      </c>
      <c r="G100" s="1">
        <v>25</v>
      </c>
    </row>
    <row r="101" spans="1:7" x14ac:dyDescent="0.3">
      <c r="A101" s="1">
        <v>100</v>
      </c>
      <c r="B101" s="1">
        <v>16</v>
      </c>
      <c r="C101" s="1">
        <v>16</v>
      </c>
      <c r="D101" s="1">
        <v>16</v>
      </c>
      <c r="E101" s="1">
        <v>16</v>
      </c>
      <c r="F101" s="1">
        <v>16</v>
      </c>
      <c r="G101" s="1">
        <v>16</v>
      </c>
    </row>
    <row r="102" spans="1:7" x14ac:dyDescent="0.3">
      <c r="A102" s="1">
        <v>101</v>
      </c>
      <c r="B102" s="1">
        <v>20</v>
      </c>
      <c r="C102" s="1">
        <v>20</v>
      </c>
      <c r="D102" s="1">
        <v>20</v>
      </c>
      <c r="E102" s="1">
        <v>20</v>
      </c>
      <c r="F102" s="1">
        <v>20</v>
      </c>
      <c r="G102" s="1">
        <v>20</v>
      </c>
    </row>
    <row r="103" spans="1:7" x14ac:dyDescent="0.3">
      <c r="A103" s="1">
        <v>102</v>
      </c>
      <c r="B103" s="1">
        <v>20</v>
      </c>
      <c r="C103" s="1">
        <v>20</v>
      </c>
      <c r="D103" s="1">
        <v>20</v>
      </c>
      <c r="E103" s="1">
        <v>20</v>
      </c>
      <c r="F103" s="1">
        <v>20</v>
      </c>
      <c r="G103" s="1">
        <v>20</v>
      </c>
    </row>
    <row r="104" spans="1:7" x14ac:dyDescent="0.3">
      <c r="A104" s="1">
        <v>103</v>
      </c>
      <c r="B104" s="1">
        <v>25</v>
      </c>
      <c r="C104" s="1">
        <v>25</v>
      </c>
      <c r="D104" s="1">
        <v>25</v>
      </c>
      <c r="E104" s="1">
        <v>25</v>
      </c>
      <c r="F104" s="1">
        <v>25</v>
      </c>
      <c r="G104" s="1">
        <v>25</v>
      </c>
    </row>
    <row r="105" spans="1:7" x14ac:dyDescent="0.3">
      <c r="A105" s="1">
        <v>104</v>
      </c>
      <c r="B105" s="1">
        <v>25</v>
      </c>
      <c r="C105" s="1">
        <v>25</v>
      </c>
      <c r="D105" s="1">
        <v>25</v>
      </c>
      <c r="E105" s="1">
        <v>25</v>
      </c>
      <c r="F105" s="1">
        <v>25</v>
      </c>
      <c r="G105" s="1">
        <v>25</v>
      </c>
    </row>
    <row r="106" spans="1:7" x14ac:dyDescent="0.3">
      <c r="A106" s="1">
        <v>105</v>
      </c>
      <c r="B106" s="1">
        <v>25</v>
      </c>
      <c r="C106" s="1">
        <v>25</v>
      </c>
      <c r="D106" s="1">
        <v>25</v>
      </c>
      <c r="E106" s="1">
        <v>25</v>
      </c>
      <c r="F106" s="1">
        <v>25</v>
      </c>
      <c r="G106" s="1">
        <v>25</v>
      </c>
    </row>
    <row r="107" spans="1:7" x14ac:dyDescent="0.3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</row>
    <row r="108" spans="1:7" x14ac:dyDescent="0.3">
      <c r="A108" s="1">
        <v>107</v>
      </c>
      <c r="B108" s="1">
        <v>25</v>
      </c>
      <c r="C108" s="1">
        <v>25</v>
      </c>
      <c r="D108" s="1">
        <v>25</v>
      </c>
      <c r="E108" s="1">
        <v>25</v>
      </c>
      <c r="F108" s="1">
        <v>25</v>
      </c>
      <c r="G108" s="1">
        <v>25</v>
      </c>
    </row>
    <row r="109" spans="1:7" x14ac:dyDescent="0.3">
      <c r="A109" s="1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</row>
    <row r="110" spans="1:7" x14ac:dyDescent="0.3">
      <c r="A110" s="1">
        <v>109</v>
      </c>
      <c r="B110" s="1">
        <v>20</v>
      </c>
      <c r="C110" s="1">
        <v>20</v>
      </c>
      <c r="D110" s="1">
        <v>20</v>
      </c>
      <c r="E110" s="1">
        <v>20</v>
      </c>
      <c r="F110" s="1">
        <v>20</v>
      </c>
      <c r="G110" s="1">
        <v>20</v>
      </c>
    </row>
    <row r="111" spans="1:7" x14ac:dyDescent="0.3">
      <c r="A111" s="1">
        <v>110</v>
      </c>
      <c r="B111" s="1">
        <v>22.926247363730131</v>
      </c>
    </row>
    <row r="112" spans="1:7" x14ac:dyDescent="0.3">
      <c r="A112" s="1">
        <v>111</v>
      </c>
      <c r="B112" s="1">
        <v>20.822500776652173</v>
      </c>
    </row>
    <row r="113" spans="1:2" x14ac:dyDescent="0.3">
      <c r="A113" s="1">
        <v>112</v>
      </c>
      <c r="B113" s="1">
        <v>12.469317873479588</v>
      </c>
    </row>
    <row r="114" spans="1:2" x14ac:dyDescent="0.3">
      <c r="A114" s="1">
        <v>113</v>
      </c>
      <c r="B114" s="1">
        <v>13.721148543003668</v>
      </c>
    </row>
    <row r="115" spans="1:2" x14ac:dyDescent="0.3">
      <c r="A115" s="1">
        <v>114</v>
      </c>
      <c r="B115" s="1">
        <v>15.835321165591679</v>
      </c>
    </row>
    <row r="116" spans="1:2" x14ac:dyDescent="0.3">
      <c r="A116" s="1">
        <v>115</v>
      </c>
      <c r="B116" s="1">
        <v>19.908034473172087</v>
      </c>
    </row>
    <row r="117" spans="1:2" x14ac:dyDescent="0.3">
      <c r="A117" s="1">
        <v>116</v>
      </c>
      <c r="B117" s="1">
        <v>22.834281836902218</v>
      </c>
    </row>
    <row r="118" spans="1:2" x14ac:dyDescent="0.3">
      <c r="A118" s="1">
        <v>117</v>
      </c>
      <c r="B118" s="1">
        <v>20.730535249824261</v>
      </c>
    </row>
    <row r="119" spans="1:2" x14ac:dyDescent="0.3">
      <c r="A119" s="1">
        <v>118</v>
      </c>
      <c r="B119" s="1">
        <v>12.377352346651675</v>
      </c>
    </row>
    <row r="120" spans="1:2" x14ac:dyDescent="0.3">
      <c r="A120" s="1">
        <v>119</v>
      </c>
      <c r="B120" s="1">
        <v>13.629183016175755</v>
      </c>
    </row>
    <row r="121" spans="1:2" x14ac:dyDescent="0.3">
      <c r="A121" s="1">
        <v>120</v>
      </c>
      <c r="B121" s="1">
        <v>15.743355638763767</v>
      </c>
    </row>
    <row r="122" spans="1:2" x14ac:dyDescent="0.3">
      <c r="A122" s="1">
        <v>121</v>
      </c>
      <c r="B122" s="1">
        <v>19.816068946344174</v>
      </c>
    </row>
    <row r="123" spans="1:2" x14ac:dyDescent="0.3">
      <c r="A123" s="1">
        <v>122</v>
      </c>
      <c r="B123" s="1">
        <v>22.742316310074305</v>
      </c>
    </row>
    <row r="124" spans="1:2" x14ac:dyDescent="0.3">
      <c r="A124" s="1">
        <v>123</v>
      </c>
      <c r="B124" s="1">
        <v>20.638569722996351</v>
      </c>
    </row>
    <row r="125" spans="1:2" x14ac:dyDescent="0.3">
      <c r="A125" s="1">
        <v>124</v>
      </c>
      <c r="B125" s="1">
        <v>12.285386819823765</v>
      </c>
    </row>
    <row r="126" spans="1:2" x14ac:dyDescent="0.3">
      <c r="A126" s="1">
        <v>125</v>
      </c>
      <c r="B126" s="1">
        <v>13.537217489347846</v>
      </c>
    </row>
    <row r="127" spans="1:2" x14ac:dyDescent="0.3">
      <c r="A127" s="1">
        <v>126</v>
      </c>
      <c r="B127" s="1">
        <v>15.651390111935857</v>
      </c>
    </row>
    <row r="128" spans="1:2" x14ac:dyDescent="0.3">
      <c r="A128" s="1">
        <v>127</v>
      </c>
      <c r="B128" s="1">
        <v>19.724103419516268</v>
      </c>
    </row>
    <row r="129" spans="1:2" x14ac:dyDescent="0.3">
      <c r="A129" s="1">
        <v>128</v>
      </c>
      <c r="B129" s="1">
        <v>22.650350783246395</v>
      </c>
    </row>
    <row r="130" spans="1:2" x14ac:dyDescent="0.3">
      <c r="A130" s="1">
        <v>129</v>
      </c>
      <c r="B130" s="1">
        <v>20.546604196168438</v>
      </c>
    </row>
    <row r="131" spans="1:2" x14ac:dyDescent="0.3">
      <c r="A131" s="1">
        <v>130</v>
      </c>
      <c r="B131" s="1">
        <v>12.193421292995852</v>
      </c>
    </row>
    <row r="132" spans="1:2" x14ac:dyDescent="0.3">
      <c r="A132" s="1">
        <v>131</v>
      </c>
      <c r="B132" s="1">
        <v>13.445251962519933</v>
      </c>
    </row>
    <row r="133" spans="1:2" x14ac:dyDescent="0.3">
      <c r="A133" s="1">
        <v>132</v>
      </c>
      <c r="B133" s="1">
        <v>15.559424585107944</v>
      </c>
    </row>
    <row r="134" spans="1:2" x14ac:dyDescent="0.3">
      <c r="A134" s="1">
        <v>133</v>
      </c>
      <c r="B134" s="1">
        <v>19.632137892688355</v>
      </c>
    </row>
    <row r="135" spans="1:2" x14ac:dyDescent="0.3">
      <c r="A135" s="1">
        <v>134</v>
      </c>
      <c r="B135" s="1">
        <v>22.558385256418482</v>
      </c>
    </row>
    <row r="136" spans="1:2" x14ac:dyDescent="0.3">
      <c r="A136" s="1">
        <v>135</v>
      </c>
      <c r="B136" s="1">
        <v>20.454638669340525</v>
      </c>
    </row>
    <row r="137" spans="1:2" x14ac:dyDescent="0.3">
      <c r="A137" s="1">
        <v>136</v>
      </c>
      <c r="B137" s="1">
        <v>12.101455766167939</v>
      </c>
    </row>
    <row r="138" spans="1:2" x14ac:dyDescent="0.3">
      <c r="A138" s="1">
        <v>137</v>
      </c>
      <c r="B138" s="1">
        <v>13.35328643569202</v>
      </c>
    </row>
    <row r="139" spans="1:2" x14ac:dyDescent="0.3">
      <c r="A139" s="1">
        <v>138</v>
      </c>
      <c r="B139" s="1">
        <v>15.467459058280031</v>
      </c>
    </row>
    <row r="140" spans="1:2" x14ac:dyDescent="0.3">
      <c r="A140" s="1">
        <v>139</v>
      </c>
      <c r="B140" s="1">
        <v>19.540172365860442</v>
      </c>
    </row>
    <row r="141" spans="1:2" x14ac:dyDescent="0.3">
      <c r="A141" s="1">
        <v>140</v>
      </c>
      <c r="B141" s="1">
        <v>22.466419729590569</v>
      </c>
    </row>
    <row r="142" spans="1:2" x14ac:dyDescent="0.3">
      <c r="A142" s="1">
        <v>141</v>
      </c>
      <c r="B142" s="1">
        <v>20.362673142512612</v>
      </c>
    </row>
    <row r="143" spans="1:2" x14ac:dyDescent="0.3">
      <c r="A143" s="1">
        <v>142</v>
      </c>
      <c r="B143" s="1">
        <v>12.009490239340026</v>
      </c>
    </row>
    <row r="144" spans="1:2" x14ac:dyDescent="0.3">
      <c r="A144" s="1">
        <v>143</v>
      </c>
      <c r="B144" s="1">
        <v>13.261320908864107</v>
      </c>
    </row>
    <row r="145" spans="1:2" x14ac:dyDescent="0.3">
      <c r="A145" s="1">
        <v>144</v>
      </c>
      <c r="B145" s="1">
        <v>15.375493531452118</v>
      </c>
    </row>
    <row r="146" spans="1:2" x14ac:dyDescent="0.3">
      <c r="A146" s="1">
        <v>145</v>
      </c>
      <c r="B146" s="1">
        <v>19.44820683903253</v>
      </c>
    </row>
    <row r="147" spans="1:2" x14ac:dyDescent="0.3">
      <c r="A147" s="1">
        <v>146</v>
      </c>
      <c r="B147" s="1">
        <v>22.374454202762657</v>
      </c>
    </row>
    <row r="148" spans="1:2" x14ac:dyDescent="0.3">
      <c r="A148" s="1">
        <v>147</v>
      </c>
      <c r="B148" s="1">
        <v>20.270707615684699</v>
      </c>
    </row>
    <row r="149" spans="1:2" x14ac:dyDescent="0.3">
      <c r="A149" s="1">
        <v>2019</v>
      </c>
      <c r="B149" s="1">
        <f>SUM(B110:B128)</f>
        <v>335.39233110398561</v>
      </c>
    </row>
    <row r="150" spans="1:2" x14ac:dyDescent="0.3">
      <c r="A150" s="1">
        <v>2020</v>
      </c>
      <c r="B150" s="1">
        <f>SUM(B130:B148)</f>
        <v>330.42100369047932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A87E-F0AE-45E8-8C86-1B3577831F1F}">
  <dimension ref="A1:H3"/>
  <sheetViews>
    <sheetView workbookViewId="0">
      <selection activeCell="T25" sqref="T25"/>
    </sheetView>
  </sheetViews>
  <sheetFormatPr defaultRowHeight="16.5" x14ac:dyDescent="0.3"/>
  <cols>
    <col min="1" max="16384" width="9" style="1"/>
  </cols>
  <sheetData>
    <row r="1" spans="1:8" x14ac:dyDescent="0.3">
      <c r="A1" s="1" t="s">
        <v>26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27</v>
      </c>
    </row>
    <row r="2" spans="1:8" x14ac:dyDescent="0.3">
      <c r="A2" s="1" t="s">
        <v>16</v>
      </c>
      <c r="B2" s="1">
        <v>343.67568417946427</v>
      </c>
      <c r="C2" s="1">
        <v>331.32342794514767</v>
      </c>
      <c r="D2" s="1">
        <v>278.88289176909592</v>
      </c>
      <c r="E2" s="1">
        <v>315.90334983719322</v>
      </c>
      <c r="F2" s="1">
        <v>312.66093721220045</v>
      </c>
      <c r="G2" s="1">
        <v>349.10342657299674</v>
      </c>
      <c r="H2" s="1">
        <v>335.39233110398561</v>
      </c>
    </row>
    <row r="3" spans="1:8" x14ac:dyDescent="0.3">
      <c r="A3" s="1" t="s">
        <v>18</v>
      </c>
      <c r="B3" s="1">
        <v>335.96542087580502</v>
      </c>
      <c r="C3" s="1">
        <v>308.55055446728954</v>
      </c>
      <c r="D3" s="1">
        <v>273.65139405948077</v>
      </c>
      <c r="E3" s="1">
        <v>301.29968535838736</v>
      </c>
      <c r="F3" s="1">
        <v>302.22145203640912</v>
      </c>
      <c r="G3" s="1">
        <v>326.24078384821291</v>
      </c>
      <c r="H3" s="1">
        <v>330.42100369047932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49D8-2C40-4F71-81A5-719008CD09CA}">
  <dimension ref="A1:L19"/>
  <sheetViews>
    <sheetView workbookViewId="0">
      <selection activeCell="K17" sqref="K17"/>
    </sheetView>
  </sheetViews>
  <sheetFormatPr defaultRowHeight="16.5" x14ac:dyDescent="0.3"/>
  <cols>
    <col min="1" max="1" width="13.25" style="1" customWidth="1"/>
    <col min="2" max="16384" width="9" style="1"/>
  </cols>
  <sheetData>
    <row r="1" spans="1:12" x14ac:dyDescent="0.3">
      <c r="A1" s="1" t="s">
        <v>26</v>
      </c>
      <c r="B1" s="1" t="s">
        <v>30</v>
      </c>
      <c r="C1" s="1" t="s">
        <v>30</v>
      </c>
      <c r="D1" s="1" t="s">
        <v>30</v>
      </c>
      <c r="E1" s="1" t="s">
        <v>30</v>
      </c>
      <c r="F1" s="1" t="s">
        <v>30</v>
      </c>
      <c r="G1" s="1" t="s">
        <v>30</v>
      </c>
      <c r="H1" s="1" t="s">
        <v>30</v>
      </c>
      <c r="I1" s="1" t="s">
        <v>30</v>
      </c>
      <c r="J1" s="1" t="s">
        <v>30</v>
      </c>
      <c r="K1" s="1" t="s">
        <v>30</v>
      </c>
      <c r="L1" s="1" t="s">
        <v>30</v>
      </c>
    </row>
    <row r="2" spans="1:12" x14ac:dyDescent="0.3">
      <c r="A2" s="1">
        <v>1</v>
      </c>
      <c r="B2" s="1">
        <v>163</v>
      </c>
      <c r="C2" s="1">
        <v>163</v>
      </c>
      <c r="D2" s="1">
        <v>163</v>
      </c>
      <c r="E2" s="1">
        <v>163</v>
      </c>
      <c r="F2" s="1">
        <v>163</v>
      </c>
      <c r="G2" s="1">
        <v>163</v>
      </c>
      <c r="H2" s="1">
        <v>163</v>
      </c>
      <c r="I2" s="1">
        <v>163</v>
      </c>
      <c r="J2" s="1">
        <v>163</v>
      </c>
      <c r="K2" s="1">
        <v>163</v>
      </c>
      <c r="L2" s="1">
        <v>163</v>
      </c>
    </row>
    <row r="3" spans="1:12" x14ac:dyDescent="0.3">
      <c r="A3" s="1">
        <v>2</v>
      </c>
      <c r="B3" s="1">
        <v>171</v>
      </c>
      <c r="C3" s="1">
        <v>171</v>
      </c>
      <c r="D3" s="1">
        <v>171</v>
      </c>
      <c r="E3" s="1">
        <v>171</v>
      </c>
      <c r="F3" s="1">
        <v>171</v>
      </c>
      <c r="G3" s="1">
        <v>171</v>
      </c>
      <c r="H3" s="1">
        <v>171</v>
      </c>
      <c r="I3" s="1">
        <v>171</v>
      </c>
      <c r="J3" s="1">
        <v>171</v>
      </c>
      <c r="K3" s="1">
        <v>171</v>
      </c>
      <c r="L3" s="1">
        <v>171</v>
      </c>
    </row>
    <row r="4" spans="1:12" x14ac:dyDescent="0.3">
      <c r="A4" s="1">
        <v>3</v>
      </c>
      <c r="B4" s="1">
        <v>225</v>
      </c>
      <c r="C4" s="1">
        <v>225</v>
      </c>
      <c r="D4" s="1">
        <v>225</v>
      </c>
      <c r="E4" s="1">
        <v>225</v>
      </c>
      <c r="F4" s="1">
        <v>225</v>
      </c>
      <c r="G4" s="1">
        <v>225</v>
      </c>
      <c r="H4" s="1">
        <v>225</v>
      </c>
      <c r="I4" s="1">
        <v>225</v>
      </c>
      <c r="J4" s="1">
        <v>225</v>
      </c>
      <c r="K4" s="1">
        <v>225</v>
      </c>
      <c r="L4" s="1">
        <v>225</v>
      </c>
    </row>
    <row r="5" spans="1:12" x14ac:dyDescent="0.3">
      <c r="A5" s="1">
        <v>4</v>
      </c>
      <c r="B5" s="1">
        <v>138</v>
      </c>
      <c r="C5" s="1">
        <v>138</v>
      </c>
      <c r="D5" s="1">
        <v>138</v>
      </c>
      <c r="E5" s="1">
        <v>138</v>
      </c>
      <c r="F5" s="1">
        <v>138</v>
      </c>
      <c r="G5" s="1">
        <v>138</v>
      </c>
      <c r="H5" s="1">
        <v>138</v>
      </c>
      <c r="I5" s="1">
        <v>138</v>
      </c>
      <c r="J5" s="1">
        <v>138</v>
      </c>
      <c r="K5" s="1">
        <v>138</v>
      </c>
      <c r="L5" s="1">
        <v>138</v>
      </c>
    </row>
    <row r="6" spans="1:12" x14ac:dyDescent="0.3">
      <c r="A6" s="1">
        <v>5</v>
      </c>
      <c r="B6" s="1">
        <v>114</v>
      </c>
      <c r="C6" s="1">
        <v>114</v>
      </c>
      <c r="D6" s="1">
        <v>114</v>
      </c>
      <c r="E6" s="1">
        <v>114</v>
      </c>
      <c r="F6" s="1">
        <v>114</v>
      </c>
      <c r="G6" s="1">
        <v>114</v>
      </c>
      <c r="H6" s="1">
        <v>114</v>
      </c>
      <c r="I6" s="1">
        <v>114</v>
      </c>
      <c r="J6" s="1">
        <v>114</v>
      </c>
      <c r="K6" s="1">
        <v>114</v>
      </c>
      <c r="L6" s="1">
        <v>114</v>
      </c>
    </row>
    <row r="7" spans="1:12" x14ac:dyDescent="0.3">
      <c r="A7" s="1">
        <v>6</v>
      </c>
      <c r="B7" s="1">
        <v>128</v>
      </c>
      <c r="C7" s="1">
        <v>128</v>
      </c>
      <c r="D7" s="1">
        <v>128</v>
      </c>
      <c r="E7" s="1">
        <v>128</v>
      </c>
      <c r="F7" s="1">
        <v>128</v>
      </c>
      <c r="G7" s="1">
        <v>128</v>
      </c>
      <c r="H7" s="1">
        <v>128</v>
      </c>
      <c r="I7" s="1">
        <v>128</v>
      </c>
      <c r="J7" s="1">
        <v>128</v>
      </c>
      <c r="K7" s="1">
        <v>128</v>
      </c>
      <c r="L7" s="1">
        <v>128</v>
      </c>
    </row>
    <row r="8" spans="1:12" x14ac:dyDescent="0.3">
      <c r="A8" s="1">
        <v>7</v>
      </c>
      <c r="B8" s="1">
        <v>170</v>
      </c>
      <c r="C8" s="1">
        <v>170</v>
      </c>
      <c r="D8" s="1">
        <v>170</v>
      </c>
      <c r="E8" s="1">
        <v>170</v>
      </c>
      <c r="F8" s="1">
        <v>170</v>
      </c>
      <c r="G8" s="1">
        <v>170</v>
      </c>
      <c r="H8" s="1">
        <v>170</v>
      </c>
      <c r="I8" s="1">
        <v>170</v>
      </c>
      <c r="J8" s="1">
        <v>170</v>
      </c>
      <c r="K8" s="1">
        <v>170</v>
      </c>
      <c r="L8" s="1">
        <v>170</v>
      </c>
    </row>
    <row r="9" spans="1:12" x14ac:dyDescent="0.3">
      <c r="A9" s="1">
        <v>8</v>
      </c>
      <c r="B9" s="1">
        <v>128</v>
      </c>
      <c r="C9" s="1">
        <v>128</v>
      </c>
      <c r="D9" s="1">
        <v>128</v>
      </c>
      <c r="E9" s="1">
        <v>128</v>
      </c>
      <c r="F9" s="1">
        <v>128</v>
      </c>
      <c r="G9" s="1">
        <v>128</v>
      </c>
      <c r="H9" s="1">
        <v>128</v>
      </c>
      <c r="I9" s="1">
        <v>128</v>
      </c>
      <c r="J9" s="1">
        <v>128</v>
      </c>
      <c r="K9" s="1">
        <v>128</v>
      </c>
      <c r="L9" s="1">
        <v>128</v>
      </c>
    </row>
    <row r="10" spans="1:12" x14ac:dyDescent="0.3">
      <c r="A10" s="1">
        <v>9</v>
      </c>
      <c r="B10" s="1">
        <v>129</v>
      </c>
      <c r="C10" s="1">
        <v>129</v>
      </c>
      <c r="D10" s="1">
        <v>129</v>
      </c>
      <c r="E10" s="1">
        <v>129</v>
      </c>
      <c r="F10" s="1">
        <v>129</v>
      </c>
      <c r="G10" s="1">
        <v>129</v>
      </c>
      <c r="H10" s="1">
        <v>129</v>
      </c>
      <c r="I10" s="1">
        <v>129</v>
      </c>
      <c r="J10" s="1">
        <v>129</v>
      </c>
      <c r="K10" s="1">
        <v>129</v>
      </c>
      <c r="L10" s="1">
        <v>129</v>
      </c>
    </row>
    <row r="11" spans="1:12" x14ac:dyDescent="0.3">
      <c r="A11" s="1">
        <v>10</v>
      </c>
      <c r="B11" s="1">
        <v>169</v>
      </c>
      <c r="C11" s="1">
        <v>169</v>
      </c>
      <c r="D11" s="1">
        <v>169</v>
      </c>
      <c r="E11" s="1">
        <v>169</v>
      </c>
      <c r="F11" s="1">
        <v>169</v>
      </c>
      <c r="G11" s="1">
        <v>169</v>
      </c>
      <c r="H11" s="1">
        <v>169</v>
      </c>
      <c r="I11" s="1">
        <v>169</v>
      </c>
      <c r="J11" s="1">
        <v>169</v>
      </c>
      <c r="K11" s="1">
        <v>169</v>
      </c>
      <c r="L11" s="1">
        <v>169</v>
      </c>
    </row>
    <row r="12" spans="1:12" x14ac:dyDescent="0.3">
      <c r="A12" s="1">
        <v>11</v>
      </c>
      <c r="B12" s="1">
        <v>165</v>
      </c>
      <c r="C12" s="1">
        <v>165</v>
      </c>
      <c r="D12" s="1">
        <v>165</v>
      </c>
      <c r="E12" s="1">
        <v>165</v>
      </c>
      <c r="F12" s="1">
        <v>165</v>
      </c>
      <c r="G12" s="1">
        <v>165</v>
      </c>
      <c r="H12" s="1">
        <v>165</v>
      </c>
      <c r="I12" s="1">
        <v>165</v>
      </c>
      <c r="J12" s="1">
        <v>165</v>
      </c>
      <c r="K12" s="1">
        <v>165</v>
      </c>
      <c r="L12" s="1">
        <v>165</v>
      </c>
    </row>
    <row r="13" spans="1:12" x14ac:dyDescent="0.3">
      <c r="A13" s="1">
        <v>12</v>
      </c>
      <c r="B13" s="1">
        <v>156</v>
      </c>
      <c r="C13" s="1">
        <v>156</v>
      </c>
      <c r="D13" s="1">
        <v>156</v>
      </c>
      <c r="E13" s="1">
        <v>156</v>
      </c>
      <c r="F13" s="1">
        <v>156</v>
      </c>
      <c r="G13" s="1">
        <v>156</v>
      </c>
      <c r="H13" s="1">
        <v>156</v>
      </c>
      <c r="I13" s="1">
        <v>156</v>
      </c>
      <c r="J13" s="1">
        <v>156</v>
      </c>
      <c r="K13" s="1">
        <v>156</v>
      </c>
      <c r="L13" s="1">
        <v>156</v>
      </c>
    </row>
    <row r="14" spans="1:12" x14ac:dyDescent="0.3">
      <c r="A14" s="1">
        <v>13</v>
      </c>
      <c r="B14" s="1">
        <f>GROWTH(B2:B13,A2:A13)</f>
        <v>159.71127352667392</v>
      </c>
      <c r="C14" s="1">
        <f>GROWTH($C$4:C13,$A$4:A13)</f>
        <v>150.76025895883532</v>
      </c>
      <c r="D14" s="1">
        <f>GROWTH($D$6:D13,$A$6:A13)</f>
        <v>124.11728984498676</v>
      </c>
      <c r="E14" s="1">
        <f>GROWTH($E$8:E13,$A$8:A13)</f>
        <v>145.36022815875347</v>
      </c>
      <c r="F14" s="1">
        <f>GROWTH($F$10:F13,$A$10:A13)</f>
        <v>141.80480722407353</v>
      </c>
      <c r="G14" s="1">
        <f>TREND($G$2:G13,$A$2:A13)</f>
        <v>163.97435897435898</v>
      </c>
      <c r="H14" s="1">
        <f>TREND($G$2:H13,$A$2:B13)</f>
        <v>149.27379455617015</v>
      </c>
      <c r="I14" s="1">
        <f>TREND($I$4:I13,$A$4:A13)</f>
        <v>157.54545454545453</v>
      </c>
      <c r="J14" s="1">
        <f>TREND($G$6:G13,$A$6:A13)</f>
        <v>125</v>
      </c>
      <c r="K14" s="1">
        <f>TREND($K$2:K13,$A$2:A13)</f>
        <v>163.97435897435898</v>
      </c>
      <c r="L14" s="1">
        <v>137.67274078501833</v>
      </c>
    </row>
    <row r="15" spans="1:12" x14ac:dyDescent="0.3">
      <c r="A15" s="1">
        <v>14</v>
      </c>
      <c r="B15" s="1">
        <f>GROWTH($B$2:B14,$A$2:A14)</f>
        <v>157.6880584998604</v>
      </c>
      <c r="C15" s="1">
        <f>GROWTH($C$4:C14,$A$4:A14)</f>
        <v>150.34061239232076</v>
      </c>
      <c r="D15" s="1">
        <f>GROWTH($D$6:D14,$A$6:A14)</f>
        <v>130.63616204118878</v>
      </c>
      <c r="E15" s="1">
        <f>GROWTH($E$8:E14,$A$8:A14)</f>
        <v>148.06438785254204</v>
      </c>
      <c r="F15" s="1">
        <f>GROWTH($F$10:F14,$A$10:A14)</f>
        <v>148.13821459617631</v>
      </c>
      <c r="G15" s="1">
        <f>TREND($G$2:G14,$A$2:A14)</f>
        <v>161.51958298112143</v>
      </c>
      <c r="H15" s="1">
        <f>TREND($G$2:H14,$A$2:B14)</f>
        <v>150.33392308970829</v>
      </c>
      <c r="I15" s="1">
        <f>TREND($G$2:I14,$A$2:C14)</f>
        <v>145.63114255413163</v>
      </c>
      <c r="J15" s="1">
        <f>TREND($G$2:J14,$A$2:D14)</f>
        <v>140.74181723321377</v>
      </c>
      <c r="K15" s="1">
        <f>TREND($G$2:K14,$A$2:E14)</f>
        <v>136.66018435905647</v>
      </c>
      <c r="L15" s="1">
        <v>164.22737337023102</v>
      </c>
    </row>
    <row r="16" spans="1:12" x14ac:dyDescent="0.3">
      <c r="A16" s="1">
        <v>15</v>
      </c>
      <c r="B16" s="1">
        <f>GROWTH($B$2:B15,$A$2:A15)</f>
        <v>156.44845686306851</v>
      </c>
      <c r="C16" s="1">
        <f>GROWTH($C$4:C15,$A$4:A15)</f>
        <v>150.10440421293973</v>
      </c>
      <c r="D16" s="1">
        <f>GROWTH($D$6:D15,$A$6:A15)</f>
        <v>133.96053582651936</v>
      </c>
      <c r="E16" s="1">
        <f>GROWTH($E$8:E15,$A$8:A15)</f>
        <v>149.12954011286308</v>
      </c>
      <c r="F16" s="1">
        <f>GROWTH($F$10:F15,$A$10:A15)</f>
        <v>149.68739746550267</v>
      </c>
      <c r="G16" s="1">
        <f>TREND($G$2:G15,$A$2:A15)</f>
        <v>159.99995974721247</v>
      </c>
      <c r="H16" s="1">
        <f>TREND($G$2:H15,$A$2:B15)</f>
        <v>151.07202761997132</v>
      </c>
      <c r="I16" s="1">
        <f>TREND($G$2:I15,$A$2:C15)</f>
        <v>146.5886609506457</v>
      </c>
      <c r="J16" s="1">
        <f>TREND($G$2:J15,$A$2:D15)</f>
        <v>141.78686791744258</v>
      </c>
      <c r="K16" s="1">
        <f>TREND($G$2:K15,$A$2:E15)</f>
        <v>137.82684234784469</v>
      </c>
      <c r="L16" s="1">
        <v>211.30042741776674</v>
      </c>
    </row>
    <row r="17" spans="1:12" x14ac:dyDescent="0.3">
      <c r="A17" s="1">
        <v>16</v>
      </c>
      <c r="B17" s="1">
        <f>GROWTH($B$2:B16,$A$2:A16)</f>
        <v>155.65818315655383</v>
      </c>
      <c r="C17" s="1">
        <f>GROWTH($C$4:C16,$A$4:A16)</f>
        <v>149.96441221296038</v>
      </c>
      <c r="D17" s="1">
        <f>GROWTH($D$6:D16,$A$6:A16)</f>
        <v>135.75765218458392</v>
      </c>
      <c r="E17" s="1">
        <f>GROWTH($E$8:E16,$A$8:A16)</f>
        <v>149.60539743078007</v>
      </c>
      <c r="F17" s="1">
        <f>GROWTH($F$10:F16,$A$10:A16)</f>
        <v>150.18878161692462</v>
      </c>
      <c r="G17" s="1">
        <f>TREND($G$2:G16,$A$2:A16)</f>
        <v>159.0248681721209</v>
      </c>
      <c r="H17" s="1">
        <f>TREND($G$2:H16,$A$2:B16)</f>
        <v>151.61575430609801</v>
      </c>
      <c r="I17" s="1">
        <f>TREND($G$2:I16,$A$2:C16)</f>
        <v>147.33619654103691</v>
      </c>
      <c r="J17" s="1">
        <f>TREND($G$2:J16,$A$2:D16)</f>
        <v>142.65270806804932</v>
      </c>
      <c r="K17" s="1">
        <f>TREND($G$2:K16,$A$2:E16)</f>
        <v>138.82420248309268</v>
      </c>
      <c r="L17" s="1">
        <v>148.85096153846155</v>
      </c>
    </row>
    <row r="18" spans="1:12" x14ac:dyDescent="0.3">
      <c r="A18" s="1">
        <v>2019</v>
      </c>
      <c r="B18" s="1">
        <f>(B14+B15)/18*19</f>
        <v>335.03262825023069</v>
      </c>
      <c r="C18" s="1">
        <f t="shared" ref="C18:G18" si="0">(C14+C15)/18*19</f>
        <v>317.82869753733144</v>
      </c>
      <c r="D18" s="1">
        <f t="shared" si="0"/>
        <v>268.90642143540754</v>
      </c>
      <c r="E18" s="1">
        <f t="shared" si="0"/>
        <v>309.72598356747852</v>
      </c>
      <c r="F18" s="1">
        <f t="shared" si="0"/>
        <v>306.05096747693034</v>
      </c>
      <c r="G18" s="1">
        <f t="shared" si="0"/>
        <v>343.57693873078483</v>
      </c>
      <c r="H18" s="1">
        <f>(H14+H15)/18*19</f>
        <v>316.25259084842725</v>
      </c>
      <c r="I18" s="1">
        <f t="shared" ref="I18:K18" si="1">(I14+I15)/18*19</f>
        <v>320.01974138289648</v>
      </c>
      <c r="J18" s="1">
        <f t="shared" si="1"/>
        <v>280.50525152394783</v>
      </c>
      <c r="K18" s="1">
        <f t="shared" si="1"/>
        <v>317.33646240749408</v>
      </c>
      <c r="L18" s="1">
        <f>(L14+L15)/18*19</f>
        <v>318.67234271942988</v>
      </c>
    </row>
    <row r="19" spans="1:12" x14ac:dyDescent="0.3">
      <c r="A19" s="1">
        <v>2020</v>
      </c>
      <c r="B19" s="1">
        <f>(B16+B17)/18*19</f>
        <v>329.44589779849025</v>
      </c>
      <c r="C19" s="1">
        <f t="shared" ref="C19:K19" si="2">(C16+C17)/18*19</f>
        <v>316.739306227339</v>
      </c>
      <c r="D19" s="1">
        <f t="shared" si="2"/>
        <v>284.70253178949787</v>
      </c>
      <c r="E19" s="1">
        <f t="shared" si="2"/>
        <v>315.33132296273442</v>
      </c>
      <c r="F19" s="1">
        <f t="shared" si="2"/>
        <v>316.5359668092288</v>
      </c>
      <c r="G19" s="1">
        <f t="shared" si="2"/>
        <v>336.74842947040742</v>
      </c>
      <c r="H19" s="1">
        <f t="shared" si="2"/>
        <v>319.50376981085094</v>
      </c>
      <c r="I19" s="1">
        <f t="shared" si="2"/>
        <v>310.25401624122048</v>
      </c>
      <c r="J19" s="1">
        <f t="shared" si="2"/>
        <v>300.24177465135256</v>
      </c>
      <c r="K19" s="1">
        <f t="shared" si="2"/>
        <v>292.02054732154505</v>
      </c>
      <c r="L19" s="1">
        <f>(L16+L17)*19/18</f>
        <v>380.15979945379655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A91A-11AA-41C4-8D24-1FB8F072C659}">
  <dimension ref="A1:H17"/>
  <sheetViews>
    <sheetView workbookViewId="0">
      <selection activeCell="C14" sqref="C14:C17"/>
    </sheetView>
  </sheetViews>
  <sheetFormatPr defaultRowHeight="16.5" x14ac:dyDescent="0.3"/>
  <cols>
    <col min="1" max="1" width="10.375" customWidth="1"/>
    <col min="3" max="3" width="13.25" customWidth="1"/>
    <col min="4" max="5" width="22" customWidth="1"/>
    <col min="7" max="7" width="8.125" bestFit="1" customWidth="1"/>
    <col min="8" max="8" width="4.875" bestFit="1" customWidth="1"/>
  </cols>
  <sheetData>
    <row r="1" spans="1:8" x14ac:dyDescent="0.3">
      <c r="A1" t="s">
        <v>28</v>
      </c>
      <c r="B1" t="s">
        <v>29</v>
      </c>
      <c r="C1" t="s">
        <v>31</v>
      </c>
      <c r="D1" t="s">
        <v>32</v>
      </c>
      <c r="E1" t="s">
        <v>33</v>
      </c>
      <c r="G1" t="s">
        <v>7</v>
      </c>
      <c r="H1" t="s">
        <v>8</v>
      </c>
    </row>
    <row r="2" spans="1:8" x14ac:dyDescent="0.3">
      <c r="A2" s="2">
        <v>1</v>
      </c>
      <c r="B2" s="2">
        <v>163</v>
      </c>
      <c r="G2" t="s">
        <v>9</v>
      </c>
      <c r="H2" s="4">
        <f>_xlfn.FORECAST.ETS.STAT($B$2:$B$13,$A$2:$A$13,1,1,1)</f>
        <v>0.998</v>
      </c>
    </row>
    <row r="3" spans="1:8" x14ac:dyDescent="0.3">
      <c r="A3" s="2">
        <v>2</v>
      </c>
      <c r="B3" s="2">
        <v>171</v>
      </c>
      <c r="G3" t="s">
        <v>10</v>
      </c>
      <c r="H3" s="4">
        <f>_xlfn.FORECAST.ETS.STAT($B$2:$B$13,$A$2:$A$13,2,1,1)</f>
        <v>1E-3</v>
      </c>
    </row>
    <row r="4" spans="1:8" x14ac:dyDescent="0.3">
      <c r="A4" s="2">
        <v>3</v>
      </c>
      <c r="B4" s="2">
        <v>225</v>
      </c>
      <c r="G4" t="s">
        <v>11</v>
      </c>
      <c r="H4" s="4">
        <f>_xlfn.FORECAST.ETS.STAT($B$2:$B$13,$A$2:$A$13,3,1,1)</f>
        <v>1E-3</v>
      </c>
    </row>
    <row r="5" spans="1:8" x14ac:dyDescent="0.3">
      <c r="A5" s="2">
        <v>4</v>
      </c>
      <c r="B5" s="2">
        <v>138</v>
      </c>
      <c r="G5" t="s">
        <v>12</v>
      </c>
      <c r="H5" s="4">
        <f>_xlfn.FORECAST.ETS.STAT($B$2:$B$13,$A$2:$A$13,4,1,1)</f>
        <v>0.93311022523458953</v>
      </c>
    </row>
    <row r="6" spans="1:8" x14ac:dyDescent="0.3">
      <c r="A6" s="2">
        <v>5</v>
      </c>
      <c r="B6" s="2">
        <v>114</v>
      </c>
      <c r="G6" t="s">
        <v>13</v>
      </c>
      <c r="H6" s="4">
        <f>_xlfn.FORECAST.ETS.STAT($B$2:$B$13,$A$2:$A$13,5,1,1)</f>
        <v>0.24671308601288969</v>
      </c>
    </row>
    <row r="7" spans="1:8" x14ac:dyDescent="0.3">
      <c r="A7" s="2">
        <v>6</v>
      </c>
      <c r="B7" s="2">
        <v>128</v>
      </c>
      <c r="G7" t="s">
        <v>14</v>
      </c>
      <c r="H7" s="4">
        <f>_xlfn.FORECAST.ETS.STAT($B$2:$B$13,$A$2:$A$13,6,1,1)</f>
        <v>36.124695862653397</v>
      </c>
    </row>
    <row r="8" spans="1:8" x14ac:dyDescent="0.3">
      <c r="A8" s="2">
        <v>7</v>
      </c>
      <c r="B8" s="2">
        <v>170</v>
      </c>
      <c r="G8" t="s">
        <v>15</v>
      </c>
      <c r="H8" s="4">
        <f>_xlfn.FORECAST.ETS.STAT($B$2:$B$13,$A$2:$A$13,7,1,1)</f>
        <v>40.835676574749023</v>
      </c>
    </row>
    <row r="9" spans="1:8" x14ac:dyDescent="0.3">
      <c r="A9" s="2">
        <v>8</v>
      </c>
      <c r="B9" s="2">
        <v>128</v>
      </c>
    </row>
    <row r="10" spans="1:8" x14ac:dyDescent="0.3">
      <c r="A10" s="2">
        <v>9</v>
      </c>
      <c r="B10" s="2">
        <v>129</v>
      </c>
    </row>
    <row r="11" spans="1:8" x14ac:dyDescent="0.3">
      <c r="A11" s="2">
        <v>10</v>
      </c>
      <c r="B11" s="2">
        <v>169</v>
      </c>
    </row>
    <row r="12" spans="1:8" x14ac:dyDescent="0.3">
      <c r="A12" s="2">
        <v>11</v>
      </c>
      <c r="B12" s="2">
        <v>165</v>
      </c>
    </row>
    <row r="13" spans="1:8" x14ac:dyDescent="0.3">
      <c r="A13" s="2">
        <v>12</v>
      </c>
      <c r="B13" s="2">
        <v>156</v>
      </c>
      <c r="C13" s="2">
        <v>156</v>
      </c>
      <c r="D13" s="3">
        <v>156</v>
      </c>
      <c r="E13" s="3">
        <v>156</v>
      </c>
    </row>
    <row r="14" spans="1:8" x14ac:dyDescent="0.3">
      <c r="A14" s="2">
        <v>13</v>
      </c>
      <c r="C14" s="2">
        <f>_xlfn.FORECAST.ETS(A14,$B$2:$B$13,$A$2:$A$13,1,1)</f>
        <v>137.67274078501833</v>
      </c>
      <c r="D14" s="3">
        <f>C14-_xlfn.FORECAST.ETS.CONFINT(A14,$B$2:$B$13,$A$2:$A$13,0.9999,1,1)</f>
        <v>34.988638901139765</v>
      </c>
      <c r="E14" s="3">
        <f>C14+_xlfn.FORECAST.ETS.CONFINT(A14,$B$2:$B$13,$A$2:$A$13,0.9999,1,1)</f>
        <v>240.35684266889689</v>
      </c>
    </row>
    <row r="15" spans="1:8" x14ac:dyDescent="0.3">
      <c r="A15" s="2">
        <v>14</v>
      </c>
      <c r="C15" s="2">
        <f>_xlfn.FORECAST.ETS(A15,$B$2:$B$13,$A$2:$A$13,1,1)</f>
        <v>164.22737337023102</v>
      </c>
      <c r="D15" s="3">
        <f>C15-_xlfn.FORECAST.ETS.CONFINT(A15,$B$2:$B$13,$A$2:$A$13,0.9999,1,1)</f>
        <v>19.082714309475762</v>
      </c>
      <c r="E15" s="3">
        <f>C15+_xlfn.FORECAST.ETS.CONFINT(A15,$B$2:$B$13,$A$2:$A$13,0.9999,1,1)</f>
        <v>309.37203243098628</v>
      </c>
    </row>
    <row r="16" spans="1:8" x14ac:dyDescent="0.3">
      <c r="A16" s="2">
        <v>15</v>
      </c>
      <c r="B16" s="2"/>
      <c r="C16" s="2">
        <f t="shared" ref="C16:C17" si="0">_xlfn.FORECAST.ETS(A16,$B$2:$B$13,$A$2:$A$13,1,1)</f>
        <v>211.30042741776674</v>
      </c>
      <c r="D16" s="3">
        <f t="shared" ref="D16:D17" si="1">C16-_xlfn.FORECAST.ETS.CONFINT(A16,$B$2:$B$13,$A$2:$A$13,0.9999,1,1)</f>
        <v>33.505610751021237</v>
      </c>
      <c r="E16" s="3">
        <f t="shared" ref="E16:E17" si="2">C16+_xlfn.FORECAST.ETS.CONFINT(A16,$B$2:$B$13,$A$2:$A$13,0.9999,1,1)</f>
        <v>389.09524408451227</v>
      </c>
    </row>
    <row r="17" spans="1:5" x14ac:dyDescent="0.3">
      <c r="A17" s="2">
        <v>16</v>
      </c>
      <c r="B17" s="2"/>
      <c r="C17" s="2">
        <f t="shared" si="0"/>
        <v>148.85096153846155</v>
      </c>
      <c r="D17" s="3">
        <f t="shared" si="1"/>
        <v>-56.517293571340133</v>
      </c>
      <c r="E17" s="3">
        <f t="shared" si="2"/>
        <v>354.21921664826323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8311E-A58F-43FF-ADBA-661555BB4D58}">
  <dimension ref="A1:B13"/>
  <sheetViews>
    <sheetView workbookViewId="0">
      <selection sqref="A1:B13"/>
    </sheetView>
  </sheetViews>
  <sheetFormatPr defaultRowHeight="16.5" x14ac:dyDescent="0.3"/>
  <cols>
    <col min="1" max="1" width="9" style="1"/>
  </cols>
  <sheetData>
    <row r="1" spans="1:2" x14ac:dyDescent="0.3">
      <c r="A1" s="1" t="s">
        <v>26</v>
      </c>
      <c r="B1" s="1" t="s">
        <v>30</v>
      </c>
    </row>
    <row r="2" spans="1:2" x14ac:dyDescent="0.3">
      <c r="A2" s="1">
        <v>1</v>
      </c>
      <c r="B2" s="1">
        <v>163</v>
      </c>
    </row>
    <row r="3" spans="1:2" x14ac:dyDescent="0.3">
      <c r="A3" s="1">
        <v>2</v>
      </c>
      <c r="B3" s="1">
        <v>171</v>
      </c>
    </row>
    <row r="4" spans="1:2" x14ac:dyDescent="0.3">
      <c r="A4" s="1">
        <v>3</v>
      </c>
      <c r="B4" s="1">
        <v>225</v>
      </c>
    </row>
    <row r="5" spans="1:2" x14ac:dyDescent="0.3">
      <c r="A5" s="1">
        <v>4</v>
      </c>
      <c r="B5" s="1">
        <v>138</v>
      </c>
    </row>
    <row r="6" spans="1:2" x14ac:dyDescent="0.3">
      <c r="A6" s="1">
        <v>5</v>
      </c>
      <c r="B6" s="1">
        <v>114</v>
      </c>
    </row>
    <row r="7" spans="1:2" x14ac:dyDescent="0.3">
      <c r="A7" s="1">
        <v>6</v>
      </c>
      <c r="B7" s="1">
        <v>128</v>
      </c>
    </row>
    <row r="8" spans="1:2" x14ac:dyDescent="0.3">
      <c r="A8" s="1">
        <v>7</v>
      </c>
      <c r="B8" s="1">
        <v>170</v>
      </c>
    </row>
    <row r="9" spans="1:2" x14ac:dyDescent="0.3">
      <c r="A9" s="1">
        <v>8</v>
      </c>
      <c r="B9" s="1">
        <v>128</v>
      </c>
    </row>
    <row r="10" spans="1:2" x14ac:dyDescent="0.3">
      <c r="A10" s="1">
        <v>9</v>
      </c>
      <c r="B10" s="1">
        <v>129</v>
      </c>
    </row>
    <row r="11" spans="1:2" x14ac:dyDescent="0.3">
      <c r="A11" s="1">
        <v>10</v>
      </c>
      <c r="B11" s="1">
        <v>169</v>
      </c>
    </row>
    <row r="12" spans="1:2" x14ac:dyDescent="0.3">
      <c r="A12" s="1">
        <v>11</v>
      </c>
      <c r="B12" s="1">
        <v>165</v>
      </c>
    </row>
    <row r="13" spans="1:2" x14ac:dyDescent="0.3">
      <c r="A13" s="1">
        <v>12</v>
      </c>
      <c r="B13" s="1">
        <v>156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34B5-B1B7-45A1-975C-EE27288DE1D9}">
  <dimension ref="A1:L3"/>
  <sheetViews>
    <sheetView tabSelected="1" workbookViewId="0">
      <selection activeCell="I30" sqref="I30"/>
    </sheetView>
  </sheetViews>
  <sheetFormatPr defaultRowHeight="16.5" x14ac:dyDescent="0.3"/>
  <cols>
    <col min="2" max="12" width="19.125" customWidth="1"/>
  </cols>
  <sheetData>
    <row r="1" spans="1:12" s="1" customFormat="1" x14ac:dyDescent="0.3">
      <c r="A1" s="1" t="s">
        <v>26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2" s="1" customFormat="1" x14ac:dyDescent="0.3">
      <c r="A2" s="1">
        <v>2019</v>
      </c>
      <c r="B2" s="1">
        <v>335.03262825023069</v>
      </c>
      <c r="C2" s="1">
        <v>317.82869753733144</v>
      </c>
      <c r="D2" s="1">
        <v>268.90642143540754</v>
      </c>
      <c r="E2" s="1">
        <v>309.72598356747852</v>
      </c>
      <c r="F2" s="1">
        <v>306.05096747693034</v>
      </c>
      <c r="G2" s="1">
        <v>343.57693873078483</v>
      </c>
      <c r="H2" s="1">
        <v>316.25259084842725</v>
      </c>
      <c r="I2" s="1">
        <v>320.01974138289648</v>
      </c>
      <c r="J2" s="1">
        <v>280.50525152394783</v>
      </c>
      <c r="K2" s="1">
        <v>317.33646240749408</v>
      </c>
      <c r="L2" s="1">
        <v>318.67234271942988</v>
      </c>
    </row>
    <row r="3" spans="1:12" s="1" customFormat="1" x14ac:dyDescent="0.3">
      <c r="A3" s="1">
        <v>2020</v>
      </c>
      <c r="B3" s="1">
        <v>329.44589779849025</v>
      </c>
      <c r="C3" s="1">
        <v>316.739306227339</v>
      </c>
      <c r="D3" s="1">
        <v>284.70253178949787</v>
      </c>
      <c r="E3" s="1">
        <v>315.33132296273442</v>
      </c>
      <c r="F3" s="1">
        <v>316.5359668092288</v>
      </c>
      <c r="G3" s="1">
        <v>336.74842947040742</v>
      </c>
      <c r="H3" s="1">
        <v>319.50376981085094</v>
      </c>
      <c r="I3" s="1">
        <v>310.25401624122048</v>
      </c>
      <c r="J3" s="1">
        <v>300.24177465135256</v>
      </c>
      <c r="K3" s="1">
        <v>292.02054732154505</v>
      </c>
      <c r="L3" s="1">
        <v>380.15979945379655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Marc Marquez 2013~2019</vt:lpstr>
      <vt:lpstr>예측1</vt:lpstr>
      <vt:lpstr>Sheet8</vt:lpstr>
      <vt:lpstr>Sheet7</vt:lpstr>
      <vt:lpstr>최종 예측</vt:lpstr>
      <vt:lpstr>최종 예측2</vt:lpstr>
      <vt:lpstr>Sheet3</vt:lpstr>
      <vt:lpstr>Sheet2</vt:lpstr>
      <vt:lpstr>마르케즈-최종예상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2019-03-19T07:07:37Z</dcterms:created>
  <dcterms:modified xsi:type="dcterms:W3CDTF">2019-03-22T23:49:46Z</dcterms:modified>
</cp:coreProperties>
</file>