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Models\August 2018\Contract Price Model\"/>
    </mc:Choice>
  </mc:AlternateContent>
  <bookViews>
    <workbookView xWindow="0" yWindow="0" windowWidth="17265" windowHeight="5400" tabRatio="717" activeTab="5"/>
  </bookViews>
  <sheets>
    <sheet name="Offset" sheetId="39" r:id="rId1"/>
    <sheet name="Tradeoff_Graph" sheetId="51" r:id="rId2"/>
    <sheet name="Graph_Tradeoff" sheetId="57" r:id="rId3"/>
    <sheet name="Hydrograph_H0" sheetId="58" r:id="rId4"/>
    <sheet name="Hydrograph_H1000" sheetId="56" r:id="rId5"/>
    <sheet name="Price_Differential" sheetId="61" r:id="rId6"/>
  </sheets>
  <externalReferences>
    <externalReference r:id="rId7"/>
    <externalReference r:id="rId8"/>
    <externalReference r:id="rId9"/>
  </externalReferences>
  <definedNames>
    <definedName name="_xlnm._FilterDatabase" localSheetId="3" hidden="1">Hydrograph_H0!$C$3:$C$2882</definedName>
    <definedName name="_xlnm._FilterDatabase" localSheetId="4"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9" i="61" l="1"/>
  <c r="U29" i="61"/>
  <c r="Y29" i="61"/>
  <c r="Z30" i="61"/>
  <c r="N25" i="61"/>
  <c r="T41" i="61" s="1"/>
  <c r="P26" i="61"/>
  <c r="N27" i="61"/>
  <c r="O27" i="61"/>
  <c r="P27" i="61"/>
  <c r="X43" i="61" s="1"/>
  <c r="N30" i="61"/>
  <c r="N32" i="61"/>
  <c r="O32" i="61"/>
  <c r="P32" i="61"/>
  <c r="N33" i="61"/>
  <c r="N35" i="61"/>
  <c r="P35" i="61"/>
  <c r="P36" i="61"/>
  <c r="N36" i="61"/>
  <c r="O34" i="61"/>
  <c r="N34" i="61"/>
  <c r="O33" i="61"/>
  <c r="P31" i="61"/>
  <c r="O31" i="61"/>
  <c r="O29" i="61"/>
  <c r="N29" i="61"/>
  <c r="P28" i="61"/>
  <c r="N28" i="61"/>
  <c r="O26" i="61"/>
  <c r="N26" i="61"/>
  <c r="O36" i="61"/>
  <c r="V52" i="61" s="1"/>
  <c r="O35" i="61"/>
  <c r="P34" i="61"/>
  <c r="P33" i="61"/>
  <c r="O28" i="61"/>
  <c r="P25" i="61"/>
  <c r="Z36" i="61"/>
  <c r="Y36" i="61"/>
  <c r="X36" i="61"/>
  <c r="U36" i="61"/>
  <c r="T36" i="61"/>
  <c r="S36" i="61"/>
  <c r="Z35" i="61"/>
  <c r="Y35" i="61"/>
  <c r="X35" i="61"/>
  <c r="U35" i="61"/>
  <c r="Y51" i="61" s="1"/>
  <c r="T35" i="61"/>
  <c r="S35" i="61"/>
  <c r="Z34" i="61"/>
  <c r="Y34" i="61"/>
  <c r="X34" i="61"/>
  <c r="U34" i="61"/>
  <c r="J73" i="61" s="1"/>
  <c r="E73" i="61" s="1"/>
  <c r="T34" i="61"/>
  <c r="W50" i="61" s="1"/>
  <c r="S34" i="61"/>
  <c r="H72" i="61" s="1"/>
  <c r="C72" i="61" s="1"/>
  <c r="Z33" i="61"/>
  <c r="Y33" i="61"/>
  <c r="X33" i="61"/>
  <c r="U33" i="61"/>
  <c r="T33" i="61"/>
  <c r="S33" i="61"/>
  <c r="Z32" i="61"/>
  <c r="Y32" i="61"/>
  <c r="W48" i="61" s="1"/>
  <c r="X32" i="61"/>
  <c r="U32" i="61"/>
  <c r="T32" i="61"/>
  <c r="S32" i="61"/>
  <c r="Z31" i="61"/>
  <c r="Y31" i="61"/>
  <c r="X31" i="61"/>
  <c r="U31" i="61"/>
  <c r="T31" i="61"/>
  <c r="S31" i="61"/>
  <c r="N31" i="61"/>
  <c r="Y30" i="61"/>
  <c r="X30" i="61"/>
  <c r="U30" i="61"/>
  <c r="T30" i="61"/>
  <c r="I69" i="61" s="1"/>
  <c r="D69" i="61" s="1"/>
  <c r="S30" i="61"/>
  <c r="H69" i="61" s="1"/>
  <c r="C69" i="61" s="1"/>
  <c r="P30" i="61"/>
  <c r="O30" i="61"/>
  <c r="Z29" i="61"/>
  <c r="X29" i="61"/>
  <c r="Y45" i="61"/>
  <c r="T29" i="61"/>
  <c r="S29" i="61"/>
  <c r="J51" i="61"/>
  <c r="E51" i="61" s="1"/>
  <c r="Z28" i="61"/>
  <c r="Y28" i="61"/>
  <c r="X28" i="61"/>
  <c r="U28" i="61"/>
  <c r="T28" i="61"/>
  <c r="S28" i="61"/>
  <c r="H67" i="61" s="1"/>
  <c r="C67" i="61" s="1"/>
  <c r="Z27" i="61"/>
  <c r="Y27" i="61"/>
  <c r="X27" i="61"/>
  <c r="U27" i="61"/>
  <c r="T27" i="61"/>
  <c r="S27" i="61"/>
  <c r="Z26" i="61"/>
  <c r="Y42" i="61" s="1"/>
  <c r="Y26" i="61"/>
  <c r="X26" i="61"/>
  <c r="U26" i="61"/>
  <c r="T26" i="61"/>
  <c r="S26" i="61"/>
  <c r="H64" i="61" s="1"/>
  <c r="C64" i="61" s="1"/>
  <c r="Z25" i="61"/>
  <c r="Y25" i="61"/>
  <c r="X25" i="61"/>
  <c r="U25" i="61"/>
  <c r="J64" i="61" s="1"/>
  <c r="E64" i="61" s="1"/>
  <c r="T25" i="61"/>
  <c r="I64" i="61" s="1"/>
  <c r="D64" i="61" s="1"/>
  <c r="S25" i="61"/>
  <c r="U41" i="61" s="1"/>
  <c r="O25" i="61"/>
  <c r="W52" i="61" l="1"/>
  <c r="Y48" i="61"/>
  <c r="Y52" i="61"/>
  <c r="W42" i="61"/>
  <c r="W49" i="61"/>
  <c r="J69" i="61"/>
  <c r="E69" i="61" s="1"/>
  <c r="I66" i="61"/>
  <c r="D66" i="61" s="1"/>
  <c r="J68" i="61"/>
  <c r="E68" i="61" s="1"/>
  <c r="X47" i="61"/>
  <c r="U43" i="61"/>
  <c r="U49" i="61"/>
  <c r="Y50" i="61"/>
  <c r="X51" i="61"/>
  <c r="J67" i="61"/>
  <c r="E67" i="61" s="1"/>
  <c r="H71" i="61"/>
  <c r="C71" i="61" s="1"/>
  <c r="J65" i="61"/>
  <c r="E65" i="61" s="1"/>
  <c r="H70" i="61"/>
  <c r="C70" i="61" s="1"/>
  <c r="H74" i="61"/>
  <c r="C74" i="61" s="1"/>
  <c r="H66" i="61"/>
  <c r="C66" i="61" s="1"/>
  <c r="U48" i="61"/>
  <c r="U52" i="61"/>
  <c r="H51" i="61"/>
  <c r="C51" i="61" s="1"/>
  <c r="H48" i="61"/>
  <c r="C48" i="61" s="1"/>
  <c r="I51" i="61"/>
  <c r="D51" i="61" s="1"/>
  <c r="I47" i="61"/>
  <c r="D47" i="61" s="1"/>
  <c r="I50" i="61"/>
  <c r="D50" i="61" s="1"/>
  <c r="H53" i="61"/>
  <c r="C53" i="61" s="1"/>
  <c r="H57" i="61"/>
  <c r="C57" i="61" s="1"/>
  <c r="H49" i="61"/>
  <c r="C49" i="61" s="1"/>
  <c r="I54" i="61"/>
  <c r="D54" i="61" s="1"/>
  <c r="J54" i="61"/>
  <c r="E54" i="61" s="1"/>
  <c r="I52" i="61"/>
  <c r="D52" i="61" s="1"/>
  <c r="H55" i="61"/>
  <c r="C55" i="61" s="1"/>
  <c r="H47" i="61"/>
  <c r="C47" i="61" s="1"/>
  <c r="I68" i="61"/>
  <c r="D68" i="61" s="1"/>
  <c r="T49" i="61"/>
  <c r="T42" i="61"/>
  <c r="X48" i="61"/>
  <c r="V49" i="61"/>
  <c r="T50" i="61"/>
  <c r="H50" i="61"/>
  <c r="C50" i="61" s="1"/>
  <c r="X41" i="61"/>
  <c r="V42" i="61"/>
  <c r="W47" i="61"/>
  <c r="X49" i="61"/>
  <c r="V50" i="61"/>
  <c r="H65" i="61"/>
  <c r="C65" i="61" s="1"/>
  <c r="J48" i="61"/>
  <c r="E48" i="61" s="1"/>
  <c r="I49" i="61"/>
  <c r="D49" i="61" s="1"/>
  <c r="Y44" i="61"/>
  <c r="W45" i="61"/>
  <c r="J70" i="61"/>
  <c r="E70" i="61" s="1"/>
  <c r="I71" i="61"/>
  <c r="D71" i="61" s="1"/>
  <c r="J56" i="61"/>
  <c r="E56" i="61" s="1"/>
  <c r="I57" i="61"/>
  <c r="D57" i="61" s="1"/>
  <c r="T52" i="61"/>
  <c r="U46" i="61"/>
  <c r="X44" i="61"/>
  <c r="T46" i="61"/>
  <c r="J71" i="61"/>
  <c r="E71" i="61" s="1"/>
  <c r="X52" i="61"/>
  <c r="W41" i="61"/>
  <c r="X45" i="61"/>
  <c r="W51" i="61"/>
  <c r="Y41" i="61"/>
  <c r="H52" i="61"/>
  <c r="C52" i="61" s="1"/>
  <c r="J72" i="61"/>
  <c r="E72" i="61" s="1"/>
  <c r="U42" i="61"/>
  <c r="J66" i="61"/>
  <c r="E66" i="61" s="1"/>
  <c r="I67" i="61"/>
  <c r="D67" i="61" s="1"/>
  <c r="U45" i="61"/>
  <c r="I53" i="61"/>
  <c r="D53" i="61" s="1"/>
  <c r="T48" i="61"/>
  <c r="U50" i="61"/>
  <c r="J74" i="61"/>
  <c r="E74" i="61" s="1"/>
  <c r="H73" i="61"/>
  <c r="C73" i="61" s="1"/>
  <c r="J47" i="61"/>
  <c r="E47" i="61" s="1"/>
  <c r="Y47" i="61"/>
  <c r="J49" i="61"/>
  <c r="E49" i="61" s="1"/>
  <c r="Y49" i="61"/>
  <c r="J53" i="61"/>
  <c r="E53" i="61" s="1"/>
  <c r="H54" i="61"/>
  <c r="C54" i="61" s="1"/>
  <c r="J57" i="61"/>
  <c r="E57" i="61" s="1"/>
  <c r="H68" i="61"/>
  <c r="C68" i="61" s="1"/>
  <c r="T43" i="61"/>
  <c r="V46" i="61"/>
  <c r="V48" i="61"/>
  <c r="I72" i="61"/>
  <c r="D72" i="61" s="1"/>
  <c r="W46" i="61"/>
  <c r="X42" i="61"/>
  <c r="V43" i="61"/>
  <c r="T44" i="61"/>
  <c r="X46" i="61"/>
  <c r="T47" i="61"/>
  <c r="I48" i="61"/>
  <c r="D48" i="61" s="1"/>
  <c r="X50" i="61"/>
  <c r="T51" i="61"/>
  <c r="I55" i="61"/>
  <c r="D55" i="61" s="1"/>
  <c r="I65" i="61"/>
  <c r="D65" i="61" s="1"/>
  <c r="I73" i="61"/>
  <c r="D73" i="61" s="1"/>
  <c r="W43" i="61"/>
  <c r="U44" i="61"/>
  <c r="Y46" i="61"/>
  <c r="U47" i="61"/>
  <c r="J50" i="61"/>
  <c r="E50" i="61" s="1"/>
  <c r="U51" i="61"/>
  <c r="J52" i="61"/>
  <c r="E52" i="61" s="1"/>
  <c r="J55" i="61"/>
  <c r="E55" i="61" s="1"/>
  <c r="H56" i="61"/>
  <c r="C56" i="61" s="1"/>
  <c r="V44" i="61"/>
  <c r="V47" i="61"/>
  <c r="V51" i="61"/>
  <c r="I56" i="61"/>
  <c r="D56" i="61" s="1"/>
  <c r="I70" i="61"/>
  <c r="D70" i="61" s="1"/>
  <c r="I74" i="61"/>
  <c r="D74" i="61" s="1"/>
  <c r="T45" i="61"/>
  <c r="Y43" i="61"/>
  <c r="W44" i="61"/>
  <c r="V41" i="61"/>
  <c r="V45" i="61"/>
  <c r="O128" i="58"/>
  <c r="N125" i="58"/>
  <c r="O124" i="58"/>
  <c r="T106" i="58"/>
  <c r="S91" i="58"/>
  <c r="N88" i="58"/>
  <c r="M79" i="58"/>
  <c r="S68" i="58"/>
  <c r="Q62" i="58"/>
  <c r="P60" i="58"/>
  <c r="M54" i="58"/>
  <c r="S53" i="58"/>
  <c r="S48" i="58"/>
  <c r="T44" i="58"/>
  <c r="P43" i="58"/>
  <c r="M43" i="58"/>
  <c r="N37" i="58"/>
  <c r="O36" i="58"/>
  <c r="L36" i="58"/>
  <c r="M27" i="58"/>
  <c r="O24" i="58"/>
  <c r="R23" i="58"/>
  <c r="Q21" i="58"/>
  <c r="M21" i="58"/>
  <c r="T18" i="58"/>
  <c r="S18" i="58"/>
  <c r="Y13" i="58"/>
  <c r="X13" i="58"/>
  <c r="W13" i="58"/>
  <c r="T56" i="58" s="1"/>
  <c r="V13" i="58"/>
  <c r="T105" i="58" s="1"/>
  <c r="U13" i="58"/>
  <c r="T13" i="58"/>
  <c r="S13" i="58"/>
  <c r="T39" i="58" s="1"/>
  <c r="R13" i="58"/>
  <c r="T66" i="58" s="1"/>
  <c r="Q13" i="58"/>
  <c r="P13" i="58"/>
  <c r="O13" i="58"/>
  <c r="T43" i="58" s="1"/>
  <c r="N13" i="58"/>
  <c r="Y12" i="58"/>
  <c r="S23" i="58" s="1"/>
  <c r="X12" i="58"/>
  <c r="S25" i="58" s="1"/>
  <c r="W12" i="58"/>
  <c r="S88" i="58" s="1"/>
  <c r="V12" i="58"/>
  <c r="S90" i="58" s="1"/>
  <c r="U12" i="58"/>
  <c r="T12" i="58"/>
  <c r="S12" i="58"/>
  <c r="S96" i="58" s="1"/>
  <c r="R12" i="58"/>
  <c r="S37" i="58" s="1"/>
  <c r="Q12" i="58"/>
  <c r="P12" i="58"/>
  <c r="O12" i="58"/>
  <c r="N12" i="58"/>
  <c r="S41" i="58" s="1"/>
  <c r="Y11" i="58"/>
  <c r="R20" i="58" s="1"/>
  <c r="X11" i="58"/>
  <c r="R54" i="58" s="1"/>
  <c r="W11" i="58"/>
  <c r="V11" i="58"/>
  <c r="U11" i="58"/>
  <c r="T11" i="58"/>
  <c r="S11" i="58"/>
  <c r="R11" i="58"/>
  <c r="R93" i="58" s="1"/>
  <c r="Q11" i="58"/>
  <c r="P11" i="58"/>
  <c r="O11" i="58"/>
  <c r="N11" i="58"/>
  <c r="R41" i="58" s="1"/>
  <c r="Y10" i="58"/>
  <c r="Q60" i="58" s="1"/>
  <c r="X10" i="58"/>
  <c r="Q26" i="58" s="1"/>
  <c r="W10" i="58"/>
  <c r="Q137" i="58" s="1"/>
  <c r="V10" i="58"/>
  <c r="U10" i="58"/>
  <c r="T10" i="58"/>
  <c r="S10" i="58"/>
  <c r="Q39" i="58" s="1"/>
  <c r="R10" i="58"/>
  <c r="Q38" i="58" s="1"/>
  <c r="Q10" i="58"/>
  <c r="P10" i="58"/>
  <c r="O10" i="58"/>
  <c r="Q43" i="58" s="1"/>
  <c r="N10" i="58"/>
  <c r="Y9" i="58"/>
  <c r="P135" i="58" s="1"/>
  <c r="X9" i="58"/>
  <c r="P134" i="58" s="1"/>
  <c r="W9" i="58"/>
  <c r="V9" i="58"/>
  <c r="U9" i="58"/>
  <c r="T9" i="58"/>
  <c r="S9" i="58"/>
  <c r="P40" i="58" s="1"/>
  <c r="R9" i="58"/>
  <c r="Q9" i="58"/>
  <c r="P9" i="58"/>
  <c r="O9" i="58"/>
  <c r="N9" i="58"/>
  <c r="P69" i="58" s="1"/>
  <c r="Y8" i="58"/>
  <c r="O27" i="58" s="1"/>
  <c r="X8" i="58"/>
  <c r="O137" i="58" s="1"/>
  <c r="W8" i="58"/>
  <c r="V8" i="58"/>
  <c r="U8" i="58"/>
  <c r="O40" i="58" s="1"/>
  <c r="T8" i="58"/>
  <c r="O65" i="58" s="1"/>
  <c r="S8" i="58"/>
  <c r="R8" i="58"/>
  <c r="Q8" i="58"/>
  <c r="P8" i="58"/>
  <c r="O8" i="58"/>
  <c r="N8" i="58"/>
  <c r="O125" i="58" s="1"/>
  <c r="Y7" i="58"/>
  <c r="N119" i="58" s="1"/>
  <c r="X7" i="58"/>
  <c r="N118" i="58" s="1"/>
  <c r="W7" i="58"/>
  <c r="V7" i="58"/>
  <c r="U7" i="58"/>
  <c r="T7" i="58"/>
  <c r="S7" i="58"/>
  <c r="R7" i="58"/>
  <c r="Q7" i="58"/>
  <c r="P7" i="58"/>
  <c r="O7" i="58"/>
  <c r="N7" i="58"/>
  <c r="N126" i="58" s="1"/>
  <c r="Y6" i="58"/>
  <c r="M83" i="58" s="1"/>
  <c r="X6" i="58"/>
  <c r="M30" i="58" s="1"/>
  <c r="W6" i="58"/>
  <c r="V6" i="58"/>
  <c r="U6" i="58"/>
  <c r="M39" i="58" s="1"/>
  <c r="T6" i="58"/>
  <c r="M122" i="58" s="1"/>
  <c r="S6" i="58"/>
  <c r="R6" i="58"/>
  <c r="Q6" i="58"/>
  <c r="P6" i="58"/>
  <c r="O6" i="58"/>
  <c r="N6" i="58"/>
  <c r="Y5" i="58"/>
  <c r="L107" i="58" s="1"/>
  <c r="X5" i="58"/>
  <c r="L106" i="58" s="1"/>
  <c r="W5" i="58"/>
  <c r="V5" i="58"/>
  <c r="U5" i="58"/>
  <c r="L40" i="58" s="1"/>
  <c r="T5" i="58"/>
  <c r="L66" i="58" s="1"/>
  <c r="S5" i="58"/>
  <c r="R5" i="58"/>
  <c r="Q5" i="58"/>
  <c r="L44" i="58" s="1"/>
  <c r="P5" i="58"/>
  <c r="O5" i="58"/>
  <c r="N5" i="58"/>
  <c r="N27" i="58" l="1"/>
  <c r="L17" i="58"/>
  <c r="O19" i="58"/>
  <c r="R24" i="58"/>
  <c r="P32" i="58"/>
  <c r="N50" i="58"/>
  <c r="L55" i="58"/>
  <c r="R81" i="58"/>
  <c r="M112" i="58"/>
  <c r="M17" i="58"/>
  <c r="R19" i="58"/>
  <c r="L22" i="58"/>
  <c r="S24" i="58"/>
  <c r="O28" i="58"/>
  <c r="S32" i="58"/>
  <c r="N45" i="58"/>
  <c r="Q50" i="58"/>
  <c r="Q55" i="58"/>
  <c r="M63" i="58"/>
  <c r="P72" i="58"/>
  <c r="N82" i="58"/>
  <c r="R92" i="58"/>
  <c r="L113" i="58"/>
  <c r="N129" i="58"/>
  <c r="R30" i="58"/>
  <c r="R61" i="58"/>
  <c r="R90" i="58"/>
  <c r="N28" i="58"/>
  <c r="L72" i="58"/>
  <c r="Q17" i="58"/>
  <c r="S19" i="58"/>
  <c r="O22" i="58"/>
  <c r="P25" i="58"/>
  <c r="L29" i="58"/>
  <c r="R33" i="58"/>
  <c r="M38" i="58"/>
  <c r="M46" i="58"/>
  <c r="P51" i="58"/>
  <c r="R57" i="58"/>
  <c r="P64" i="58"/>
  <c r="M74" i="58"/>
  <c r="L84" i="58"/>
  <c r="T95" i="58"/>
  <c r="N116" i="58"/>
  <c r="P132" i="58"/>
  <c r="L31" i="58"/>
  <c r="L71" i="58"/>
  <c r="T17" i="58"/>
  <c r="N20" i="58"/>
  <c r="Q22" i="58"/>
  <c r="O29" i="58"/>
  <c r="N34" i="58"/>
  <c r="L39" i="58"/>
  <c r="R46" i="58"/>
  <c r="L52" i="58"/>
  <c r="L58" i="58"/>
  <c r="M75" i="58"/>
  <c r="M85" i="58"/>
  <c r="T99" i="58"/>
  <c r="M117" i="58"/>
  <c r="O133" i="58"/>
  <c r="R49" i="58"/>
  <c r="R80" i="58"/>
  <c r="L18" i="58"/>
  <c r="Q20" i="58"/>
  <c r="L23" i="58"/>
  <c r="M26" i="58"/>
  <c r="R29" i="58"/>
  <c r="Q34" i="58"/>
  <c r="L47" i="58"/>
  <c r="O52" i="58"/>
  <c r="M59" i="58"/>
  <c r="P77" i="58"/>
  <c r="Q85" i="58"/>
  <c r="T102" i="58"/>
  <c r="N120" i="58"/>
  <c r="P136" i="58"/>
  <c r="P21" i="58"/>
  <c r="L108" i="58"/>
  <c r="P18" i="58"/>
  <c r="Q23" i="58"/>
  <c r="P35" i="58"/>
  <c r="P48" i="58"/>
  <c r="N53" i="58"/>
  <c r="T59" i="58"/>
  <c r="S67" i="58"/>
  <c r="P78" i="58"/>
  <c r="N87" i="58"/>
  <c r="L104" i="58"/>
  <c r="M121" i="58"/>
  <c r="Q134" i="58"/>
  <c r="Q133" i="58"/>
  <c r="O41" i="58"/>
  <c r="R95" i="58"/>
  <c r="R68" i="58"/>
  <c r="R67" i="58"/>
  <c r="R96" i="58"/>
  <c r="R123" i="58"/>
  <c r="R40" i="58"/>
  <c r="R124" i="58"/>
  <c r="R39" i="58"/>
  <c r="T55" i="58"/>
  <c r="T75" i="58"/>
  <c r="T104" i="58"/>
  <c r="L93" i="58"/>
  <c r="L94" i="58"/>
  <c r="L122" i="58"/>
  <c r="L121" i="58"/>
  <c r="L65" i="58"/>
  <c r="L38" i="58"/>
  <c r="L37" i="58"/>
  <c r="M128" i="58"/>
  <c r="M127" i="58"/>
  <c r="M41" i="58"/>
  <c r="M69" i="58"/>
  <c r="M61" i="58"/>
  <c r="M106" i="58"/>
  <c r="M105" i="58"/>
  <c r="M102" i="58"/>
  <c r="M101" i="58"/>
  <c r="M130" i="58"/>
  <c r="M129" i="58"/>
  <c r="M138" i="58"/>
  <c r="M137" i="58"/>
  <c r="M134" i="58"/>
  <c r="M133" i="58"/>
  <c r="M78" i="58"/>
  <c r="M73" i="58"/>
  <c r="M49" i="58"/>
  <c r="M33" i="58"/>
  <c r="M25" i="58"/>
  <c r="M86" i="58"/>
  <c r="M81" i="58"/>
  <c r="M62" i="58"/>
  <c r="M57" i="58"/>
  <c r="M82" i="58"/>
  <c r="M53" i="58"/>
  <c r="M45" i="58"/>
  <c r="M90" i="58"/>
  <c r="M77" i="58"/>
  <c r="N93" i="58"/>
  <c r="N94" i="58"/>
  <c r="O138" i="58"/>
  <c r="O130" i="58"/>
  <c r="O114" i="58"/>
  <c r="O106" i="58"/>
  <c r="O90" i="58"/>
  <c r="O82" i="58"/>
  <c r="O74" i="58"/>
  <c r="O113" i="58"/>
  <c r="O110" i="58"/>
  <c r="O109" i="58"/>
  <c r="O118" i="58"/>
  <c r="O117" i="58"/>
  <c r="O58" i="58"/>
  <c r="O81" i="58"/>
  <c r="O78" i="58"/>
  <c r="O77" i="58"/>
  <c r="O89" i="58"/>
  <c r="O105" i="58"/>
  <c r="O101" i="58"/>
  <c r="O54" i="58"/>
  <c r="O46" i="58"/>
  <c r="O30" i="58"/>
  <c r="O85" i="58"/>
  <c r="O102" i="58"/>
  <c r="O61" i="58"/>
  <c r="O50" i="58"/>
  <c r="O34" i="58"/>
  <c r="Q57" i="58"/>
  <c r="Q130" i="58"/>
  <c r="Q129" i="58"/>
  <c r="Q90" i="58"/>
  <c r="Q89" i="58"/>
  <c r="Q61" i="58"/>
  <c r="Q102" i="58"/>
  <c r="Q101" i="58"/>
  <c r="Q109" i="58"/>
  <c r="Q105" i="58"/>
  <c r="Q58" i="58"/>
  <c r="Q53" i="58"/>
  <c r="Q45" i="58"/>
  <c r="Q29" i="58"/>
  <c r="Q117" i="58"/>
  <c r="Q113" i="58"/>
  <c r="Q74" i="58"/>
  <c r="Q110" i="58"/>
  <c r="Q106" i="58"/>
  <c r="Q49" i="58"/>
  <c r="Q33" i="58"/>
  <c r="Q118" i="58"/>
  <c r="Q114" i="58"/>
  <c r="Q78" i="58"/>
  <c r="S62" i="58"/>
  <c r="S66" i="58"/>
  <c r="S50" i="58"/>
  <c r="S34" i="58"/>
  <c r="S26" i="58"/>
  <c r="S65" i="58"/>
  <c r="S57" i="58"/>
  <c r="S54" i="58"/>
  <c r="S46" i="58"/>
  <c r="S30" i="58"/>
  <c r="N17" i="58"/>
  <c r="M18" i="58"/>
  <c r="L19" i="58"/>
  <c r="T19" i="58"/>
  <c r="S20" i="58"/>
  <c r="R21" i="58"/>
  <c r="R22" i="58"/>
  <c r="T24" i="58"/>
  <c r="N26" i="58"/>
  <c r="P28" i="58"/>
  <c r="S29" i="58"/>
  <c r="M31" i="58"/>
  <c r="T32" i="58"/>
  <c r="R34" i="58"/>
  <c r="P36" i="58"/>
  <c r="N38" i="58"/>
  <c r="O45" i="58"/>
  <c r="M47" i="58"/>
  <c r="T48" i="58"/>
  <c r="R50" i="58"/>
  <c r="P52" i="58"/>
  <c r="N54" i="58"/>
  <c r="L56" i="58"/>
  <c r="M58" i="58"/>
  <c r="N63" i="58"/>
  <c r="N66" i="58"/>
  <c r="T72" i="58"/>
  <c r="L76" i="58"/>
  <c r="N79" i="58"/>
  <c r="Q82" i="58"/>
  <c r="R85" i="58"/>
  <c r="M89" i="58"/>
  <c r="S92" i="58"/>
  <c r="T96" i="58"/>
  <c r="T100" i="58"/>
  <c r="L105" i="58"/>
  <c r="M109" i="58"/>
  <c r="M113" i="58"/>
  <c r="N117" i="58"/>
  <c r="N121" i="58"/>
  <c r="O129" i="58"/>
  <c r="P133" i="58"/>
  <c r="O98" i="58"/>
  <c r="O97" i="58"/>
  <c r="O42" i="58"/>
  <c r="S126" i="58"/>
  <c r="S70" i="58"/>
  <c r="S125" i="58"/>
  <c r="S69" i="58"/>
  <c r="S42" i="58"/>
  <c r="M100" i="58"/>
  <c r="M99" i="58"/>
  <c r="O99" i="58"/>
  <c r="O71" i="58"/>
  <c r="O72" i="58"/>
  <c r="O43" i="58"/>
  <c r="O100" i="58"/>
  <c r="Q128" i="58"/>
  <c r="Q72" i="58"/>
  <c r="Q127" i="58"/>
  <c r="Q71" i="58"/>
  <c r="Q100" i="58"/>
  <c r="Q99" i="58"/>
  <c r="Q44" i="58"/>
  <c r="S72" i="58"/>
  <c r="S71" i="58"/>
  <c r="S43" i="58"/>
  <c r="S127" i="58"/>
  <c r="S128" i="58"/>
  <c r="T108" i="58"/>
  <c r="M72" i="58"/>
  <c r="M44" i="58"/>
  <c r="N123" i="58"/>
  <c r="N67" i="58"/>
  <c r="N68" i="58"/>
  <c r="N40" i="58"/>
  <c r="N95" i="58"/>
  <c r="N39" i="58"/>
  <c r="N96" i="58"/>
  <c r="O112" i="58"/>
  <c r="O111" i="58"/>
  <c r="O108" i="58"/>
  <c r="O107" i="58"/>
  <c r="O59" i="58"/>
  <c r="O120" i="58"/>
  <c r="O119" i="58"/>
  <c r="O116" i="58"/>
  <c r="O115" i="58"/>
  <c r="O140" i="58"/>
  <c r="O139" i="58"/>
  <c r="O80" i="58"/>
  <c r="O79" i="58"/>
  <c r="O76" i="58"/>
  <c r="O75" i="58"/>
  <c r="O63" i="58"/>
  <c r="O91" i="58"/>
  <c r="O55" i="58"/>
  <c r="O47" i="58"/>
  <c r="O31" i="58"/>
  <c r="O23" i="58"/>
  <c r="O103" i="58"/>
  <c r="O84" i="58"/>
  <c r="O92" i="58"/>
  <c r="O64" i="58"/>
  <c r="O60" i="58"/>
  <c r="O51" i="58"/>
  <c r="O35" i="58"/>
  <c r="O104" i="58"/>
  <c r="O88" i="58"/>
  <c r="Q120" i="58"/>
  <c r="Q112" i="58"/>
  <c r="Q104" i="58"/>
  <c r="Q88" i="58"/>
  <c r="Q80" i="58"/>
  <c r="Q132" i="58"/>
  <c r="Q131" i="58"/>
  <c r="Q64" i="58"/>
  <c r="Q92" i="58"/>
  <c r="Q91" i="58"/>
  <c r="Q103" i="58"/>
  <c r="Q111" i="58"/>
  <c r="Q107" i="58"/>
  <c r="Q84" i="58"/>
  <c r="Q79" i="58"/>
  <c r="Q63" i="58"/>
  <c r="Q119" i="58"/>
  <c r="Q115" i="58"/>
  <c r="Q87" i="58"/>
  <c r="Q59" i="58"/>
  <c r="Q52" i="58"/>
  <c r="Q36" i="58"/>
  <c r="Q28" i="58"/>
  <c r="Q108" i="58"/>
  <c r="Q75" i="58"/>
  <c r="Q116" i="58"/>
  <c r="Q83" i="58"/>
  <c r="Q56" i="58"/>
  <c r="Q48" i="58"/>
  <c r="Q32" i="58"/>
  <c r="S63" i="58"/>
  <c r="S60" i="58"/>
  <c r="S51" i="58"/>
  <c r="S35" i="58"/>
  <c r="S27" i="58"/>
  <c r="S56" i="58"/>
  <c r="S55" i="58"/>
  <c r="S47" i="58"/>
  <c r="S31" i="58"/>
  <c r="O17" i="58"/>
  <c r="N18" i="58"/>
  <c r="M19" i="58"/>
  <c r="L20" i="58"/>
  <c r="T20" i="58"/>
  <c r="S21" i="58"/>
  <c r="S22" i="58"/>
  <c r="T23" i="58"/>
  <c r="N25" i="58"/>
  <c r="O26" i="58"/>
  <c r="P27" i="58"/>
  <c r="S28" i="58"/>
  <c r="T29" i="58"/>
  <c r="P31" i="58"/>
  <c r="N33" i="58"/>
  <c r="L35" i="58"/>
  <c r="S36" i="58"/>
  <c r="M42" i="58"/>
  <c r="R45" i="58"/>
  <c r="P47" i="58"/>
  <c r="N49" i="58"/>
  <c r="L51" i="58"/>
  <c r="S52" i="58"/>
  <c r="Q54" i="58"/>
  <c r="O56" i="58"/>
  <c r="R58" i="58"/>
  <c r="T60" i="58"/>
  <c r="T63" i="58"/>
  <c r="M70" i="58"/>
  <c r="O73" i="58"/>
  <c r="Q76" i="58"/>
  <c r="L80" i="58"/>
  <c r="O86" i="58"/>
  <c r="R89" i="58"/>
  <c r="S97" i="58"/>
  <c r="S101" i="58"/>
  <c r="L110" i="58"/>
  <c r="L114" i="58"/>
  <c r="M118" i="58"/>
  <c r="N130" i="58"/>
  <c r="O134" i="58"/>
  <c r="P138" i="58"/>
  <c r="P121" i="58"/>
  <c r="P65" i="58"/>
  <c r="P122" i="58"/>
  <c r="P94" i="58"/>
  <c r="P93" i="58"/>
  <c r="P38" i="58"/>
  <c r="P66" i="58"/>
  <c r="P37" i="58"/>
  <c r="R66" i="58"/>
  <c r="R65" i="58"/>
  <c r="R121" i="58"/>
  <c r="R122" i="58"/>
  <c r="T93" i="58"/>
  <c r="T122" i="58"/>
  <c r="T121" i="58"/>
  <c r="T65" i="58"/>
  <c r="T38" i="58"/>
  <c r="T37" i="58"/>
  <c r="Q136" i="58"/>
  <c r="Q135" i="58"/>
  <c r="Q140" i="58"/>
  <c r="O69" i="58"/>
  <c r="S100" i="58"/>
  <c r="L96" i="58"/>
  <c r="L95" i="58"/>
  <c r="L124" i="58"/>
  <c r="L123" i="58"/>
  <c r="L68" i="58"/>
  <c r="M140" i="58"/>
  <c r="M132" i="58"/>
  <c r="M116" i="58"/>
  <c r="M108" i="58"/>
  <c r="M92" i="58"/>
  <c r="M84" i="58"/>
  <c r="M76" i="58"/>
  <c r="M107" i="58"/>
  <c r="M104" i="58"/>
  <c r="M103" i="58"/>
  <c r="M60" i="58"/>
  <c r="M131" i="58"/>
  <c r="M139" i="58"/>
  <c r="M136" i="58"/>
  <c r="M135" i="58"/>
  <c r="M91" i="58"/>
  <c r="M56" i="58"/>
  <c r="M48" i="58"/>
  <c r="M32" i="58"/>
  <c r="M24" i="58"/>
  <c r="M87" i="58"/>
  <c r="M64" i="58"/>
  <c r="M52" i="58"/>
  <c r="M36" i="58"/>
  <c r="N70" i="58"/>
  <c r="N69" i="58"/>
  <c r="N97" i="58"/>
  <c r="N98" i="58"/>
  <c r="O122" i="58"/>
  <c r="O121" i="58"/>
  <c r="O93" i="58"/>
  <c r="O94" i="58"/>
  <c r="P97" i="58"/>
  <c r="P128" i="58"/>
  <c r="P127" i="58"/>
  <c r="P126" i="58"/>
  <c r="P125" i="58"/>
  <c r="P99" i="58"/>
  <c r="P71" i="58"/>
  <c r="P100" i="58"/>
  <c r="P98" i="58"/>
  <c r="P42" i="58"/>
  <c r="P70" i="58"/>
  <c r="P41" i="58"/>
  <c r="Q122" i="58"/>
  <c r="Q121" i="58"/>
  <c r="Q66" i="58"/>
  <c r="Q65" i="58"/>
  <c r="Q94" i="58"/>
  <c r="Q93" i="58"/>
  <c r="Q37" i="58"/>
  <c r="R70" i="58"/>
  <c r="R69" i="58"/>
  <c r="R98" i="58"/>
  <c r="R97" i="58"/>
  <c r="R125" i="58"/>
  <c r="R126" i="58"/>
  <c r="R134" i="58"/>
  <c r="R133" i="58"/>
  <c r="R130" i="58"/>
  <c r="R129" i="58"/>
  <c r="R102" i="58"/>
  <c r="R101" i="58"/>
  <c r="R110" i="58"/>
  <c r="R109" i="58"/>
  <c r="R106" i="58"/>
  <c r="R105" i="58"/>
  <c r="R117" i="58"/>
  <c r="R113" i="58"/>
  <c r="R118" i="58"/>
  <c r="R114" i="58"/>
  <c r="S94" i="58"/>
  <c r="S121" i="58"/>
  <c r="S122" i="58"/>
  <c r="S38" i="58"/>
  <c r="T125" i="58"/>
  <c r="T69" i="58"/>
  <c r="T42" i="58"/>
  <c r="T41" i="58"/>
  <c r="T126" i="58"/>
  <c r="T70" i="58"/>
  <c r="T133" i="58"/>
  <c r="T117" i="58"/>
  <c r="T109" i="58"/>
  <c r="T101" i="58"/>
  <c r="T85" i="58"/>
  <c r="T77" i="58"/>
  <c r="T82" i="58"/>
  <c r="T81" i="58"/>
  <c r="T78" i="58"/>
  <c r="T62" i="58"/>
  <c r="T90" i="58"/>
  <c r="T89" i="58"/>
  <c r="T86" i="58"/>
  <c r="T61" i="58"/>
  <c r="T114" i="58"/>
  <c r="T113" i="58"/>
  <c r="T110" i="58"/>
  <c r="T118" i="58"/>
  <c r="T129" i="58"/>
  <c r="T74" i="58"/>
  <c r="T50" i="58"/>
  <c r="T34" i="58"/>
  <c r="T26" i="58"/>
  <c r="T49" i="58"/>
  <c r="T33" i="58"/>
  <c r="T25" i="58"/>
  <c r="T130" i="58"/>
  <c r="T57" i="58"/>
  <c r="T54" i="58"/>
  <c r="T46" i="58"/>
  <c r="T30" i="58"/>
  <c r="T134" i="58"/>
  <c r="T73" i="58"/>
  <c r="T58" i="58"/>
  <c r="T53" i="58"/>
  <c r="T45" i="58"/>
  <c r="P17" i="58"/>
  <c r="O18" i="58"/>
  <c r="N19" i="58"/>
  <c r="M20" i="58"/>
  <c r="L21" i="58"/>
  <c r="T21" i="58"/>
  <c r="T22" i="58"/>
  <c r="L24" i="58"/>
  <c r="O25" i="58"/>
  <c r="P26" i="58"/>
  <c r="Q27" i="58"/>
  <c r="T28" i="58"/>
  <c r="L30" i="58"/>
  <c r="Q31" i="58"/>
  <c r="O33" i="58"/>
  <c r="M35" i="58"/>
  <c r="T36" i="58"/>
  <c r="R38" i="58"/>
  <c r="N42" i="58"/>
  <c r="S45" i="58"/>
  <c r="Q47" i="58"/>
  <c r="O49" i="58"/>
  <c r="M51" i="58"/>
  <c r="T52" i="58"/>
  <c r="P56" i="58"/>
  <c r="S58" i="58"/>
  <c r="N61" i="58"/>
  <c r="L64" i="58"/>
  <c r="L67" i="58"/>
  <c r="O70" i="58"/>
  <c r="Q73" i="58"/>
  <c r="T76" i="58"/>
  <c r="M80" i="58"/>
  <c r="O83" i="58"/>
  <c r="Q86" i="58"/>
  <c r="S89" i="58"/>
  <c r="S93" i="58"/>
  <c r="T97" i="58"/>
  <c r="L102" i="58"/>
  <c r="M110" i="58"/>
  <c r="M114" i="58"/>
  <c r="N122" i="58"/>
  <c r="O126" i="58"/>
  <c r="P130" i="58"/>
  <c r="Q138" i="58"/>
  <c r="Q126" i="58"/>
  <c r="Q125" i="58"/>
  <c r="Q70" i="58"/>
  <c r="Q69" i="58"/>
  <c r="Q98" i="58"/>
  <c r="Q97" i="58"/>
  <c r="Q41" i="58"/>
  <c r="T124" i="58"/>
  <c r="T123" i="58"/>
  <c r="T68" i="58"/>
  <c r="N99" i="58"/>
  <c r="N100" i="58"/>
  <c r="N72" i="58"/>
  <c r="N71" i="58"/>
  <c r="N44" i="58"/>
  <c r="N43" i="58"/>
  <c r="O95" i="58"/>
  <c r="O96" i="58"/>
  <c r="Q96" i="58"/>
  <c r="Q124" i="58"/>
  <c r="Q123" i="58"/>
  <c r="Q68" i="58"/>
  <c r="Q67" i="58"/>
  <c r="Q95" i="58"/>
  <c r="Q40" i="58"/>
  <c r="S123" i="58"/>
  <c r="S124" i="58"/>
  <c r="S39" i="58"/>
  <c r="T127" i="58"/>
  <c r="T128" i="58"/>
  <c r="T27" i="58"/>
  <c r="T31" i="58"/>
  <c r="S40" i="58"/>
  <c r="O44" i="58"/>
  <c r="T47" i="58"/>
  <c r="R94" i="58"/>
  <c r="S98" i="58"/>
  <c r="L111" i="58"/>
  <c r="L115" i="58"/>
  <c r="M119" i="58"/>
  <c r="M123" i="58"/>
  <c r="N127" i="58"/>
  <c r="O131" i="58"/>
  <c r="O135" i="58"/>
  <c r="P139" i="58"/>
  <c r="P124" i="58"/>
  <c r="P123" i="58"/>
  <c r="P96" i="58"/>
  <c r="P95" i="58"/>
  <c r="P67" i="58"/>
  <c r="R135" i="58"/>
  <c r="R119" i="58"/>
  <c r="R111" i="58"/>
  <c r="R103" i="58"/>
  <c r="R132" i="58"/>
  <c r="R131" i="58"/>
  <c r="R140" i="58"/>
  <c r="R139" i="58"/>
  <c r="R138" i="58"/>
  <c r="R137" i="58"/>
  <c r="R136" i="58"/>
  <c r="R108" i="58"/>
  <c r="R107" i="58"/>
  <c r="R104" i="58"/>
  <c r="R115" i="58"/>
  <c r="R116" i="58"/>
  <c r="R112" i="58"/>
  <c r="R120" i="58"/>
  <c r="Q42" i="58"/>
  <c r="L125" i="58"/>
  <c r="L69" i="58"/>
  <c r="L98" i="58"/>
  <c r="L97" i="58"/>
  <c r="L126" i="58"/>
  <c r="L70" i="58"/>
  <c r="L42" i="58"/>
  <c r="L41" i="58"/>
  <c r="L133" i="58"/>
  <c r="L117" i="58"/>
  <c r="L109" i="58"/>
  <c r="L101" i="58"/>
  <c r="L85" i="58"/>
  <c r="L77" i="58"/>
  <c r="L90" i="58"/>
  <c r="L89" i="58"/>
  <c r="L86" i="58"/>
  <c r="L62" i="58"/>
  <c r="L61" i="58"/>
  <c r="L118" i="58"/>
  <c r="L130" i="58"/>
  <c r="L129" i="58"/>
  <c r="L138" i="58"/>
  <c r="L134" i="58"/>
  <c r="L50" i="58"/>
  <c r="L34" i="58"/>
  <c r="L26" i="58"/>
  <c r="L78" i="58"/>
  <c r="L73" i="58"/>
  <c r="L49" i="58"/>
  <c r="L33" i="58"/>
  <c r="L25" i="58"/>
  <c r="L137" i="58"/>
  <c r="L74" i="58"/>
  <c r="L54" i="58"/>
  <c r="L46" i="58"/>
  <c r="L82" i="58"/>
  <c r="L53" i="58"/>
  <c r="L45" i="58"/>
  <c r="M94" i="58"/>
  <c r="M93" i="58"/>
  <c r="M66" i="58"/>
  <c r="M65" i="58"/>
  <c r="M37" i="58"/>
  <c r="N106" i="58"/>
  <c r="N105" i="58"/>
  <c r="N102" i="58"/>
  <c r="N101" i="58"/>
  <c r="N114" i="58"/>
  <c r="N113" i="58"/>
  <c r="N110" i="58"/>
  <c r="N109" i="58"/>
  <c r="N138" i="58"/>
  <c r="N137" i="58"/>
  <c r="N134" i="58"/>
  <c r="N133" i="58"/>
  <c r="N74" i="58"/>
  <c r="N73" i="58"/>
  <c r="N86" i="58"/>
  <c r="N81" i="58"/>
  <c r="N62" i="58"/>
  <c r="N57" i="58"/>
  <c r="N89" i="58"/>
  <c r="N58" i="58"/>
  <c r="N90" i="58"/>
  <c r="N77" i="58"/>
  <c r="N85" i="58"/>
  <c r="O66" i="58"/>
  <c r="O38" i="58"/>
  <c r="P137" i="58"/>
  <c r="P129" i="58"/>
  <c r="P113" i="58"/>
  <c r="P105" i="58"/>
  <c r="P89" i="58"/>
  <c r="P81" i="58"/>
  <c r="P73" i="58"/>
  <c r="P118" i="58"/>
  <c r="P117" i="58"/>
  <c r="P114" i="58"/>
  <c r="P58" i="58"/>
  <c r="P57" i="58"/>
  <c r="P86" i="58"/>
  <c r="P85" i="58"/>
  <c r="P82" i="58"/>
  <c r="P62" i="58"/>
  <c r="P90" i="58"/>
  <c r="P101" i="58"/>
  <c r="P54" i="58"/>
  <c r="P46" i="58"/>
  <c r="P30" i="58"/>
  <c r="P22" i="58"/>
  <c r="P109" i="58"/>
  <c r="P53" i="58"/>
  <c r="P45" i="58"/>
  <c r="P29" i="58"/>
  <c r="P102" i="58"/>
  <c r="P61" i="58"/>
  <c r="P50" i="58"/>
  <c r="P34" i="58"/>
  <c r="P110" i="58"/>
  <c r="P106" i="58"/>
  <c r="P49" i="58"/>
  <c r="P33" i="58"/>
  <c r="R78" i="58"/>
  <c r="R77" i="58"/>
  <c r="R74" i="58"/>
  <c r="R73" i="58"/>
  <c r="R82" i="58"/>
  <c r="R86" i="58"/>
  <c r="R62" i="58"/>
  <c r="R17" i="58"/>
  <c r="Q18" i="58"/>
  <c r="P19" i="58"/>
  <c r="O20" i="58"/>
  <c r="N21" i="58"/>
  <c r="M22" i="58"/>
  <c r="M23" i="58"/>
  <c r="P24" i="58"/>
  <c r="Q25" i="58"/>
  <c r="R26" i="58"/>
  <c r="L28" i="58"/>
  <c r="M29" i="58"/>
  <c r="N30" i="58"/>
  <c r="L32" i="58"/>
  <c r="S33" i="58"/>
  <c r="Q35" i="58"/>
  <c r="O37" i="58"/>
  <c r="T40" i="58"/>
  <c r="R42" i="58"/>
  <c r="P44" i="58"/>
  <c r="N46" i="58"/>
  <c r="L48" i="58"/>
  <c r="S49" i="58"/>
  <c r="Q51" i="58"/>
  <c r="O53" i="58"/>
  <c r="M55" i="58"/>
  <c r="L57" i="58"/>
  <c r="P59" i="58"/>
  <c r="S61" i="58"/>
  <c r="S64" i="58"/>
  <c r="T67" i="58"/>
  <c r="M71" i="58"/>
  <c r="P74" i="58"/>
  <c r="Q77" i="58"/>
  <c r="L81" i="58"/>
  <c r="N84" i="58"/>
  <c r="O87" i="58"/>
  <c r="T94" i="58"/>
  <c r="T98" i="58"/>
  <c r="L103" i="58"/>
  <c r="M111" i="58"/>
  <c r="M115" i="58"/>
  <c r="O123" i="58"/>
  <c r="O127" i="58"/>
  <c r="P131" i="58"/>
  <c r="Q139" i="58"/>
  <c r="M98" i="58"/>
  <c r="M97" i="58"/>
  <c r="M126" i="58"/>
  <c r="M125" i="58"/>
  <c r="S134" i="58"/>
  <c r="S118" i="58"/>
  <c r="S110" i="58"/>
  <c r="S102" i="58"/>
  <c r="S86" i="58"/>
  <c r="S78" i="58"/>
  <c r="S77" i="58"/>
  <c r="S74" i="58"/>
  <c r="S73" i="58"/>
  <c r="S85" i="58"/>
  <c r="S82" i="58"/>
  <c r="S81" i="58"/>
  <c r="S109" i="58"/>
  <c r="S106" i="58"/>
  <c r="S105" i="58"/>
  <c r="S117" i="58"/>
  <c r="S114" i="58"/>
  <c r="S113" i="58"/>
  <c r="S133" i="58"/>
  <c r="S129" i="58"/>
  <c r="S130" i="58"/>
  <c r="S140" i="58"/>
  <c r="S139" i="58"/>
  <c r="S138" i="58"/>
  <c r="S137" i="58"/>
  <c r="S136" i="58"/>
  <c r="S135" i="58"/>
  <c r="S76" i="58"/>
  <c r="S75" i="58"/>
  <c r="S84" i="58"/>
  <c r="S83" i="58"/>
  <c r="S80" i="58"/>
  <c r="S79" i="58"/>
  <c r="S108" i="58"/>
  <c r="S107" i="58"/>
  <c r="S104" i="58"/>
  <c r="S103" i="58"/>
  <c r="S116" i="58"/>
  <c r="S115" i="58"/>
  <c r="S112" i="58"/>
  <c r="S111" i="58"/>
  <c r="S119" i="58"/>
  <c r="S87" i="58"/>
  <c r="S131" i="58"/>
  <c r="S120" i="58"/>
  <c r="S132" i="58"/>
  <c r="R127" i="58"/>
  <c r="R71" i="58"/>
  <c r="R128" i="58"/>
  <c r="R72" i="58"/>
  <c r="R100" i="58"/>
  <c r="R99" i="58"/>
  <c r="R44" i="58"/>
  <c r="R43" i="58"/>
  <c r="T84" i="58"/>
  <c r="T83" i="58"/>
  <c r="T80" i="58"/>
  <c r="T79" i="58"/>
  <c r="T92" i="58"/>
  <c r="T91" i="58"/>
  <c r="T88" i="58"/>
  <c r="T87" i="58"/>
  <c r="T116" i="58"/>
  <c r="T115" i="58"/>
  <c r="T112" i="58"/>
  <c r="T111" i="58"/>
  <c r="T120" i="58"/>
  <c r="T119" i="58"/>
  <c r="T131" i="58"/>
  <c r="T139" i="58"/>
  <c r="T137" i="58"/>
  <c r="T135" i="58"/>
  <c r="T64" i="58"/>
  <c r="T132" i="58"/>
  <c r="T138" i="58"/>
  <c r="T136" i="58"/>
  <c r="L100" i="58"/>
  <c r="L99" i="58"/>
  <c r="L128" i="58"/>
  <c r="L127" i="58"/>
  <c r="L92" i="58"/>
  <c r="L91" i="58"/>
  <c r="L88" i="58"/>
  <c r="L87" i="58"/>
  <c r="L120" i="58"/>
  <c r="L119" i="58"/>
  <c r="L132" i="58"/>
  <c r="L131" i="58"/>
  <c r="L140" i="58"/>
  <c r="L136" i="58"/>
  <c r="L83" i="58"/>
  <c r="L139" i="58"/>
  <c r="L135" i="58"/>
  <c r="L79" i="58"/>
  <c r="L63" i="58"/>
  <c r="L59" i="58"/>
  <c r="L60" i="58"/>
  <c r="M124" i="58"/>
  <c r="M68" i="58"/>
  <c r="M96" i="58"/>
  <c r="M95" i="58"/>
  <c r="M67" i="58"/>
  <c r="M40" i="58"/>
  <c r="N139" i="58"/>
  <c r="N131" i="58"/>
  <c r="N115" i="58"/>
  <c r="N107" i="58"/>
  <c r="N91" i="58"/>
  <c r="N83" i="58"/>
  <c r="N75" i="58"/>
  <c r="N104" i="58"/>
  <c r="N103" i="58"/>
  <c r="N60" i="58"/>
  <c r="N112" i="58"/>
  <c r="N111" i="58"/>
  <c r="N108" i="58"/>
  <c r="N59" i="58"/>
  <c r="N136" i="58"/>
  <c r="N135" i="58"/>
  <c r="N132" i="58"/>
  <c r="N64" i="58"/>
  <c r="N140" i="58"/>
  <c r="N56" i="58"/>
  <c r="N48" i="58"/>
  <c r="N32" i="58"/>
  <c r="N24" i="58"/>
  <c r="N76" i="58"/>
  <c r="N55" i="58"/>
  <c r="N47" i="58"/>
  <c r="N31" i="58"/>
  <c r="N23" i="58"/>
  <c r="N52" i="58"/>
  <c r="N36" i="58"/>
  <c r="N92" i="58"/>
  <c r="N80" i="58"/>
  <c r="N51" i="58"/>
  <c r="N35" i="58"/>
  <c r="O68" i="58"/>
  <c r="O39" i="58"/>
  <c r="O67" i="58"/>
  <c r="P120" i="58"/>
  <c r="P119" i="58"/>
  <c r="P116" i="58"/>
  <c r="P115" i="58"/>
  <c r="P140" i="58"/>
  <c r="P88" i="58"/>
  <c r="P87" i="58"/>
  <c r="P84" i="58"/>
  <c r="P83" i="58"/>
  <c r="P92" i="58"/>
  <c r="P91" i="58"/>
  <c r="P103" i="58"/>
  <c r="P76" i="58"/>
  <c r="P111" i="58"/>
  <c r="P107" i="58"/>
  <c r="P79" i="58"/>
  <c r="P63" i="58"/>
  <c r="P104" i="58"/>
  <c r="P80" i="58"/>
  <c r="P112" i="58"/>
  <c r="P108" i="58"/>
  <c r="P75" i="58"/>
  <c r="R87" i="58"/>
  <c r="R79" i="58"/>
  <c r="R64" i="58"/>
  <c r="R56" i="58"/>
  <c r="R76" i="58"/>
  <c r="R75" i="58"/>
  <c r="R63" i="58"/>
  <c r="R59" i="58"/>
  <c r="R52" i="58"/>
  <c r="R36" i="58"/>
  <c r="R28" i="58"/>
  <c r="R60" i="58"/>
  <c r="R51" i="58"/>
  <c r="R35" i="58"/>
  <c r="R27" i="58"/>
  <c r="R88" i="58"/>
  <c r="R83" i="58"/>
  <c r="R48" i="58"/>
  <c r="R32" i="58"/>
  <c r="R55" i="58"/>
  <c r="R47" i="58"/>
  <c r="R31" i="58"/>
  <c r="S17" i="58"/>
  <c r="R18" i="58"/>
  <c r="Q19" i="58"/>
  <c r="P20" i="58"/>
  <c r="O21" i="58"/>
  <c r="N22" i="58"/>
  <c r="P23" i="58"/>
  <c r="Q24" i="58"/>
  <c r="R25" i="58"/>
  <c r="L27" i="58"/>
  <c r="M28" i="58"/>
  <c r="N29" i="58"/>
  <c r="Q30" i="58"/>
  <c r="O32" i="58"/>
  <c r="M34" i="58"/>
  <c r="T35" i="58"/>
  <c r="R37" i="58"/>
  <c r="P39" i="58"/>
  <c r="N41" i="58"/>
  <c r="L43" i="58"/>
  <c r="S44" i="58"/>
  <c r="Q46" i="58"/>
  <c r="O48" i="58"/>
  <c r="M50" i="58"/>
  <c r="T51" i="58"/>
  <c r="R53" i="58"/>
  <c r="P55" i="58"/>
  <c r="O57" i="58"/>
  <c r="S59" i="58"/>
  <c r="O62" i="58"/>
  <c r="N65" i="58"/>
  <c r="P68" i="58"/>
  <c r="T71" i="58"/>
  <c r="L75" i="58"/>
  <c r="N78" i="58"/>
  <c r="Q81" i="58"/>
  <c r="R84" i="58"/>
  <c r="M88" i="58"/>
  <c r="R91" i="58"/>
  <c r="S95" i="58"/>
  <c r="S99" i="58"/>
  <c r="T103" i="58"/>
  <c r="T107" i="58"/>
  <c r="L112" i="58"/>
  <c r="L116" i="58"/>
  <c r="M120" i="58"/>
  <c r="N124" i="58"/>
  <c r="N128" i="58"/>
  <c r="O132" i="58"/>
  <c r="O136" i="58"/>
  <c r="T140" i="58"/>
  <c r="S140" i="56"/>
  <c r="R140" i="56"/>
  <c r="Q140" i="56"/>
  <c r="S139" i="56"/>
  <c r="R139" i="56"/>
  <c r="Q139" i="56"/>
  <c r="S138" i="56"/>
  <c r="R138" i="56"/>
  <c r="Q138" i="56"/>
  <c r="S137" i="56"/>
  <c r="R137" i="56"/>
  <c r="Q137" i="56"/>
  <c r="S136" i="56"/>
  <c r="R136" i="56"/>
  <c r="Q136" i="56"/>
  <c r="S135" i="56"/>
  <c r="R135" i="56"/>
  <c r="Q135" i="56"/>
  <c r="S134" i="56"/>
  <c r="R134" i="56"/>
  <c r="Q134" i="56"/>
  <c r="S133" i="56"/>
  <c r="R133" i="56"/>
  <c r="Q133" i="56"/>
  <c r="S132" i="56"/>
  <c r="R132" i="56"/>
  <c r="Q132" i="56"/>
  <c r="S131" i="56"/>
  <c r="R131" i="56"/>
  <c r="Q131" i="56"/>
  <c r="S130" i="56"/>
  <c r="R130" i="56"/>
  <c r="Q130" i="56"/>
  <c r="S129" i="56"/>
  <c r="R129" i="56"/>
  <c r="Q129" i="56"/>
  <c r="S128" i="56"/>
  <c r="R128" i="56"/>
  <c r="Q128" i="56"/>
  <c r="S127" i="56"/>
  <c r="R127" i="56"/>
  <c r="Q127" i="56"/>
  <c r="S126" i="56"/>
  <c r="R126" i="56"/>
  <c r="Q126" i="56"/>
  <c r="S125" i="56"/>
  <c r="R125" i="56"/>
  <c r="Q125" i="56"/>
  <c r="S124" i="56"/>
  <c r="R124" i="56"/>
  <c r="Q124" i="56"/>
  <c r="S123" i="56"/>
  <c r="R123" i="56"/>
  <c r="Q123" i="56"/>
  <c r="S122" i="56"/>
  <c r="R122" i="56"/>
  <c r="Q122" i="56"/>
  <c r="S121" i="56"/>
  <c r="R121" i="56"/>
  <c r="Q121" i="56"/>
  <c r="S120" i="56"/>
  <c r="R120" i="56"/>
  <c r="Q120" i="56"/>
  <c r="S119" i="56"/>
  <c r="R119" i="56"/>
  <c r="Q119" i="56"/>
  <c r="S118" i="56"/>
  <c r="R118" i="56"/>
  <c r="Q118" i="56"/>
  <c r="S117" i="56"/>
  <c r="R117" i="56"/>
  <c r="Q117" i="56"/>
  <c r="S116" i="56"/>
  <c r="R116" i="56"/>
  <c r="Q116" i="56"/>
  <c r="S115" i="56"/>
  <c r="R115" i="56"/>
  <c r="Q115" i="56"/>
  <c r="S114" i="56"/>
  <c r="R114" i="56"/>
  <c r="Q114" i="56"/>
  <c r="S113" i="56"/>
  <c r="R113" i="56"/>
  <c r="Q113" i="56"/>
  <c r="S112" i="56"/>
  <c r="R112" i="56"/>
  <c r="Q112" i="56"/>
  <c r="S111" i="56"/>
  <c r="R111" i="56"/>
  <c r="Q111" i="56"/>
  <c r="S110" i="56"/>
  <c r="R110" i="56"/>
  <c r="Q110" i="56"/>
  <c r="S109" i="56"/>
  <c r="R109" i="56"/>
  <c r="Q109" i="56"/>
  <c r="S108" i="56"/>
  <c r="R108" i="56"/>
  <c r="Q108" i="56"/>
  <c r="S107" i="56"/>
  <c r="R107" i="56"/>
  <c r="Q107" i="56"/>
  <c r="S106" i="56"/>
  <c r="R106" i="56"/>
  <c r="Q106" i="56"/>
  <c r="S105" i="56"/>
  <c r="R105" i="56"/>
  <c r="Q105" i="56"/>
  <c r="S104" i="56"/>
  <c r="R104" i="56"/>
  <c r="Q104" i="56"/>
  <c r="S103" i="56"/>
  <c r="R103" i="56"/>
  <c r="Q103" i="56"/>
  <c r="S102" i="56"/>
  <c r="R102" i="56"/>
  <c r="Q102" i="56"/>
  <c r="S101" i="56"/>
  <c r="R101" i="56"/>
  <c r="Q101" i="56"/>
  <c r="S100" i="56"/>
  <c r="R100" i="56"/>
  <c r="Q100" i="56"/>
  <c r="S99" i="56"/>
  <c r="R99" i="56"/>
  <c r="Q99" i="56"/>
  <c r="S98" i="56"/>
  <c r="R98" i="56"/>
  <c r="Q98" i="56"/>
  <c r="S97" i="56"/>
  <c r="R97" i="56"/>
  <c r="Q97" i="56"/>
  <c r="S96" i="56"/>
  <c r="R96" i="56"/>
  <c r="Q96" i="56"/>
  <c r="S95" i="56"/>
  <c r="R95" i="56"/>
  <c r="Q95" i="56"/>
  <c r="S94" i="56"/>
  <c r="R94" i="56"/>
  <c r="Q94" i="56"/>
  <c r="S93" i="56"/>
  <c r="R93" i="56"/>
  <c r="Q93" i="56"/>
  <c r="S92" i="56"/>
  <c r="R92" i="56"/>
  <c r="Q92" i="56"/>
  <c r="S91" i="56"/>
  <c r="R91" i="56"/>
  <c r="Q91" i="56"/>
  <c r="S90" i="56"/>
  <c r="R90" i="56"/>
  <c r="Q90" i="56"/>
  <c r="S89" i="56"/>
  <c r="R89" i="56"/>
  <c r="Q89" i="56"/>
  <c r="S88" i="56"/>
  <c r="R88" i="56"/>
  <c r="Q88" i="56"/>
  <c r="S87" i="56"/>
  <c r="R87" i="56"/>
  <c r="Q87" i="56"/>
  <c r="S86" i="56"/>
  <c r="R86" i="56"/>
  <c r="Q86" i="56"/>
  <c r="S85" i="56"/>
  <c r="R85" i="56"/>
  <c r="Q85" i="56"/>
  <c r="S84" i="56"/>
  <c r="R84" i="56"/>
  <c r="Q84" i="56"/>
  <c r="S83" i="56"/>
  <c r="R83" i="56"/>
  <c r="Q83" i="56"/>
  <c r="S82" i="56"/>
  <c r="R82" i="56"/>
  <c r="Q82" i="56"/>
  <c r="S81" i="56"/>
  <c r="R81" i="56"/>
  <c r="Q81" i="56"/>
  <c r="S80" i="56"/>
  <c r="R80" i="56"/>
  <c r="Q80" i="56"/>
  <c r="S79" i="56"/>
  <c r="R79" i="56"/>
  <c r="Q79" i="56"/>
  <c r="S78" i="56"/>
  <c r="R78" i="56"/>
  <c r="Q78" i="56"/>
  <c r="S77" i="56"/>
  <c r="R77" i="56"/>
  <c r="Q77" i="56"/>
  <c r="S76" i="56"/>
  <c r="R76" i="56"/>
  <c r="Q76" i="56"/>
  <c r="S75" i="56"/>
  <c r="R75" i="56"/>
  <c r="Q75" i="56"/>
  <c r="S74" i="56"/>
  <c r="R74" i="56"/>
  <c r="Q74" i="56"/>
  <c r="S73" i="56"/>
  <c r="R73" i="56"/>
  <c r="Q73" i="56"/>
  <c r="S72" i="56"/>
  <c r="R72" i="56"/>
  <c r="Q72" i="56"/>
  <c r="S71" i="56"/>
  <c r="R71" i="56"/>
  <c r="Q71" i="56"/>
  <c r="S70" i="56"/>
  <c r="R70" i="56"/>
  <c r="Q70" i="56"/>
  <c r="S69" i="56"/>
  <c r="R69" i="56"/>
  <c r="Q69" i="56"/>
  <c r="S68" i="56"/>
  <c r="R68" i="56"/>
  <c r="Q68" i="56"/>
  <c r="S67" i="56"/>
  <c r="R67" i="56"/>
  <c r="Q67" i="56"/>
  <c r="S66" i="56"/>
  <c r="R66" i="56"/>
  <c r="Q66" i="56"/>
  <c r="S65" i="56"/>
  <c r="R65" i="56"/>
  <c r="Q65" i="56"/>
  <c r="S64" i="56"/>
  <c r="R64" i="56"/>
  <c r="Q64" i="56"/>
  <c r="S63" i="56"/>
  <c r="R63" i="56"/>
  <c r="Q63" i="56"/>
  <c r="S62" i="56"/>
  <c r="R62" i="56"/>
  <c r="Q62" i="56"/>
  <c r="S61" i="56"/>
  <c r="R61" i="56"/>
  <c r="Q61" i="56"/>
  <c r="S60" i="56"/>
  <c r="R60" i="56"/>
  <c r="Q60" i="56"/>
  <c r="S59" i="56"/>
  <c r="R59" i="56"/>
  <c r="Q59" i="56"/>
  <c r="S58" i="56"/>
  <c r="R58" i="56"/>
  <c r="Q58" i="56"/>
  <c r="S57" i="56"/>
  <c r="R57" i="56"/>
  <c r="Q57" i="56"/>
  <c r="S56" i="56"/>
  <c r="R56" i="56"/>
  <c r="Q56" i="56"/>
  <c r="S55" i="56"/>
  <c r="R55" i="56"/>
  <c r="Q55" i="56"/>
  <c r="S54" i="56"/>
  <c r="R54" i="56"/>
  <c r="Q54" i="56"/>
  <c r="S53" i="56"/>
  <c r="R53" i="56"/>
  <c r="Q53" i="56"/>
  <c r="S52" i="56"/>
  <c r="R52" i="56"/>
  <c r="Q52" i="56"/>
  <c r="S51" i="56"/>
  <c r="R51" i="56"/>
  <c r="Q51" i="56"/>
  <c r="S50" i="56"/>
  <c r="R50" i="56"/>
  <c r="Q50" i="56"/>
  <c r="S49" i="56"/>
  <c r="R49" i="56"/>
  <c r="Q49" i="56"/>
  <c r="S48" i="56"/>
  <c r="R48" i="56"/>
  <c r="Q48" i="56"/>
  <c r="S47" i="56"/>
  <c r="R47" i="56"/>
  <c r="Q47" i="56"/>
  <c r="S46" i="56"/>
  <c r="R46" i="56"/>
  <c r="Q46" i="56"/>
  <c r="S45" i="56"/>
  <c r="R45" i="56"/>
  <c r="Q45" i="56"/>
  <c r="S44" i="56"/>
  <c r="R44" i="56"/>
  <c r="Q44" i="56"/>
  <c r="S43" i="56"/>
  <c r="R43" i="56"/>
  <c r="Q43" i="56"/>
  <c r="S42" i="56"/>
  <c r="R42" i="56"/>
  <c r="Q42" i="56"/>
  <c r="S41" i="56"/>
  <c r="R41" i="56"/>
  <c r="Q41" i="56"/>
  <c r="S40" i="56"/>
  <c r="R40" i="56"/>
  <c r="Q40" i="56"/>
  <c r="S39" i="56"/>
  <c r="R39" i="56"/>
  <c r="Q39" i="56"/>
  <c r="S38" i="56"/>
  <c r="R38" i="56"/>
  <c r="Q38" i="56"/>
  <c r="S37" i="56"/>
  <c r="R37" i="56"/>
  <c r="Q37" i="56"/>
  <c r="S36" i="56"/>
  <c r="R36" i="56"/>
  <c r="Q36" i="56"/>
  <c r="S35" i="56"/>
  <c r="R35" i="56"/>
  <c r="Q35" i="56"/>
  <c r="S34" i="56"/>
  <c r="R34" i="56"/>
  <c r="Q34" i="56"/>
  <c r="S33" i="56"/>
  <c r="R33" i="56"/>
  <c r="Q33" i="56"/>
  <c r="S32" i="56"/>
  <c r="R32" i="56"/>
  <c r="Q32" i="56"/>
  <c r="S31" i="56"/>
  <c r="R31" i="56"/>
  <c r="Q31" i="56"/>
  <c r="S30" i="56"/>
  <c r="R30" i="56"/>
  <c r="Q30" i="56"/>
  <c r="S29" i="56"/>
  <c r="R29" i="56"/>
  <c r="Q29" i="56"/>
  <c r="S28" i="56"/>
  <c r="R28" i="56"/>
  <c r="Q28" i="56"/>
  <c r="S27" i="56"/>
  <c r="R27" i="56"/>
  <c r="Q27" i="56"/>
  <c r="S26" i="56"/>
  <c r="R26" i="56"/>
  <c r="Q26" i="56"/>
  <c r="S25" i="56"/>
  <c r="R25" i="56"/>
  <c r="Q25" i="56"/>
  <c r="S24" i="56"/>
  <c r="R24" i="56"/>
  <c r="Q24" i="56"/>
  <c r="S23" i="56"/>
  <c r="R23" i="56"/>
  <c r="Q23" i="56"/>
  <c r="S22" i="56"/>
  <c r="R22" i="56"/>
  <c r="Q22" i="56"/>
  <c r="S21" i="56"/>
  <c r="R21" i="56"/>
  <c r="Q21" i="56"/>
  <c r="S20" i="56"/>
  <c r="R20" i="56"/>
  <c r="Q20" i="56"/>
  <c r="S19" i="56"/>
  <c r="R19" i="56"/>
  <c r="Q19" i="56"/>
  <c r="S18" i="56"/>
  <c r="R18" i="56"/>
  <c r="Q18" i="56"/>
  <c r="S17" i="56"/>
  <c r="R17" i="56"/>
  <c r="Q17" i="56"/>
  <c r="Y13" i="56" l="1"/>
  <c r="X13" i="56"/>
  <c r="W13" i="56"/>
  <c r="V13" i="56"/>
  <c r="T25" i="56" s="1"/>
  <c r="U13" i="56"/>
  <c r="T13" i="56"/>
  <c r="S13" i="56"/>
  <c r="R13" i="56"/>
  <c r="T37" i="56" s="1"/>
  <c r="Q13" i="56"/>
  <c r="P13" i="56"/>
  <c r="O13" i="56"/>
  <c r="N13" i="56"/>
  <c r="Y12" i="56"/>
  <c r="X12" i="56"/>
  <c r="W12" i="56"/>
  <c r="V12" i="56"/>
  <c r="U12" i="56"/>
  <c r="T12" i="56"/>
  <c r="S12" i="56"/>
  <c r="R12" i="56"/>
  <c r="Q12" i="56"/>
  <c r="P12" i="56"/>
  <c r="O12" i="56"/>
  <c r="N12" i="56"/>
  <c r="Y11" i="56"/>
  <c r="X11" i="56"/>
  <c r="W11" i="56"/>
  <c r="V11" i="56"/>
  <c r="U11" i="56"/>
  <c r="T11" i="56"/>
  <c r="S11" i="56"/>
  <c r="R11" i="56"/>
  <c r="Q11" i="56"/>
  <c r="P11" i="56"/>
  <c r="O11" i="56"/>
  <c r="N11" i="56"/>
  <c r="Y10" i="56"/>
  <c r="X10" i="56"/>
  <c r="W10" i="56"/>
  <c r="V10" i="56"/>
  <c r="U10" i="56"/>
  <c r="T10" i="56"/>
  <c r="S10" i="56"/>
  <c r="R10" i="56"/>
  <c r="Q10" i="56"/>
  <c r="P10" i="56"/>
  <c r="O10" i="56"/>
  <c r="N10" i="56"/>
  <c r="Y9" i="56"/>
  <c r="X9" i="56"/>
  <c r="W9" i="56"/>
  <c r="V9" i="56"/>
  <c r="U9" i="56"/>
  <c r="T9" i="56"/>
  <c r="S9" i="56"/>
  <c r="P68" i="56" s="1"/>
  <c r="R9" i="56"/>
  <c r="P38" i="56" s="1"/>
  <c r="Q9" i="56"/>
  <c r="P9" i="56"/>
  <c r="O9" i="56"/>
  <c r="N9" i="56"/>
  <c r="Y8" i="56"/>
  <c r="X8" i="56"/>
  <c r="W8" i="56"/>
  <c r="V8" i="56"/>
  <c r="U8" i="56"/>
  <c r="T8" i="56"/>
  <c r="O38" i="56" s="1"/>
  <c r="S8" i="56"/>
  <c r="R8" i="56"/>
  <c r="Q8" i="56"/>
  <c r="P8" i="56"/>
  <c r="O8" i="56"/>
  <c r="O43" i="56" s="1"/>
  <c r="N8" i="56"/>
  <c r="O42" i="56" s="1"/>
  <c r="Y7" i="56"/>
  <c r="X7" i="56"/>
  <c r="W7" i="56"/>
  <c r="V7" i="56"/>
  <c r="U7" i="56"/>
  <c r="N39" i="56" s="1"/>
  <c r="T7" i="56"/>
  <c r="S7" i="56"/>
  <c r="R7" i="56"/>
  <c r="Q7" i="56"/>
  <c r="P7" i="56"/>
  <c r="O7" i="56"/>
  <c r="N7" i="56"/>
  <c r="Y6" i="56"/>
  <c r="X6" i="56"/>
  <c r="W6" i="56"/>
  <c r="V6" i="56"/>
  <c r="U6" i="56"/>
  <c r="M40" i="56" s="1"/>
  <c r="T6" i="56"/>
  <c r="S6" i="56"/>
  <c r="R6" i="56"/>
  <c r="Q6" i="56"/>
  <c r="M44" i="56" s="1"/>
  <c r="P6" i="56"/>
  <c r="O6" i="56"/>
  <c r="N6" i="56"/>
  <c r="Y5" i="56"/>
  <c r="X5" i="56"/>
  <c r="W5" i="56"/>
  <c r="V5" i="56"/>
  <c r="U5" i="56"/>
  <c r="T5" i="56"/>
  <c r="L37" i="56" s="1"/>
  <c r="S5" i="56"/>
  <c r="R5" i="56"/>
  <c r="Q5" i="56"/>
  <c r="P5" i="56"/>
  <c r="L42" i="56" s="1"/>
  <c r="O5" i="56"/>
  <c r="N5" i="56"/>
  <c r="O30" i="56" l="1"/>
  <c r="O138" i="56"/>
  <c r="O137" i="56"/>
  <c r="M140" i="56"/>
  <c r="M139" i="56"/>
  <c r="M49" i="56"/>
  <c r="M138" i="56"/>
  <c r="M137" i="56"/>
  <c r="O31" i="56"/>
  <c r="O139" i="56"/>
  <c r="O140" i="56"/>
  <c r="T24" i="56"/>
  <c r="T140" i="56"/>
  <c r="T137" i="56"/>
  <c r="T138" i="56"/>
  <c r="T139" i="56"/>
  <c r="L61" i="56"/>
  <c r="L138" i="56"/>
  <c r="L137" i="56"/>
  <c r="N26" i="56"/>
  <c r="N137" i="56"/>
  <c r="N138" i="56"/>
  <c r="P25" i="56"/>
  <c r="P138" i="56"/>
  <c r="P137" i="56"/>
  <c r="L24" i="56"/>
  <c r="L140" i="56"/>
  <c r="L139" i="56"/>
  <c r="N48" i="56"/>
  <c r="N140" i="56"/>
  <c r="N139" i="56"/>
  <c r="P27" i="56"/>
  <c r="P139" i="56"/>
  <c r="P140" i="56"/>
  <c r="P24" i="56"/>
  <c r="N36" i="56"/>
  <c r="L22" i="56"/>
  <c r="P46" i="56"/>
  <c r="N27" i="56"/>
  <c r="N59" i="56"/>
  <c r="P17" i="56"/>
  <c r="L28" i="56"/>
  <c r="P65" i="56"/>
  <c r="P18" i="56"/>
  <c r="L29" i="56"/>
  <c r="T20" i="56"/>
  <c r="L21" i="56"/>
  <c r="L33" i="56"/>
  <c r="O50" i="56"/>
  <c r="L20" i="56"/>
  <c r="O26" i="56"/>
  <c r="P34" i="56"/>
  <c r="P54" i="56"/>
  <c r="O17" i="56"/>
  <c r="N20" i="56"/>
  <c r="P26" i="56"/>
  <c r="L30" i="56"/>
  <c r="O58" i="56"/>
  <c r="N18" i="56"/>
  <c r="M21" i="56"/>
  <c r="O25" i="56"/>
  <c r="N28" i="56"/>
  <c r="L38" i="56"/>
  <c r="P66" i="56"/>
  <c r="O18" i="56"/>
  <c r="T28" i="56"/>
  <c r="L50" i="56"/>
  <c r="P67" i="56"/>
  <c r="N19" i="56"/>
  <c r="M29" i="56"/>
  <c r="O3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P19" i="56"/>
  <c r="O20" i="56"/>
  <c r="N21" i="56"/>
  <c r="M22" i="56"/>
  <c r="L23" i="56"/>
  <c r="T23" i="56"/>
  <c r="O28" i="56"/>
  <c r="N29" i="56"/>
  <c r="M30" i="56"/>
  <c r="L31" i="56"/>
  <c r="T31" i="56"/>
  <c r="M33" i="56"/>
  <c r="T34" i="56"/>
  <c r="N40" i="56"/>
  <c r="N51"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P20" i="56"/>
  <c r="O21" i="56"/>
  <c r="N22" i="56"/>
  <c r="M23" i="56"/>
  <c r="P28" i="56"/>
  <c r="O29" i="56"/>
  <c r="N30" i="56"/>
  <c r="M31" i="56"/>
  <c r="M32" i="56"/>
  <c r="P33" i="56"/>
  <c r="N35" i="56"/>
  <c r="O55" i="56"/>
  <c r="T61" i="56"/>
  <c r="P69" i="56"/>
  <c r="M43" i="56"/>
  <c r="M72" i="56"/>
  <c r="M71"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T122" i="56"/>
  <c r="T121" i="56"/>
  <c r="T66" i="56"/>
  <c r="T65" i="56"/>
  <c r="T93" i="56"/>
  <c r="T94" i="56"/>
  <c r="L17" i="56"/>
  <c r="T17" i="56"/>
  <c r="P21" i="56"/>
  <c r="O22" i="56"/>
  <c r="N23" i="56"/>
  <c r="M24" i="56"/>
  <c r="L25" i="56"/>
  <c r="P29" i="56"/>
  <c r="N31" i="56"/>
  <c r="N32" i="56"/>
  <c r="O35" i="56"/>
  <c r="M37" i="56"/>
  <c r="T38" i="56"/>
  <c r="P42" i="56"/>
  <c r="L45" i="56"/>
  <c r="M52"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O27"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T124" i="56"/>
  <c r="T123" i="56"/>
  <c r="T67" i="56"/>
  <c r="T95" i="56"/>
  <c r="T68" i="56"/>
  <c r="T40" i="56"/>
  <c r="T96" i="56"/>
  <c r="T39" i="56"/>
  <c r="M17" i="56"/>
  <c r="L18" i="56"/>
  <c r="T18" i="56"/>
  <c r="P22" i="56"/>
  <c r="O23" i="56"/>
  <c r="N24" i="56"/>
  <c r="M25" i="56"/>
  <c r="L26" i="56"/>
  <c r="T26" i="56"/>
  <c r="P30" i="56"/>
  <c r="P32" i="56"/>
  <c r="T33" i="56"/>
  <c r="P37" i="56"/>
  <c r="L4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M20"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N17" i="56"/>
  <c r="M18" i="56"/>
  <c r="L19" i="56"/>
  <c r="T19" i="56"/>
  <c r="P23" i="56"/>
  <c r="O24" i="56"/>
  <c r="N25" i="56"/>
  <c r="M26" i="56"/>
  <c r="L27" i="56"/>
  <c r="T27" i="56"/>
  <c r="P31" i="56"/>
  <c r="L34" i="56"/>
  <c r="O39" i="56"/>
  <c r="M41" i="56"/>
  <c r="T42" i="56"/>
  <c r="T45" i="56"/>
  <c r="P49" i="56"/>
  <c r="L53" i="56"/>
  <c r="P57" i="56"/>
  <c r="N96" i="56"/>
  <c r="N95" i="56"/>
  <c r="N123" i="56"/>
  <c r="N68" i="56"/>
  <c r="N67" i="56"/>
  <c r="N124" i="56"/>
  <c r="M19" i="56"/>
  <c r="M27" i="56"/>
  <c r="M36" i="56"/>
  <c r="P41" i="56"/>
  <c r="N43" i="56"/>
  <c r="L124" i="56"/>
  <c r="L123" i="56"/>
  <c r="L67" i="56"/>
  <c r="L96" i="56"/>
  <c r="L68" i="56"/>
  <c r="L40" i="56"/>
  <c r="L39" i="56"/>
  <c r="L95" i="56"/>
  <c r="O121" i="56"/>
  <c r="O94" i="56"/>
  <c r="O122" i="56"/>
  <c r="O93" i="56"/>
  <c r="T21" i="56"/>
  <c r="M28" i="56"/>
  <c r="T2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<sst xmlns="http://schemas.openxmlformats.org/spreadsheetml/2006/main" count="2386" uniqueCount="90">
  <si>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</si>
  <si>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</si>
  <si>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</si>
  <si>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</si>
  <si>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</si>
  <si>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</si>
  <si>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</si>
  <si>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</si>
  <si>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</si>
  <si>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</si>
  <si>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</si>
  <si>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</si>
  <si>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</si>
  <si>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</si>
  <si>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</si>
  <si>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</si>
  <si>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</si>
  <si>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</si>
  <si>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</si>
  <si>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</si>
  <si>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</si>
  <si>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</si>
  <si>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</si>
  <si>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</si>
  <si>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</si>
  <si>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</si>
  <si>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</si>
  <si>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</si>
  <si>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</si>
  <si>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</si>
  <si>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</si>
  <si>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</si>
  <si>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</si>
  <si>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</si>
  <si>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</si>
  <si>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</si>
  <si>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</si>
  <si>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</si>
  <si>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</si>
  <si>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</si>
  <si>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</si>
  <si>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</si>
  <si>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</si>
  <si>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</si>
  <si>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</si>
  <si>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</si>
  <si>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</si>
  <si>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</si>
  <si>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</si>
  <si>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</si>
  <si>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</si>
  <si>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</si>
  <si>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</si>
  <si>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</si>
  <si>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</si>
  <si>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</si>
  <si>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</si>
  <si>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</si>
  <si>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</si>
  <si>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</si>
  <si>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</si>
  <si>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</si>
  <si>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</si>
  <si>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</si>
  <si>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</si>
  <si>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case 3</t>
  </si>
  <si>
    <t>case 4</t>
  </si>
  <si>
    <t>case 5</t>
  </si>
  <si>
    <t>Hydropeak</t>
  </si>
  <si>
    <t>0.72 MAF</t>
  </si>
  <si>
    <t>0.83 MAF</t>
  </si>
  <si>
    <t>0.94 MAF</t>
  </si>
  <si>
    <t>Unsteady</t>
  </si>
  <si>
    <t>Paste here results from Fstore parameter from the .gdx file.</t>
  </si>
  <si>
    <t xml:space="preserve">31 steady low flow days </t>
  </si>
  <si>
    <t>`</t>
  </si>
  <si>
    <t>H1 (0 CFS offset)</t>
  </si>
  <si>
    <t>Current Differential Price (i.e. 29.3 $)</t>
  </si>
  <si>
    <t>Half Differential Price (i.e. 14.7 $)</t>
  </si>
  <si>
    <t>Zero Differential Price (i.e. 0 $)</t>
  </si>
  <si>
    <t>Slopes in terms of revenue</t>
  </si>
  <si>
    <t>slopes  for current differential</t>
  </si>
  <si>
    <t>slopes  for half differential</t>
  </si>
  <si>
    <t xml:space="preserve"> </t>
  </si>
  <si>
    <t>Difference current and half differential</t>
  </si>
  <si>
    <t xml:space="preserve">Dollars </t>
  </si>
  <si>
    <t>Millions of Dollars</t>
  </si>
  <si>
    <t xml:space="preserve">V1 </t>
  </si>
  <si>
    <t>MAF</t>
  </si>
  <si>
    <t>Release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</si>
</sst>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yy\ h:mm;@"/>
    <numFmt numFmtId="166" formatCode="&quot;$&quot;#,##0"/>
    <numFmt numFmtId="167" formatCode="0.000"/>
    <numFmt numFmtId="168" formatCode="0.000000"/>
    <numFmt numFmtId="169" formatCode="&quot;$&quot;#,##0.00"/>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s>
  <fills count="20">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FC000"/>
        <bgColor indexed="64"/>
      </patternFill>
    </fill>
    <fill>
      <patternFill patternType="solid">
        <fgColor rgb="FFEFE5F7"/>
        <bgColor indexed="64"/>
      </patternFill>
    </fill>
    <fill>
      <patternFill patternType="solid">
        <fgColor theme="6"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10" borderId="0" applyNumberFormat="0" applyBorder="0" applyAlignment="0" applyProtection="0"/>
  </cellStyleXfs>
  <cellXfs count="56">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2" borderId="0" xfId="0" applyFill="1"/>
    <xf numFmtId="0" fontId="0" fillId="13" borderId="0" xfId="0" applyFill="1"/>
    <xf numFmtId="0" fontId="0" fillId="0" borderId="0" xfId="0" applyAlignment="1">
      <alignment horizontal="center"/>
    </xf>
    <xf numFmtId="0" fontId="0" fillId="0" borderId="0" xfId="0" applyAlignment="1">
      <alignment horizontal="center" wrapText="1"/>
    </xf>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applyFont="1" applyFill="1"/>
    <xf numFmtId="166" fontId="0" fillId="0" borderId="0" xfId="0" applyNumberFormat="1" applyFill="1"/>
    <xf numFmtId="167" fontId="0" fillId="0" borderId="0" xfId="0" applyNumberFormat="1"/>
    <xf numFmtId="166" fontId="0" fillId="0" borderId="0" xfId="0" applyNumberFormat="1" applyFont="1" applyFill="1"/>
    <xf numFmtId="0" fontId="5" fillId="14" borderId="0" xfId="0" applyFont="1" applyFill="1" applyAlignment="1">
      <alignment horizontal="center"/>
    </xf>
    <xf numFmtId="0" fontId="5" fillId="15" borderId="0" xfId="0" applyFont="1" applyFill="1" applyAlignment="1">
      <alignment horizontal="center" wrapText="1"/>
    </xf>
    <xf numFmtId="0" fontId="5" fillId="3" borderId="0" xfId="0" applyFont="1" applyFill="1" applyAlignment="1">
      <alignment horizontal="center" wrapText="1"/>
    </xf>
    <xf numFmtId="0" fontId="0" fillId="0" borderId="0" xfId="0" applyFont="1"/>
    <xf numFmtId="166" fontId="0" fillId="0" borderId="0" xfId="0" applyNumberFormat="1"/>
    <xf numFmtId="0" fontId="0" fillId="16" borderId="0" xfId="0" applyFill="1" applyAlignment="1">
      <alignment horizontal="center"/>
    </xf>
    <xf numFmtId="168" fontId="0" fillId="0" borderId="0" xfId="0" applyNumberFormat="1"/>
    <xf numFmtId="0" fontId="0" fillId="17" borderId="0" xfId="0" applyFill="1" applyAlignment="1">
      <alignment horizontal="center"/>
    </xf>
    <xf numFmtId="169" fontId="0" fillId="0" borderId="0" xfId="0" applyNumberFormat="1"/>
    <xf numFmtId="0" fontId="0" fillId="13" borderId="1" xfId="0" applyFill="1" applyBorder="1"/>
    <xf numFmtId="0" fontId="3" fillId="18" borderId="0" xfId="0" applyFont="1" applyFill="1" applyAlignment="1">
      <alignment horizontal="center"/>
    </xf>
    <xf numFmtId="0" fontId="5" fillId="19" borderId="1" xfId="0" applyFont="1" applyFill="1" applyBorder="1" applyAlignment="1">
      <alignment horizontal="center"/>
    </xf>
    <xf numFmtId="0" fontId="5" fillId="19" borderId="1" xfId="0" applyFont="1" applyFill="1" applyBorder="1"/>
    <xf numFmtId="0" fontId="5" fillId="0" borderId="0" xfId="0" applyFont="1" applyFill="1" applyAlignment="1">
      <alignment wrapText="1"/>
    </xf>
    <xf numFmtId="0" fontId="0" fillId="13" borderId="2" xfId="0" applyFill="1" applyBorder="1"/>
    <xf numFmtId="0" fontId="0" fillId="0" borderId="0" xfId="0" applyFill="1" applyBorder="1"/>
    <xf numFmtId="0" fontId="0" fillId="16" borderId="1" xfId="0" applyFill="1" applyBorder="1" applyAlignment="1">
      <alignment horizontal="center"/>
    </xf>
    <xf numFmtId="0" fontId="0" fillId="0" borderId="0" xfId="0" applyFill="1" applyAlignment="1">
      <alignment horizontal="center"/>
    </xf>
    <xf numFmtId="0" fontId="0" fillId="13" borderId="3" xfId="0" applyFill="1" applyBorder="1"/>
    <xf numFmtId="167" fontId="0" fillId="13" borderId="1" xfId="0" applyNumberFormat="1" applyFill="1" applyBorder="1"/>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chartsheet" Target="chartsheets/sheet1.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styles" Target="styles.xml"/><Relationship Id="rId5" Type="http://schemas.openxmlformats.org/officeDocument/2006/relationships/worksheet" Target="worksheets/sheet4.xml"/><Relationship Id="rId10" Type="http://schemas.openxmlformats.org/officeDocument/2006/relationships/theme" Target="theme/theme1.xml"/><Relationship Id="rId4" Type="http://schemas.openxmlformats.org/officeDocument/2006/relationships/worksheet" Target="worksheets/sheet3.xml"/><Relationship Id="rId9" Type="http://schemas.openxmlformats.org/officeDocument/2006/relationships/externalLink" Target="externalLinks/externalLink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22.0267892676044</c:v>
                </c:pt>
                <c:pt idx="1">
                  <c:v>22.084727301261999</c:v>
                </c:pt>
                <c:pt idx="2">
                  <c:v>22.1466610613789</c:v>
                </c:pt>
                <c:pt idx="3">
                  <c:v>22.284291639416299</c:v>
                </c:pt>
                <c:pt idx="4">
                  <c:v>22.357731315857102</c:v>
                </c:pt>
                <c:pt idx="5">
                  <c:v>22.443943109939799</c:v>
                </c:pt>
                <c:pt idx="6">
                  <c:v>22.443943109939799</c:v>
                </c:pt>
                <c:pt idx="7">
                  <c:v>22.429816633392999</c:v>
                </c:pt>
                <c:pt idx="8">
                  <c:v>22.107715747371497</c:v>
                </c:pt>
                <c:pt idx="9">
                  <c:v>21.785614861349998</c:v>
                </c:pt>
                <c:pt idx="10">
                  <c:v>21.4635139753285</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25.469993761509301</c:v>
                </c:pt>
                <c:pt idx="1">
                  <c:v>25.526174148606</c:v>
                </c:pt>
                <c:pt idx="2">
                  <c:v>25.582354535702798</c:v>
                </c:pt>
                <c:pt idx="3">
                  <c:v>25.694715309896399</c:v>
                </c:pt>
                <c:pt idx="4">
                  <c:v>25.702580564089903</c:v>
                </c:pt>
                <c:pt idx="5">
                  <c:v>25.7104458182835</c:v>
                </c:pt>
                <c:pt idx="6">
                  <c:v>25.646025641079198</c:v>
                </c:pt>
                <c:pt idx="7">
                  <c:v>25.581605463874897</c:v>
                </c:pt>
                <c:pt idx="8">
                  <c:v>25.259504577853399</c:v>
                </c:pt>
                <c:pt idx="9">
                  <c:v>24.937403691831801</c:v>
                </c:pt>
                <c:pt idx="10">
                  <c:v>24.615302805810298</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28.917188730918099</c:v>
                </c:pt>
                <c:pt idx="1">
                  <c:v>28.973369118014897</c:v>
                </c:pt>
                <c:pt idx="2">
                  <c:v>29.029549505111703</c:v>
                </c:pt>
                <c:pt idx="3">
                  <c:v>29.141910279305201</c:v>
                </c:pt>
                <c:pt idx="4">
                  <c:v>29.149775533498801</c:v>
                </c:pt>
                <c:pt idx="5">
                  <c:v>29.157640787692301</c:v>
                </c:pt>
                <c:pt idx="6">
                  <c:v>29.093220610488</c:v>
                </c:pt>
                <c:pt idx="7">
                  <c:v>29.028800433283703</c:v>
                </c:pt>
                <c:pt idx="8">
                  <c:v>28.7066995472622</c:v>
                </c:pt>
                <c:pt idx="9">
                  <c:v>28.384598661240702</c:v>
                </c:pt>
                <c:pt idx="10">
                  <c:v>28.0624977752192</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22.0267892676044</c:v>
                </c:pt>
                <c:pt idx="1">
                  <c:v>22.073842351261998</c:v>
                </c:pt>
                <c:pt idx="2">
                  <c:v>22.124140475171998</c:v>
                </c:pt>
                <c:pt idx="3">
                  <c:v>22.235914083860798</c:v>
                </c:pt>
                <c:pt idx="4">
                  <c:v>22.2912025014571</c:v>
                </c:pt>
                <c:pt idx="5">
                  <c:v>22.356863509939799</c:v>
                </c:pt>
                <c:pt idx="6">
                  <c:v>22.352509529939802</c:v>
                </c:pt>
                <c:pt idx="7">
                  <c:v>22.348155549939801</c:v>
                </c:pt>
                <c:pt idx="8">
                  <c:v>22.080749161564999</c:v>
                </c:pt>
                <c:pt idx="9">
                  <c:v>21.767075333608002</c:v>
                </c:pt>
                <c:pt idx="10">
                  <c:v>21.453401505651101</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25.469993761509301</c:v>
                </c:pt>
                <c:pt idx="1">
                  <c:v>25.519151600218901</c:v>
                </c:pt>
                <c:pt idx="2">
                  <c:v>25.568309438928601</c:v>
                </c:pt>
                <c:pt idx="3">
                  <c:v>25.666625116347998</c:v>
                </c:pt>
                <c:pt idx="4">
                  <c:v>25.6691532337673</c:v>
                </c:pt>
                <c:pt idx="5">
                  <c:v>25.671681351186699</c:v>
                </c:pt>
                <c:pt idx="6">
                  <c:v>25.608946585595298</c:v>
                </c:pt>
                <c:pt idx="7">
                  <c:v>25.546211820003901</c:v>
                </c:pt>
                <c:pt idx="8">
                  <c:v>25.2325379920469</c:v>
                </c:pt>
                <c:pt idx="9">
                  <c:v>24.9188641640899</c:v>
                </c:pt>
                <c:pt idx="10">
                  <c:v>24.6051903361329</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28.917188730918099</c:v>
                </c:pt>
                <c:pt idx="1">
                  <c:v>28.966346569627799</c:v>
                </c:pt>
                <c:pt idx="2">
                  <c:v>29.015504408337499</c:v>
                </c:pt>
                <c:pt idx="3">
                  <c:v>29.113820085756799</c:v>
                </c:pt>
                <c:pt idx="4">
                  <c:v>29.116348203176202</c:v>
                </c:pt>
                <c:pt idx="5">
                  <c:v>29.118876320595501</c:v>
                </c:pt>
                <c:pt idx="6">
                  <c:v>29.056141555004203</c:v>
                </c:pt>
                <c:pt idx="7">
                  <c:v>28.993406789412798</c:v>
                </c:pt>
                <c:pt idx="8">
                  <c:v>28.679732961455798</c:v>
                </c:pt>
                <c:pt idx="9">
                  <c:v>28.366059133498798</c:v>
                </c:pt>
                <c:pt idx="10">
                  <c:v>28.052385305541797</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22.0267892676044</c:v>
                </c:pt>
                <c:pt idx="1">
                  <c:v>22.068399876262003</c:v>
                </c:pt>
                <c:pt idx="2">
                  <c:v>22.112880182068601</c:v>
                </c:pt>
                <c:pt idx="3">
                  <c:v>22.211725306083</c:v>
                </c:pt>
                <c:pt idx="4">
                  <c:v>22.257938094257103</c:v>
                </c:pt>
                <c:pt idx="5">
                  <c:v>22.313323709939802</c:v>
                </c:pt>
                <c:pt idx="6">
                  <c:v>22.306792739939802</c:v>
                </c:pt>
                <c:pt idx="7">
                  <c:v>22.300261769939798</c:v>
                </c:pt>
                <c:pt idx="8">
                  <c:v>22.067265868661799</c:v>
                </c:pt>
                <c:pt idx="9">
                  <c:v>21.757805569737098</c:v>
                </c:pt>
                <c:pt idx="10">
                  <c:v>21.4483452708123</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25.469993761509301</c:v>
                </c:pt>
                <c:pt idx="1">
                  <c:v>25.515640326025402</c:v>
                </c:pt>
                <c:pt idx="2">
                  <c:v>25.561286890541503</c:v>
                </c:pt>
                <c:pt idx="3">
                  <c:v>25.652580019573801</c:v>
                </c:pt>
                <c:pt idx="4">
                  <c:v>25.652439568605999</c:v>
                </c:pt>
                <c:pt idx="5">
                  <c:v>25.6522991176383</c:v>
                </c:pt>
                <c:pt idx="6">
                  <c:v>25.590407057853401</c:v>
                </c:pt>
                <c:pt idx="7">
                  <c:v>25.528514998068399</c:v>
                </c:pt>
                <c:pt idx="8">
                  <c:v>25.219054699143701</c:v>
                </c:pt>
                <c:pt idx="9">
                  <c:v>24.9095944002189</c:v>
                </c:pt>
                <c:pt idx="10">
                  <c:v>24.600134101294202</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28.917188730918099</c:v>
                </c:pt>
                <c:pt idx="1">
                  <c:v>28.962835295434299</c:v>
                </c:pt>
                <c:pt idx="2">
                  <c:v>29.0084818599504</c:v>
                </c:pt>
                <c:pt idx="3">
                  <c:v>29.099774988982599</c:v>
                </c:pt>
                <c:pt idx="4">
                  <c:v>29.0996345380149</c:v>
                </c:pt>
                <c:pt idx="5">
                  <c:v>29.099494087047201</c:v>
                </c:pt>
                <c:pt idx="6">
                  <c:v>29.037602027262199</c:v>
                </c:pt>
                <c:pt idx="7">
                  <c:v>28.9757099674773</c:v>
                </c:pt>
                <c:pt idx="8">
                  <c:v>28.666249668552499</c:v>
                </c:pt>
                <c:pt idx="9">
                  <c:v>28.356789369627801</c:v>
                </c:pt>
                <c:pt idx="10">
                  <c:v>28.0473290707031</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22.0267892676044</c:v>
                </c:pt>
                <c:pt idx="1">
                  <c:v>22.062957401262</c:v>
                </c:pt>
                <c:pt idx="2">
                  <c:v>22.1016198889651</c:v>
                </c:pt>
                <c:pt idx="3">
                  <c:v>22.187536528305198</c:v>
                </c:pt>
                <c:pt idx="4">
                  <c:v>22.224673687057102</c:v>
                </c:pt>
                <c:pt idx="5">
                  <c:v>22.2697839099398</c:v>
                </c:pt>
                <c:pt idx="6">
                  <c:v>22.261075949939798</c:v>
                </c:pt>
                <c:pt idx="7">
                  <c:v>22.252367989939803</c:v>
                </c:pt>
                <c:pt idx="8">
                  <c:v>22.0537825757586</c:v>
                </c:pt>
                <c:pt idx="9">
                  <c:v>21.748535805866101</c:v>
                </c:pt>
                <c:pt idx="10">
                  <c:v>21.443289035973603</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25.469993761509301</c:v>
                </c:pt>
                <c:pt idx="1">
                  <c:v>25.512129051831799</c:v>
                </c:pt>
                <c:pt idx="2">
                  <c:v>25.554264342154397</c:v>
                </c:pt>
                <c:pt idx="3">
                  <c:v>25.638534922799597</c:v>
                </c:pt>
                <c:pt idx="4">
                  <c:v>25.635725903444701</c:v>
                </c:pt>
                <c:pt idx="5">
                  <c:v>25.632916884089898</c:v>
                </c:pt>
                <c:pt idx="6">
                  <c:v>25.571867530111398</c:v>
                </c:pt>
                <c:pt idx="7">
                  <c:v>25.510818176132897</c:v>
                </c:pt>
                <c:pt idx="8">
                  <c:v>25.205571406240399</c:v>
                </c:pt>
                <c:pt idx="9">
                  <c:v>24.900324636348003</c:v>
                </c:pt>
                <c:pt idx="10">
                  <c:v>24.595077866455497</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28.917188730918099</c:v>
                </c:pt>
                <c:pt idx="1">
                  <c:v>28.9593240212407</c:v>
                </c:pt>
                <c:pt idx="2">
                  <c:v>29.001459311563302</c:v>
                </c:pt>
                <c:pt idx="3">
                  <c:v>29.085729892208402</c:v>
                </c:pt>
                <c:pt idx="4">
                  <c:v>29.082920872853599</c:v>
                </c:pt>
                <c:pt idx="5">
                  <c:v>29.080111853498803</c:v>
                </c:pt>
                <c:pt idx="6">
                  <c:v>29.019062499520302</c:v>
                </c:pt>
                <c:pt idx="7">
                  <c:v>28.958013145541798</c:v>
                </c:pt>
                <c:pt idx="8">
                  <c:v>28.6527663756493</c:v>
                </c:pt>
                <c:pt idx="9">
                  <c:v>28.347519605756801</c:v>
                </c:pt>
                <c:pt idx="10">
                  <c:v>28.042272835864399</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2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22.026789267604354</c:v>
                </c:pt>
                <c:pt idx="1">
                  <c:v>22.084727301262042</c:v>
                </c:pt>
                <c:pt idx="2">
                  <c:v>22.1466610613789</c:v>
                </c:pt>
                <c:pt idx="3">
                  <c:v>22.284291639416331</c:v>
                </c:pt>
                <c:pt idx="4">
                  <c:v>22.357731315857109</c:v>
                </c:pt>
                <c:pt idx="5">
                  <c:v>22.443943109939763</c:v>
                </c:pt>
                <c:pt idx="6">
                  <c:v>22.443943109939759</c:v>
                </c:pt>
                <c:pt idx="7">
                  <c:v>22.429816633392992</c:v>
                </c:pt>
                <c:pt idx="8">
                  <c:v>22.107715747371486</c:v>
                </c:pt>
                <c:pt idx="9">
                  <c:v>21.78561486134998</c:v>
                </c:pt>
                <c:pt idx="10">
                  <c:v>21.463513975328475</c:v>
                </c:pt>
                <c:pt idx="11">
                  <c:v>21.076992912102668</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06B-487E-8E83-433641DC4BDD}"/>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25.469993761509265</c:v>
                </c:pt>
                <c:pt idx="1">
                  <c:v>25.526174148606035</c:v>
                </c:pt>
                <c:pt idx="2">
                  <c:v>25.582354535702812</c:v>
                </c:pt>
                <c:pt idx="3">
                  <c:v>25.694715309896363</c:v>
                </c:pt>
                <c:pt idx="4">
                  <c:v>25.70258056408991</c:v>
                </c:pt>
                <c:pt idx="5">
                  <c:v>25.710445818283457</c:v>
                </c:pt>
                <c:pt idx="6">
                  <c:v>25.646025641079156</c:v>
                </c:pt>
                <c:pt idx="7">
                  <c:v>25.581605463874858</c:v>
                </c:pt>
                <c:pt idx="8">
                  <c:v>25.259504577853352</c:v>
                </c:pt>
                <c:pt idx="9">
                  <c:v>24.937403691831847</c:v>
                </c:pt>
                <c:pt idx="10">
                  <c:v>24.615302805810341</c:v>
                </c:pt>
                <c:pt idx="11">
                  <c:v>24.228781742584534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06B-487E-8E83-433641DC4BDD}"/>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28.917188730918131</c:v>
                </c:pt>
                <c:pt idx="1">
                  <c:v>28.973369118014897</c:v>
                </c:pt>
                <c:pt idx="2">
                  <c:v>29.029549505111678</c:v>
                </c:pt>
                <c:pt idx="3">
                  <c:v>29.141910279305225</c:v>
                </c:pt>
                <c:pt idx="4">
                  <c:v>29.149775533498776</c:v>
                </c:pt>
                <c:pt idx="5">
                  <c:v>29.157640787692323</c:v>
                </c:pt>
                <c:pt idx="6">
                  <c:v>29.093220610488025</c:v>
                </c:pt>
                <c:pt idx="7">
                  <c:v>29.028800433283724</c:v>
                </c:pt>
                <c:pt idx="8">
                  <c:v>28.706699547262218</c:v>
                </c:pt>
                <c:pt idx="9">
                  <c:v>28.384598661240709</c:v>
                </c:pt>
                <c:pt idx="10">
                  <c:v>28.062497775219203</c:v>
                </c:pt>
                <c:pt idx="11">
                  <c:v>27.6759767119934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06B-487E-8E83-433641DC4BDD}"/>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06B-487E-8E83-433641DC4BDD}"/>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06B-487E-8E83-433641DC4BDD}"/>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2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3.7807952287610995E-3"/>
              <c:y val="0.25173258792999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Hydrograph_H0!$L$17:$L$140</c:f>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xmlns:c15="http://schemas.microsoft.com/office/drawing/2012/chart">
            <c:ext xmlns:c16="http://schemas.microsoft.com/office/drawing/2014/chart" uri="{C3380CC4-5D6E-409C-BE32-E72D297353CC}">
              <c16:uniqueId val="{00000000-2DF5-4F96-8BC8-DF66D975C718}"/>
            </c:ext>
          </c:extLst>
        </c:ser>
        <c:ser>
          <c:idx val="7"/>
          <c:order val="2"/>
          <c:tx>
            <c:strRef>
              <c:f>Hydrograph_H0!$N$16</c:f>
              <c:strCache>
                <c:ptCount val="1"/>
                <c:pt idx="0">
                  <c:v>4 steady low flow days </c:v>
                </c:pt>
              </c:strCache>
            </c:strRef>
          </c:tx>
          <c:spPr>
            <a:ln w="19050" cap="rnd">
              <a:solidFill>
                <a:srgbClr val="00B0F0"/>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Hydrograph_H0!$N$17:$N$140</c:f>
              <c:numCache>
                <c:formatCode>General</c:formatCode>
                <c:ptCount val="124"/>
                <c:pt idx="0">
                  <c:v>8919.7111024744117</c:v>
                </c:pt>
                <c:pt idx="1">
                  <c:v>8919.7111024744117</c:v>
                </c:pt>
                <c:pt idx="2">
                  <c:v>16919.711102474412</c:v>
                </c:pt>
                <c:pt idx="3">
                  <c:v>16919.711102474412</c:v>
                </c:pt>
                <c:pt idx="4">
                  <c:v>8919.7111024744117</c:v>
                </c:pt>
                <c:pt idx="5">
                  <c:v>8919.7111024744117</c:v>
                </c:pt>
                <c:pt idx="6">
                  <c:v>16919.711102474412</c:v>
                </c:pt>
                <c:pt idx="7">
                  <c:v>16919.711102474412</c:v>
                </c:pt>
                <c:pt idx="8">
                  <c:v>8919.7111024744117</c:v>
                </c:pt>
                <c:pt idx="9">
                  <c:v>8919.7111024744117</c:v>
                </c:pt>
                <c:pt idx="10">
                  <c:v>16919.711102474412</c:v>
                </c:pt>
                <c:pt idx="11">
                  <c:v>16919.711102474412</c:v>
                </c:pt>
                <c:pt idx="12">
                  <c:v>8919.7111024744117</c:v>
                </c:pt>
                <c:pt idx="13">
                  <c:v>8919.7111024744117</c:v>
                </c:pt>
                <c:pt idx="14">
                  <c:v>16919.711102474412</c:v>
                </c:pt>
                <c:pt idx="15">
                  <c:v>16919.711102474412</c:v>
                </c:pt>
                <c:pt idx="16">
                  <c:v>8919.7111024744117</c:v>
                </c:pt>
                <c:pt idx="17">
                  <c:v>8919.7111024744117</c:v>
                </c:pt>
                <c:pt idx="18">
                  <c:v>16919.711102474412</c:v>
                </c:pt>
                <c:pt idx="19">
                  <c:v>16919.711102474412</c:v>
                </c:pt>
                <c:pt idx="20">
                  <c:v>8919.7111024744117</c:v>
                </c:pt>
                <c:pt idx="21">
                  <c:v>8919.7111024744117</c:v>
                </c:pt>
                <c:pt idx="22">
                  <c:v>14919.711102474412</c:v>
                </c:pt>
                <c:pt idx="23">
                  <c:v>14919.711102474412</c:v>
                </c:pt>
                <c:pt idx="24">
                  <c:v>8919.7111024744117</c:v>
                </c:pt>
                <c:pt idx="25">
                  <c:v>8919.7111024744117</c:v>
                </c:pt>
                <c:pt idx="26">
                  <c:v>8919.7111024744117</c:v>
                </c:pt>
                <c:pt idx="27">
                  <c:v>8919.7111024744117</c:v>
                </c:pt>
                <c:pt idx="28">
                  <c:v>8919.7111024744117</c:v>
                </c:pt>
                <c:pt idx="29">
                  <c:v>8919.7111024744117</c:v>
                </c:pt>
                <c:pt idx="30">
                  <c:v>16919.711102474412</c:v>
                </c:pt>
                <c:pt idx="31">
                  <c:v>16919.711102474412</c:v>
                </c:pt>
                <c:pt idx="32">
                  <c:v>8919.7111024744117</c:v>
                </c:pt>
                <c:pt idx="33">
                  <c:v>8919.7111024744117</c:v>
                </c:pt>
                <c:pt idx="34">
                  <c:v>16919.711102474412</c:v>
                </c:pt>
                <c:pt idx="35">
                  <c:v>16919.711102474412</c:v>
                </c:pt>
                <c:pt idx="36">
                  <c:v>8919.7111024744117</c:v>
                </c:pt>
                <c:pt idx="37">
                  <c:v>8919.7111024744117</c:v>
                </c:pt>
                <c:pt idx="38">
                  <c:v>16919.711102474412</c:v>
                </c:pt>
                <c:pt idx="39">
                  <c:v>16919.711102474412</c:v>
                </c:pt>
                <c:pt idx="40">
                  <c:v>8919.7111024744117</c:v>
                </c:pt>
                <c:pt idx="41">
                  <c:v>8919.7111024744117</c:v>
                </c:pt>
                <c:pt idx="42">
                  <c:v>16919.711102474412</c:v>
                </c:pt>
                <c:pt idx="43">
                  <c:v>16919.711102474412</c:v>
                </c:pt>
                <c:pt idx="44">
                  <c:v>8919.7111024744117</c:v>
                </c:pt>
                <c:pt idx="45">
                  <c:v>8919.7111024744117</c:v>
                </c:pt>
                <c:pt idx="46">
                  <c:v>16919.711102474412</c:v>
                </c:pt>
                <c:pt idx="47">
                  <c:v>16919.711102474412</c:v>
                </c:pt>
                <c:pt idx="48">
                  <c:v>8919.7111024744117</c:v>
                </c:pt>
                <c:pt idx="49">
                  <c:v>8919.7111024744117</c:v>
                </c:pt>
                <c:pt idx="50">
                  <c:v>14919.711102474412</c:v>
                </c:pt>
                <c:pt idx="51">
                  <c:v>14919.711102474412</c:v>
                </c:pt>
                <c:pt idx="52">
                  <c:v>8919.7111024744117</c:v>
                </c:pt>
                <c:pt idx="53">
                  <c:v>8919.7111024744117</c:v>
                </c:pt>
                <c:pt idx="54">
                  <c:v>8919.7111024744117</c:v>
                </c:pt>
                <c:pt idx="55">
                  <c:v>8919.7111024744117</c:v>
                </c:pt>
                <c:pt idx="56">
                  <c:v>8919.7111024744117</c:v>
                </c:pt>
                <c:pt idx="57">
                  <c:v>8919.7111024744117</c:v>
                </c:pt>
                <c:pt idx="58">
                  <c:v>16919.711102474412</c:v>
                </c:pt>
                <c:pt idx="59">
                  <c:v>16919.711102474412</c:v>
                </c:pt>
                <c:pt idx="60">
                  <c:v>8919.7111024744117</c:v>
                </c:pt>
                <c:pt idx="61">
                  <c:v>8919.7111024744117</c:v>
                </c:pt>
                <c:pt idx="62">
                  <c:v>16919.711102474412</c:v>
                </c:pt>
                <c:pt idx="63">
                  <c:v>16919.711102474412</c:v>
                </c:pt>
                <c:pt idx="64">
                  <c:v>8919.7111024744117</c:v>
                </c:pt>
                <c:pt idx="65">
                  <c:v>8919.7111024744117</c:v>
                </c:pt>
                <c:pt idx="66">
                  <c:v>16919.711102474412</c:v>
                </c:pt>
                <c:pt idx="67">
                  <c:v>16919.711102474412</c:v>
                </c:pt>
                <c:pt idx="68">
                  <c:v>8919.7111024744117</c:v>
                </c:pt>
                <c:pt idx="69">
                  <c:v>8919.7111024744117</c:v>
                </c:pt>
                <c:pt idx="70">
                  <c:v>16919.711102474412</c:v>
                </c:pt>
                <c:pt idx="71">
                  <c:v>16919.711102474412</c:v>
                </c:pt>
                <c:pt idx="72">
                  <c:v>8919.7111024744117</c:v>
                </c:pt>
                <c:pt idx="73">
                  <c:v>8919.7111024744117</c:v>
                </c:pt>
                <c:pt idx="74">
                  <c:v>16919.711102474412</c:v>
                </c:pt>
                <c:pt idx="75">
                  <c:v>16919.711102474412</c:v>
                </c:pt>
                <c:pt idx="76">
                  <c:v>8919.7111024744117</c:v>
                </c:pt>
                <c:pt idx="77">
                  <c:v>8919.7111024744117</c:v>
                </c:pt>
                <c:pt idx="78">
                  <c:v>14919.711102474412</c:v>
                </c:pt>
                <c:pt idx="79">
                  <c:v>14919.711102474412</c:v>
                </c:pt>
                <c:pt idx="80">
                  <c:v>8919.7111024744117</c:v>
                </c:pt>
                <c:pt idx="81">
                  <c:v>8919.7111024744117</c:v>
                </c:pt>
                <c:pt idx="82">
                  <c:v>8919.7111024744117</c:v>
                </c:pt>
                <c:pt idx="83">
                  <c:v>8919.7111024744117</c:v>
                </c:pt>
                <c:pt idx="84">
                  <c:v>8919.7111024744117</c:v>
                </c:pt>
                <c:pt idx="85">
                  <c:v>8919.7111024744117</c:v>
                </c:pt>
                <c:pt idx="86">
                  <c:v>16919.711102474412</c:v>
                </c:pt>
                <c:pt idx="87">
                  <c:v>16919.711102474412</c:v>
                </c:pt>
                <c:pt idx="88">
                  <c:v>8919.7111024744117</c:v>
                </c:pt>
                <c:pt idx="89">
                  <c:v>8919.7111024744117</c:v>
                </c:pt>
                <c:pt idx="90">
                  <c:v>16919.711102474412</c:v>
                </c:pt>
                <c:pt idx="91">
                  <c:v>16919.711102474412</c:v>
                </c:pt>
                <c:pt idx="92">
                  <c:v>8919.7111024744117</c:v>
                </c:pt>
                <c:pt idx="93">
                  <c:v>8919.7111024744117</c:v>
                </c:pt>
                <c:pt idx="94">
                  <c:v>16919.711102474412</c:v>
                </c:pt>
                <c:pt idx="95">
                  <c:v>16919.711102474412</c:v>
                </c:pt>
                <c:pt idx="96">
                  <c:v>8919.7111024744117</c:v>
                </c:pt>
                <c:pt idx="97">
                  <c:v>8919.7111024744117</c:v>
                </c:pt>
                <c:pt idx="98">
                  <c:v>16919.711102474412</c:v>
                </c:pt>
                <c:pt idx="99">
                  <c:v>16919.711102474412</c:v>
                </c:pt>
                <c:pt idx="100">
                  <c:v>8919.7111024744117</c:v>
                </c:pt>
                <c:pt idx="101">
                  <c:v>8919.7111024744117</c:v>
                </c:pt>
                <c:pt idx="102">
                  <c:v>16919.711102474412</c:v>
                </c:pt>
                <c:pt idx="103">
                  <c:v>16919.711102474412</c:v>
                </c:pt>
                <c:pt idx="104">
                  <c:v>8919.7111024744117</c:v>
                </c:pt>
                <c:pt idx="105">
                  <c:v>8919.7111024744117</c:v>
                </c:pt>
                <c:pt idx="106">
                  <c:v>14919.711102474412</c:v>
                </c:pt>
                <c:pt idx="107">
                  <c:v>14919.711102474412</c:v>
                </c:pt>
                <c:pt idx="108">
                  <c:v>8919.7111024744117</c:v>
                </c:pt>
                <c:pt idx="109">
                  <c:v>8919.7111024744117</c:v>
                </c:pt>
                <c:pt idx="110">
                  <c:v>8919.7111024744117</c:v>
                </c:pt>
                <c:pt idx="111">
                  <c:v>8919.7111024744117</c:v>
                </c:pt>
                <c:pt idx="112">
                  <c:v>8919.7111024744117</c:v>
                </c:pt>
                <c:pt idx="113">
                  <c:v>8919.7111024744117</c:v>
                </c:pt>
                <c:pt idx="114">
                  <c:v>16919.711102474412</c:v>
                </c:pt>
                <c:pt idx="115">
                  <c:v>16919.711102474412</c:v>
                </c:pt>
                <c:pt idx="116">
                  <c:v>8919.7111024744117</c:v>
                </c:pt>
                <c:pt idx="117">
                  <c:v>8919.7111024744117</c:v>
                </c:pt>
                <c:pt idx="118">
                  <c:v>16919.711102474412</c:v>
                </c:pt>
                <c:pt idx="119">
                  <c:v>16919.711102474412</c:v>
                </c:pt>
                <c:pt idx="120">
                  <c:v>8919.7111024744117</c:v>
                </c:pt>
                <c:pt idx="121">
                  <c:v>8919.7111024744117</c:v>
                </c:pt>
                <c:pt idx="122">
                  <c:v>16919.711102474412</c:v>
                </c:pt>
                <c:pt idx="123">
                  <c:v>16919.711102474412</c:v>
                </c:pt>
              </c:numCache>
            </c:numRef>
          </c:yVal>
          <c:smooth val="0"/>
          <c:extLst>
            <c:ext xmlns:c16="http://schemas.microsoft.com/office/drawing/2014/chart" uri="{C3380CC4-5D6E-409C-BE32-E72D297353CC}">
              <c16:uniqueId val="{00000002-2DF5-4F96-8BC8-DF66D975C718}"/>
            </c:ext>
          </c:extLst>
        </c:ser>
        <c:ser>
          <c:idx val="2"/>
          <c:order val="4"/>
          <c:tx>
            <c:strRef>
              <c:f>Hydrograph_H0!$P$16</c:f>
              <c:strCache>
                <c:ptCount val="1"/>
                <c:pt idx="0">
                  <c:v>8 steady low flow days </c:v>
                </c:pt>
              </c:strCache>
            </c:strRef>
          </c:tx>
          <c:spPr>
            <a:ln w="19050" cap="rnd">
              <a:solidFill>
                <a:srgbClr val="92D050"/>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Hydrograph_H0!$P$17:$P$140</c:f>
              <c:numCache>
                <c:formatCode>General</c:formatCode>
                <c:ptCount val="124"/>
                <c:pt idx="0">
                  <c:v>9435.8401347324761</c:v>
                </c:pt>
                <c:pt idx="1">
                  <c:v>9435.8401347324761</c:v>
                </c:pt>
                <c:pt idx="2">
                  <c:v>17435.840134732476</c:v>
                </c:pt>
                <c:pt idx="3">
                  <c:v>17435.840134732476</c:v>
                </c:pt>
                <c:pt idx="4">
                  <c:v>9435.8401347324761</c:v>
                </c:pt>
                <c:pt idx="5">
                  <c:v>9435.8401347324761</c:v>
                </c:pt>
                <c:pt idx="6">
                  <c:v>17435.840134732476</c:v>
                </c:pt>
                <c:pt idx="7">
                  <c:v>17435.840134732476</c:v>
                </c:pt>
                <c:pt idx="8">
                  <c:v>9435.8401347324761</c:v>
                </c:pt>
                <c:pt idx="9">
                  <c:v>9435.8401347324761</c:v>
                </c:pt>
                <c:pt idx="10">
                  <c:v>17435.840134732476</c:v>
                </c:pt>
                <c:pt idx="11">
                  <c:v>17435.840134732476</c:v>
                </c:pt>
                <c:pt idx="12">
                  <c:v>9435.8401347324761</c:v>
                </c:pt>
                <c:pt idx="13">
                  <c:v>9435.8401347324761</c:v>
                </c:pt>
                <c:pt idx="14">
                  <c:v>17435.840134732476</c:v>
                </c:pt>
                <c:pt idx="15">
                  <c:v>17435.840134732476</c:v>
                </c:pt>
                <c:pt idx="16">
                  <c:v>9435.8401347324761</c:v>
                </c:pt>
                <c:pt idx="17">
                  <c:v>9435.8401347324761</c:v>
                </c:pt>
                <c:pt idx="18">
                  <c:v>17435.840134732476</c:v>
                </c:pt>
                <c:pt idx="19">
                  <c:v>17435.840134732476</c:v>
                </c:pt>
                <c:pt idx="20">
                  <c:v>9435.8401347324761</c:v>
                </c:pt>
                <c:pt idx="21">
                  <c:v>9435.8401347324761</c:v>
                </c:pt>
                <c:pt idx="22">
                  <c:v>9435.8401347324761</c:v>
                </c:pt>
                <c:pt idx="23">
                  <c:v>9435.8401347324761</c:v>
                </c:pt>
                <c:pt idx="24">
                  <c:v>9435.8401347324761</c:v>
                </c:pt>
                <c:pt idx="25">
                  <c:v>9435.8401347324761</c:v>
                </c:pt>
                <c:pt idx="26">
                  <c:v>9435.8401347324761</c:v>
                </c:pt>
                <c:pt idx="27">
                  <c:v>9435.8401347324761</c:v>
                </c:pt>
                <c:pt idx="28">
                  <c:v>9435.8401347324761</c:v>
                </c:pt>
                <c:pt idx="29">
                  <c:v>9435.8401347324761</c:v>
                </c:pt>
                <c:pt idx="30">
                  <c:v>17435.840134732476</c:v>
                </c:pt>
                <c:pt idx="31">
                  <c:v>17435.840134732476</c:v>
                </c:pt>
                <c:pt idx="32">
                  <c:v>9435.8401347324761</c:v>
                </c:pt>
                <c:pt idx="33">
                  <c:v>9435.8401347324761</c:v>
                </c:pt>
                <c:pt idx="34">
                  <c:v>17435.840134732476</c:v>
                </c:pt>
                <c:pt idx="35">
                  <c:v>17435.840134732476</c:v>
                </c:pt>
                <c:pt idx="36">
                  <c:v>9435.8401347324761</c:v>
                </c:pt>
                <c:pt idx="37">
                  <c:v>9435.8401347324761</c:v>
                </c:pt>
                <c:pt idx="38">
                  <c:v>17435.840134732476</c:v>
                </c:pt>
                <c:pt idx="39">
                  <c:v>17435.840134732476</c:v>
                </c:pt>
                <c:pt idx="40">
                  <c:v>9435.8401347324761</c:v>
                </c:pt>
                <c:pt idx="41">
                  <c:v>9435.8401347324761</c:v>
                </c:pt>
                <c:pt idx="42">
                  <c:v>17435.840134732476</c:v>
                </c:pt>
                <c:pt idx="43">
                  <c:v>17435.840134732476</c:v>
                </c:pt>
                <c:pt idx="44">
                  <c:v>9435.8401347324761</c:v>
                </c:pt>
                <c:pt idx="45">
                  <c:v>9435.8401347324761</c:v>
                </c:pt>
                <c:pt idx="46">
                  <c:v>17435.840134732476</c:v>
                </c:pt>
                <c:pt idx="47">
                  <c:v>17435.840134732476</c:v>
                </c:pt>
                <c:pt idx="48">
                  <c:v>9435.8401347324761</c:v>
                </c:pt>
                <c:pt idx="49">
                  <c:v>9435.8401347324761</c:v>
                </c:pt>
                <c:pt idx="50">
                  <c:v>9435.8401347324761</c:v>
                </c:pt>
                <c:pt idx="51">
                  <c:v>9435.8401347324761</c:v>
                </c:pt>
                <c:pt idx="52">
                  <c:v>9435.8401347324761</c:v>
                </c:pt>
                <c:pt idx="53">
                  <c:v>9435.8401347324761</c:v>
                </c:pt>
                <c:pt idx="54">
                  <c:v>9435.8401347324761</c:v>
                </c:pt>
                <c:pt idx="55">
                  <c:v>9435.8401347324761</c:v>
                </c:pt>
                <c:pt idx="56">
                  <c:v>9435.8401347324761</c:v>
                </c:pt>
                <c:pt idx="57">
                  <c:v>9435.8401347324761</c:v>
                </c:pt>
                <c:pt idx="58">
                  <c:v>17435.840134732476</c:v>
                </c:pt>
                <c:pt idx="59">
                  <c:v>17435.840134732476</c:v>
                </c:pt>
                <c:pt idx="60">
                  <c:v>9435.8401347324761</c:v>
                </c:pt>
                <c:pt idx="61">
                  <c:v>9435.8401347324761</c:v>
                </c:pt>
                <c:pt idx="62">
                  <c:v>17435.840134732476</c:v>
                </c:pt>
                <c:pt idx="63">
                  <c:v>17435.840134732476</c:v>
                </c:pt>
                <c:pt idx="64">
                  <c:v>9435.8401347324761</c:v>
                </c:pt>
                <c:pt idx="65">
                  <c:v>9435.8401347324761</c:v>
                </c:pt>
                <c:pt idx="66">
                  <c:v>17435.840134732476</c:v>
                </c:pt>
                <c:pt idx="67">
                  <c:v>17435.840134732476</c:v>
                </c:pt>
                <c:pt idx="68">
                  <c:v>9435.8401347324761</c:v>
                </c:pt>
                <c:pt idx="69">
                  <c:v>9435.8401347324761</c:v>
                </c:pt>
                <c:pt idx="70">
                  <c:v>17435.840134732476</c:v>
                </c:pt>
                <c:pt idx="71">
                  <c:v>17435.840134732476</c:v>
                </c:pt>
                <c:pt idx="72">
                  <c:v>9435.8401347324761</c:v>
                </c:pt>
                <c:pt idx="73">
                  <c:v>9435.8401347324761</c:v>
                </c:pt>
                <c:pt idx="74">
                  <c:v>17435.840134732476</c:v>
                </c:pt>
                <c:pt idx="75">
                  <c:v>17435.840134732476</c:v>
                </c:pt>
                <c:pt idx="76">
                  <c:v>9435.8401347324761</c:v>
                </c:pt>
                <c:pt idx="77">
                  <c:v>9435.8401347324761</c:v>
                </c:pt>
                <c:pt idx="78">
                  <c:v>9435.8401347324761</c:v>
                </c:pt>
                <c:pt idx="79">
                  <c:v>9435.8401347324761</c:v>
                </c:pt>
                <c:pt idx="80">
                  <c:v>9435.8401347324761</c:v>
                </c:pt>
                <c:pt idx="81">
                  <c:v>9435.8401347324761</c:v>
                </c:pt>
                <c:pt idx="82">
                  <c:v>9435.8401347324761</c:v>
                </c:pt>
                <c:pt idx="83">
                  <c:v>9435.8401347324761</c:v>
                </c:pt>
                <c:pt idx="84">
                  <c:v>9435.8401347324761</c:v>
                </c:pt>
                <c:pt idx="85">
                  <c:v>9435.8401347324761</c:v>
                </c:pt>
                <c:pt idx="86">
                  <c:v>17435.840134732476</c:v>
                </c:pt>
                <c:pt idx="87">
                  <c:v>17435.840134732476</c:v>
                </c:pt>
                <c:pt idx="88">
                  <c:v>9435.8401347324761</c:v>
                </c:pt>
                <c:pt idx="89">
                  <c:v>9435.8401347324761</c:v>
                </c:pt>
                <c:pt idx="90">
                  <c:v>17435.840134732476</c:v>
                </c:pt>
                <c:pt idx="91">
                  <c:v>17435.840134732476</c:v>
                </c:pt>
                <c:pt idx="92">
                  <c:v>9435.8401347324761</c:v>
                </c:pt>
                <c:pt idx="93">
                  <c:v>9435.8401347324761</c:v>
                </c:pt>
                <c:pt idx="94">
                  <c:v>17435.840134732476</c:v>
                </c:pt>
                <c:pt idx="95">
                  <c:v>17435.840134732476</c:v>
                </c:pt>
                <c:pt idx="96">
                  <c:v>9435.8401347324761</c:v>
                </c:pt>
                <c:pt idx="97">
                  <c:v>9435.8401347324761</c:v>
                </c:pt>
                <c:pt idx="98">
                  <c:v>17435.840134732476</c:v>
                </c:pt>
                <c:pt idx="99">
                  <c:v>17435.840134732476</c:v>
                </c:pt>
                <c:pt idx="100">
                  <c:v>9435.8401347324761</c:v>
                </c:pt>
                <c:pt idx="101">
                  <c:v>9435.8401347324761</c:v>
                </c:pt>
                <c:pt idx="102">
                  <c:v>17435.840134732476</c:v>
                </c:pt>
                <c:pt idx="103">
                  <c:v>17435.840134732476</c:v>
                </c:pt>
                <c:pt idx="104">
                  <c:v>9435.8401347324761</c:v>
                </c:pt>
                <c:pt idx="105">
                  <c:v>9435.8401347324761</c:v>
                </c:pt>
                <c:pt idx="106">
                  <c:v>9435.8401347324761</c:v>
                </c:pt>
                <c:pt idx="107">
                  <c:v>9435.8401347324761</c:v>
                </c:pt>
                <c:pt idx="108">
                  <c:v>9435.8401347324761</c:v>
                </c:pt>
                <c:pt idx="109">
                  <c:v>9435.8401347324761</c:v>
                </c:pt>
                <c:pt idx="110">
                  <c:v>9435.8401347324761</c:v>
                </c:pt>
                <c:pt idx="111">
                  <c:v>9435.8401347324761</c:v>
                </c:pt>
                <c:pt idx="112">
                  <c:v>9435.8401347324761</c:v>
                </c:pt>
                <c:pt idx="113">
                  <c:v>9435.8401347324761</c:v>
                </c:pt>
                <c:pt idx="114">
                  <c:v>17435.840134732476</c:v>
                </c:pt>
                <c:pt idx="115">
                  <c:v>17435.840134732476</c:v>
                </c:pt>
                <c:pt idx="116">
                  <c:v>9435.8401347324761</c:v>
                </c:pt>
                <c:pt idx="117">
                  <c:v>9435.8401347324761</c:v>
                </c:pt>
                <c:pt idx="118">
                  <c:v>17435.840134732476</c:v>
                </c:pt>
                <c:pt idx="119">
                  <c:v>17435.840134732476</c:v>
                </c:pt>
                <c:pt idx="120">
                  <c:v>9435.8401347324761</c:v>
                </c:pt>
                <c:pt idx="121">
                  <c:v>9435.8401347324761</c:v>
                </c:pt>
                <c:pt idx="122">
                  <c:v>17435.840134732476</c:v>
                </c:pt>
                <c:pt idx="123">
                  <c:v>17435.840134732476</c:v>
                </c:pt>
              </c:numCache>
            </c:numRef>
          </c:yVal>
          <c:smooth val="0"/>
          <c:extLst>
            <c:ext xmlns:c16="http://schemas.microsoft.com/office/drawing/2014/chart" uri="{C3380CC4-5D6E-409C-BE32-E72D297353CC}">
              <c16:uniqueId val="{00000003-2DF5-4F96-8BC8-DF66D975C718}"/>
            </c:ext>
          </c:extLst>
        </c:ser>
        <c:ser>
          <c:idx val="8"/>
          <c:order val="6"/>
          <c:tx>
            <c:strRef>
              <c:f>Hydrograph_H0!$R$16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Hydrograph_H0!$R$17:$R$140</c:f>
              <c:numCache>
                <c:formatCode>General</c:formatCode>
                <c:ptCount val="124"/>
                <c:pt idx="0">
                  <c:v>10640.141210001297</c:v>
                </c:pt>
                <c:pt idx="1">
                  <c:v>10640.141210001297</c:v>
                </c:pt>
                <c:pt idx="2">
                  <c:v>18640.141210001297</c:v>
                </c:pt>
                <c:pt idx="3">
                  <c:v>18640.141210001297</c:v>
                </c:pt>
                <c:pt idx="4">
                  <c:v>10640.141210001297</c:v>
                </c:pt>
                <c:pt idx="5">
                  <c:v>10640.141210001297</c:v>
                </c:pt>
                <c:pt idx="6">
                  <c:v>18640.141210001297</c:v>
                </c:pt>
                <c:pt idx="7">
                  <c:v>18640.141210001297</c:v>
                </c:pt>
                <c:pt idx="8">
                  <c:v>10640.141210001297</c:v>
                </c:pt>
                <c:pt idx="9">
                  <c:v>10640.141210001297</c:v>
                </c:pt>
                <c:pt idx="10">
                  <c:v>18640.141210001297</c:v>
                </c:pt>
                <c:pt idx="11">
                  <c:v>18640.141210001297</c:v>
                </c:pt>
                <c:pt idx="12">
                  <c:v>10640.141210001297</c:v>
                </c:pt>
                <c:pt idx="13">
                  <c:v>10640.141210001297</c:v>
                </c:pt>
                <c:pt idx="14">
                  <c:v>18640.141210001297</c:v>
                </c:pt>
                <c:pt idx="15">
                  <c:v>18640.141210001297</c:v>
                </c:pt>
                <c:pt idx="16">
                  <c:v>10640.141210001297</c:v>
                </c:pt>
                <c:pt idx="17">
                  <c:v>10640.141210001297</c:v>
                </c:pt>
                <c:pt idx="18">
                  <c:v>18640.141210001297</c:v>
                </c:pt>
                <c:pt idx="19">
                  <c:v>18640.141210001297</c:v>
                </c:pt>
                <c:pt idx="20">
                  <c:v>10640.141210001297</c:v>
                </c:pt>
                <c:pt idx="21">
                  <c:v>10640.141210001297</c:v>
                </c:pt>
                <c:pt idx="22">
                  <c:v>10640.141210001297</c:v>
                </c:pt>
                <c:pt idx="23">
                  <c:v>10640.141210001297</c:v>
                </c:pt>
                <c:pt idx="24">
                  <c:v>10640.141210001297</c:v>
                </c:pt>
                <c:pt idx="25">
                  <c:v>10640.141210001297</c:v>
                </c:pt>
                <c:pt idx="26">
                  <c:v>10640.141210001295</c:v>
                </c:pt>
                <c:pt idx="27">
                  <c:v>10640.141210001295</c:v>
                </c:pt>
                <c:pt idx="28">
                  <c:v>10640.141210001297</c:v>
                </c:pt>
                <c:pt idx="29">
                  <c:v>10640.141210001297</c:v>
                </c:pt>
                <c:pt idx="30">
                  <c:v>18640.141210001297</c:v>
                </c:pt>
                <c:pt idx="31">
                  <c:v>18640.141210001297</c:v>
                </c:pt>
                <c:pt idx="32">
                  <c:v>10640.141210001297</c:v>
                </c:pt>
                <c:pt idx="33">
                  <c:v>10640.141210001297</c:v>
                </c:pt>
                <c:pt idx="34">
                  <c:v>18640.141210001297</c:v>
                </c:pt>
                <c:pt idx="35">
                  <c:v>18640.141210001297</c:v>
                </c:pt>
                <c:pt idx="36">
                  <c:v>10640.141210001297</c:v>
                </c:pt>
                <c:pt idx="37">
                  <c:v>10640.141210001297</c:v>
                </c:pt>
                <c:pt idx="38">
                  <c:v>18640.141210001297</c:v>
                </c:pt>
                <c:pt idx="39">
                  <c:v>18640.141210001297</c:v>
                </c:pt>
                <c:pt idx="40">
                  <c:v>10640.141210001297</c:v>
                </c:pt>
                <c:pt idx="41">
                  <c:v>10640.141210001297</c:v>
                </c:pt>
                <c:pt idx="42">
                  <c:v>18640.141210001297</c:v>
                </c:pt>
                <c:pt idx="43">
                  <c:v>18640.141210001297</c:v>
                </c:pt>
                <c:pt idx="44">
                  <c:v>10640.141210001297</c:v>
                </c:pt>
                <c:pt idx="45">
                  <c:v>10640.141210001297</c:v>
                </c:pt>
                <c:pt idx="46">
                  <c:v>18640.141210001297</c:v>
                </c:pt>
                <c:pt idx="47">
                  <c:v>18640.141210001297</c:v>
                </c:pt>
                <c:pt idx="48">
                  <c:v>10640.141210001297</c:v>
                </c:pt>
                <c:pt idx="49">
                  <c:v>10640.141210001297</c:v>
                </c:pt>
                <c:pt idx="50">
                  <c:v>10640.141210001297</c:v>
                </c:pt>
                <c:pt idx="51">
                  <c:v>10640.141210001297</c:v>
                </c:pt>
                <c:pt idx="52">
                  <c:v>10640.141210001297</c:v>
                </c:pt>
                <c:pt idx="53">
                  <c:v>10640.141210001297</c:v>
                </c:pt>
                <c:pt idx="54">
                  <c:v>10640.141210001295</c:v>
                </c:pt>
                <c:pt idx="55">
                  <c:v>10640.141210001295</c:v>
                </c:pt>
                <c:pt idx="56">
                  <c:v>10640.141210001297</c:v>
                </c:pt>
                <c:pt idx="57">
                  <c:v>10640.141210001297</c:v>
                </c:pt>
                <c:pt idx="58">
                  <c:v>18640.141210001297</c:v>
                </c:pt>
                <c:pt idx="59">
                  <c:v>18640.141210001297</c:v>
                </c:pt>
                <c:pt idx="60">
                  <c:v>10640.141210001297</c:v>
                </c:pt>
                <c:pt idx="61">
                  <c:v>10640.141210001297</c:v>
                </c:pt>
                <c:pt idx="62">
                  <c:v>18640.141210001297</c:v>
                </c:pt>
                <c:pt idx="63">
                  <c:v>18640.141210001297</c:v>
                </c:pt>
                <c:pt idx="64">
                  <c:v>10640.141210001297</c:v>
                </c:pt>
                <c:pt idx="65">
                  <c:v>10640.141210001297</c:v>
                </c:pt>
                <c:pt idx="66">
                  <c:v>18640.141210001297</c:v>
                </c:pt>
                <c:pt idx="67">
                  <c:v>18640.141210001297</c:v>
                </c:pt>
                <c:pt idx="68">
                  <c:v>10640.141210001297</c:v>
                </c:pt>
                <c:pt idx="69">
                  <c:v>10640.141210001297</c:v>
                </c:pt>
                <c:pt idx="70">
                  <c:v>18640.141210001297</c:v>
                </c:pt>
                <c:pt idx="71">
                  <c:v>18640.141210001297</c:v>
                </c:pt>
                <c:pt idx="72">
                  <c:v>10640.141210001297</c:v>
                </c:pt>
                <c:pt idx="73">
                  <c:v>10640.141210001297</c:v>
                </c:pt>
                <c:pt idx="74">
                  <c:v>18640.141210001297</c:v>
                </c:pt>
                <c:pt idx="75">
                  <c:v>18640.141210001297</c:v>
                </c:pt>
                <c:pt idx="76">
                  <c:v>10640.141210001297</c:v>
                </c:pt>
                <c:pt idx="77">
                  <c:v>10640.141210001297</c:v>
                </c:pt>
                <c:pt idx="78">
                  <c:v>10640.141210001297</c:v>
                </c:pt>
                <c:pt idx="79">
                  <c:v>10640.141210001297</c:v>
                </c:pt>
                <c:pt idx="80">
                  <c:v>10640.141210001297</c:v>
                </c:pt>
                <c:pt idx="81">
                  <c:v>10640.141210001297</c:v>
                </c:pt>
                <c:pt idx="82">
                  <c:v>10640.141210001295</c:v>
                </c:pt>
                <c:pt idx="83">
                  <c:v>10640.141210001295</c:v>
                </c:pt>
                <c:pt idx="84">
                  <c:v>10640.141210001295</c:v>
                </c:pt>
                <c:pt idx="85">
                  <c:v>10640.141210001295</c:v>
                </c:pt>
                <c:pt idx="86">
                  <c:v>10640.141210001295</c:v>
                </c:pt>
                <c:pt idx="87">
                  <c:v>10640.141210001295</c:v>
                </c:pt>
                <c:pt idx="88">
                  <c:v>10640.141210001295</c:v>
                </c:pt>
                <c:pt idx="89">
                  <c:v>10640.141210001295</c:v>
                </c:pt>
                <c:pt idx="90">
                  <c:v>10640.141210001295</c:v>
                </c:pt>
                <c:pt idx="91">
                  <c:v>10640.141210001295</c:v>
                </c:pt>
                <c:pt idx="92">
                  <c:v>10640.141210001295</c:v>
                </c:pt>
                <c:pt idx="93">
                  <c:v>10640.141210001295</c:v>
                </c:pt>
                <c:pt idx="94">
                  <c:v>10640.141210001295</c:v>
                </c:pt>
                <c:pt idx="95">
                  <c:v>10640.141210001295</c:v>
                </c:pt>
                <c:pt idx="96">
                  <c:v>10640.141210001295</c:v>
                </c:pt>
                <c:pt idx="97">
                  <c:v>10640.141210001295</c:v>
                </c:pt>
                <c:pt idx="98">
                  <c:v>10640.141210001295</c:v>
                </c:pt>
                <c:pt idx="99">
                  <c:v>10640.141210001295</c:v>
                </c:pt>
                <c:pt idx="100">
                  <c:v>10640.141210001295</c:v>
                </c:pt>
                <c:pt idx="101">
                  <c:v>10640.141210001295</c:v>
                </c:pt>
                <c:pt idx="102">
                  <c:v>10640.141210001295</c:v>
                </c:pt>
                <c:pt idx="103">
                  <c:v>10640.141210001295</c:v>
                </c:pt>
                <c:pt idx="104">
                  <c:v>10640.141210001297</c:v>
                </c:pt>
                <c:pt idx="105">
                  <c:v>10640.141210001297</c:v>
                </c:pt>
                <c:pt idx="106">
                  <c:v>10640.141210001297</c:v>
                </c:pt>
                <c:pt idx="107">
                  <c:v>10640.141210001297</c:v>
                </c:pt>
                <c:pt idx="108">
                  <c:v>10640.141210001297</c:v>
                </c:pt>
                <c:pt idx="109">
                  <c:v>10640.141210001297</c:v>
                </c:pt>
                <c:pt idx="110">
                  <c:v>10640.141210001295</c:v>
                </c:pt>
                <c:pt idx="111">
                  <c:v>10640.141210001295</c:v>
                </c:pt>
                <c:pt idx="112">
                  <c:v>10640.141210001295</c:v>
                </c:pt>
                <c:pt idx="113">
                  <c:v>10640.141210001295</c:v>
                </c:pt>
                <c:pt idx="114">
                  <c:v>10640.141210001295</c:v>
                </c:pt>
                <c:pt idx="115">
                  <c:v>10640.141210001295</c:v>
                </c:pt>
                <c:pt idx="116">
                  <c:v>10640.141210001295</c:v>
                </c:pt>
                <c:pt idx="117">
                  <c:v>10640.141210001295</c:v>
                </c:pt>
                <c:pt idx="118">
                  <c:v>10640.141210001295</c:v>
                </c:pt>
                <c:pt idx="119">
                  <c:v>10640.141210001295</c:v>
                </c:pt>
                <c:pt idx="120">
                  <c:v>10640.141210001295</c:v>
                </c:pt>
                <c:pt idx="121">
                  <c:v>10640.141210001295</c:v>
                </c:pt>
                <c:pt idx="122">
                  <c:v>10640.141210001295</c:v>
                </c:pt>
                <c:pt idx="123">
                  <c:v>10640.141210001295</c:v>
                </c:pt>
              </c:numCache>
            </c:numRef>
          </c:yVal>
          <c:smooth val="0"/>
          <c:extLst xmlns:c15="http://schemas.microsoft.com/office/drawing/2012/chart">
            <c:ext xmlns:c16="http://schemas.microsoft.com/office/drawing/2014/chart" uri="{C3380CC4-5D6E-409C-BE32-E72D297353CC}">
              <c16:uniqueId val="{00000008-2DF5-4F96-8BC8-DF66D975C718}"/>
            </c:ext>
          </c:extLst>
        </c:ser>
        <c:ser>
          <c:idx val="4"/>
          <c:order val="8"/>
          <c:tx>
            <c:strRef>
              <c:f>Hydrograph_H0!$T$16</c:f>
              <c:strCache>
                <c:ptCount val="1"/>
                <c:pt idx="0">
                  <c:v>31 steady low flow days </c:v>
                </c:pt>
              </c:strCache>
            </c:strRef>
          </c:tx>
          <c:spPr>
            <a:ln w="19050" cap="rnd">
              <a:solidFill>
                <a:srgbClr val="C7A1E3"/>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Hydrograph_H0!$T$17:$T$140</c:f>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numRef>
          </c:yVal>
          <c:smooth val="0"/>
          <c:extLst xmlns:c15="http://schemas.microsoft.com/office/drawing/2012/chart">
            <c:ext xmlns:c16="http://schemas.microsoft.com/office/drawing/2014/chart" uri="{C3380CC4-5D6E-409C-BE32-E72D297353CC}">
              <c16:uniqueId val="{00000005-2DF5-4F96-8BC8-DF66D975C718}"/>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1"/>
                <c:order val="1"/>
                <c:tx>
                  <c:strRef>
                    <c:extLst>
                      <c:ext uri="{02D57815-91ED-43cb-92C2-25804820EDAC}">
                        <c15:formulaRef>
                          <c15:sqref>Hydrograph_H0!$M$16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c:ext uri="{02D57815-91ED-43cb-92C2-25804820EDAC}">
                        <c15:formulaRef>
                          <c15:sqref>Hydrograph_H0!$K$17:$K$140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Hydrograph_H0!$M$17:$M$140</c15:sqref>
                        </c15:formulaRef>
                      </c:ext>
                    </c:extLst>
                    <c:numCache>
                      <c:formatCode>General</c:formatCode>
                      <c:ptCount val="124"/>
                      <c:pt idx="0">
                        <c:v>8532.6143282808644</c:v>
                      </c:pt>
                      <c:pt idx="1">
                        <c:v>8532.6143282808644</c:v>
                      </c:pt>
                      <c:pt idx="2">
                        <c:v>16532.614328280866</c:v>
                      </c:pt>
                      <c:pt idx="3">
                        <c:v>16532.614328280866</c:v>
                      </c:pt>
                      <c:pt idx="4">
                        <c:v>8532.6143282808644</c:v>
                      </c:pt>
                      <c:pt idx="5">
                        <c:v>8532.6143282808644</c:v>
                      </c:pt>
                      <c:pt idx="6">
                        <c:v>16532.614328280866</c:v>
                      </c:pt>
                      <c:pt idx="7">
                        <c:v>16532.614328280866</c:v>
                      </c:pt>
                      <c:pt idx="8">
                        <c:v>8532.6143282808644</c:v>
                      </c:pt>
                      <c:pt idx="9">
                        <c:v>8532.6143282808644</c:v>
                      </c:pt>
                      <c:pt idx="10">
                        <c:v>16532.614328280866</c:v>
                      </c:pt>
                      <c:pt idx="11">
                        <c:v>16532.614328280866</c:v>
                      </c:pt>
                      <c:pt idx="12">
                        <c:v>8532.6143282808644</c:v>
                      </c:pt>
                      <c:pt idx="13">
                        <c:v>8532.6143282808644</c:v>
                      </c:pt>
                      <c:pt idx="14">
                        <c:v>16532.614328280866</c:v>
                      </c:pt>
                      <c:pt idx="15">
                        <c:v>16532.614328280866</c:v>
                      </c:pt>
                      <c:pt idx="16">
                        <c:v>8532.6143282808644</c:v>
                      </c:pt>
                      <c:pt idx="17">
                        <c:v>8532.6143282808644</c:v>
                      </c:pt>
                      <c:pt idx="18">
                        <c:v>16532.614328280866</c:v>
                      </c:pt>
                      <c:pt idx="19">
                        <c:v>16532.614328280866</c:v>
                      </c:pt>
                      <c:pt idx="20">
                        <c:v>8532.6143282808644</c:v>
                      </c:pt>
                      <c:pt idx="21">
                        <c:v>8532.6143282808644</c:v>
                      </c:pt>
                      <c:pt idx="22">
                        <c:v>14532.614328280866</c:v>
                      </c:pt>
                      <c:pt idx="23">
                        <c:v>14532.614328280866</c:v>
                      </c:pt>
                      <c:pt idx="24">
                        <c:v>8532.6143282808644</c:v>
                      </c:pt>
                      <c:pt idx="25">
                        <c:v>8532.6143282808644</c:v>
                      </c:pt>
                      <c:pt idx="26">
                        <c:v>14532.614328280866</c:v>
                      </c:pt>
                      <c:pt idx="27">
                        <c:v>14532.614328280866</c:v>
                      </c:pt>
                      <c:pt idx="28">
                        <c:v>8532.6143282808644</c:v>
                      </c:pt>
                      <c:pt idx="29">
                        <c:v>8532.6143282808644</c:v>
                      </c:pt>
                      <c:pt idx="30">
                        <c:v>16532.614328280866</c:v>
                      </c:pt>
                      <c:pt idx="31">
                        <c:v>16532.614328280866</c:v>
                      </c:pt>
                      <c:pt idx="32">
                        <c:v>8532.6143282808644</c:v>
                      </c:pt>
                      <c:pt idx="33">
                        <c:v>8532.6143282808644</c:v>
                      </c:pt>
                      <c:pt idx="34">
                        <c:v>16532.614328280866</c:v>
                      </c:pt>
                      <c:pt idx="35">
                        <c:v>16532.614328280866</c:v>
                      </c:pt>
                      <c:pt idx="36">
                        <c:v>8532.6143282808644</c:v>
                      </c:pt>
                      <c:pt idx="37">
                        <c:v>8532.6143282808644</c:v>
                      </c:pt>
                      <c:pt idx="38">
                        <c:v>16532.614328280866</c:v>
                      </c:pt>
                      <c:pt idx="39">
                        <c:v>16532.614328280866</c:v>
                      </c:pt>
                      <c:pt idx="40">
                        <c:v>8532.6143282808644</c:v>
                      </c:pt>
                      <c:pt idx="41">
                        <c:v>8532.6143282808644</c:v>
                      </c:pt>
                      <c:pt idx="42">
                        <c:v>16532.614328280866</c:v>
                      </c:pt>
                      <c:pt idx="43">
                        <c:v>16532.614328280866</c:v>
                      </c:pt>
                      <c:pt idx="44">
                        <c:v>8532.6143282808644</c:v>
                      </c:pt>
                      <c:pt idx="45">
                        <c:v>8532.6143282808644</c:v>
                      </c:pt>
                      <c:pt idx="46">
                        <c:v>16532.614328280866</c:v>
                      </c:pt>
                      <c:pt idx="47">
                        <c:v>16532.614328280866</c:v>
                      </c:pt>
                      <c:pt idx="48">
                        <c:v>8532.6143282808644</c:v>
                      </c:pt>
                      <c:pt idx="49">
                        <c:v>8532.6143282808644</c:v>
                      </c:pt>
                      <c:pt idx="50">
                        <c:v>14532.614328280866</c:v>
                      </c:pt>
                      <c:pt idx="51">
                        <c:v>14532.614328280866</c:v>
                      </c:pt>
                      <c:pt idx="52">
                        <c:v>8532.6143282808644</c:v>
                      </c:pt>
                      <c:pt idx="53">
                        <c:v>8532.6143282808644</c:v>
                      </c:pt>
                      <c:pt idx="54">
                        <c:v>14532.614328280866</c:v>
                      </c:pt>
                      <c:pt idx="55">
                        <c:v>14532.614328280866</c:v>
                      </c:pt>
                      <c:pt idx="56">
                        <c:v>8532.6143282808644</c:v>
                      </c:pt>
                      <c:pt idx="57">
                        <c:v>8532.6143282808644</c:v>
                      </c:pt>
                      <c:pt idx="58">
                        <c:v>16532.614328280866</c:v>
                      </c:pt>
                      <c:pt idx="59">
                        <c:v>16532.614328280866</c:v>
                      </c:pt>
                      <c:pt idx="60">
                        <c:v>8532.6143282808644</c:v>
                      </c:pt>
                      <c:pt idx="61">
                        <c:v>8532.6143282808644</c:v>
                      </c:pt>
                      <c:pt idx="62">
                        <c:v>16532.614328280866</c:v>
                      </c:pt>
                      <c:pt idx="63">
                        <c:v>16532.614328280866</c:v>
                      </c:pt>
                      <c:pt idx="64">
                        <c:v>8532.6143282808644</c:v>
                      </c:pt>
                      <c:pt idx="65">
                        <c:v>8532.6143282808644</c:v>
                      </c:pt>
                      <c:pt idx="66">
                        <c:v>16532.614328280866</c:v>
                      </c:pt>
                      <c:pt idx="67">
                        <c:v>16532.614328280866</c:v>
                      </c:pt>
                      <c:pt idx="68">
                        <c:v>8532.6143282808644</c:v>
                      </c:pt>
                      <c:pt idx="69">
                        <c:v>8532.6143282808644</c:v>
                      </c:pt>
                      <c:pt idx="70">
                        <c:v>16532.614328280866</c:v>
                      </c:pt>
                      <c:pt idx="71">
                        <c:v>16532.614328280866</c:v>
                      </c:pt>
                      <c:pt idx="72">
                        <c:v>8532.6143282808644</c:v>
                      </c:pt>
                      <c:pt idx="73">
                        <c:v>8532.6143282808644</c:v>
                      </c:pt>
                      <c:pt idx="74">
                        <c:v>16532.614328280866</c:v>
                      </c:pt>
                      <c:pt idx="75">
                        <c:v>16532.614328280866</c:v>
                      </c:pt>
                      <c:pt idx="76">
                        <c:v>8532.6143282808644</c:v>
                      </c:pt>
                      <c:pt idx="77">
                        <c:v>8532.6143282808644</c:v>
                      </c:pt>
                      <c:pt idx="78">
                        <c:v>14532.614328280866</c:v>
                      </c:pt>
                      <c:pt idx="79">
                        <c:v>14532.614328280866</c:v>
                      </c:pt>
                      <c:pt idx="80">
                        <c:v>8532.6143282808644</c:v>
                      </c:pt>
                      <c:pt idx="81">
                        <c:v>8532.6143282808644</c:v>
                      </c:pt>
                      <c:pt idx="82">
                        <c:v>8532.6143282808644</c:v>
                      </c:pt>
                      <c:pt idx="83">
                        <c:v>8532.6143282808644</c:v>
                      </c:pt>
                      <c:pt idx="84">
                        <c:v>8532.6143282808644</c:v>
                      </c:pt>
                      <c:pt idx="85">
                        <c:v>8532.6143282808644</c:v>
                      </c:pt>
                      <c:pt idx="86">
                        <c:v>16532.614328280866</c:v>
                      </c:pt>
                      <c:pt idx="87">
                        <c:v>16532.614328280866</c:v>
                      </c:pt>
                      <c:pt idx="88">
                        <c:v>8532.6143282808644</c:v>
                      </c:pt>
                      <c:pt idx="89">
                        <c:v>8532.6143282808644</c:v>
                      </c:pt>
                      <c:pt idx="90">
                        <c:v>16532.614328280866</c:v>
                      </c:pt>
                      <c:pt idx="91">
                        <c:v>16532.614328280866</c:v>
                      </c:pt>
                      <c:pt idx="92">
                        <c:v>8532.6143282808644</c:v>
                      </c:pt>
                      <c:pt idx="93">
                        <c:v>8532.6143282808644</c:v>
                      </c:pt>
                      <c:pt idx="94">
                        <c:v>16532.614328280866</c:v>
                      </c:pt>
                      <c:pt idx="95">
                        <c:v>16532.614328280866</c:v>
                      </c:pt>
                      <c:pt idx="96">
                        <c:v>8532.6143282808644</c:v>
                      </c:pt>
                      <c:pt idx="97">
                        <c:v>8532.6143282808644</c:v>
                      </c:pt>
                      <c:pt idx="98">
                        <c:v>16532.614328280866</c:v>
                      </c:pt>
                      <c:pt idx="99">
                        <c:v>16532.614328280866</c:v>
                      </c:pt>
                      <c:pt idx="100">
                        <c:v>8532.6143282808644</c:v>
                      </c:pt>
                      <c:pt idx="101">
                        <c:v>8532.6143282808644</c:v>
                      </c:pt>
                      <c:pt idx="102">
                        <c:v>16532.614328280866</c:v>
                      </c:pt>
                      <c:pt idx="103">
                        <c:v>16532.614328280866</c:v>
                      </c:pt>
                      <c:pt idx="104">
                        <c:v>8532.6143282808644</c:v>
                      </c:pt>
                      <c:pt idx="105">
                        <c:v>8532.6143282808644</c:v>
                      </c:pt>
                      <c:pt idx="106">
                        <c:v>14532.614328280866</c:v>
                      </c:pt>
                      <c:pt idx="107">
                        <c:v>14532.614328280866</c:v>
                      </c:pt>
                      <c:pt idx="108">
                        <c:v>8532.6143282808644</c:v>
                      </c:pt>
                      <c:pt idx="109">
                        <c:v>8532.6143282808644</c:v>
                      </c:pt>
                      <c:pt idx="110">
                        <c:v>8532.6143282808644</c:v>
                      </c:pt>
                      <c:pt idx="111">
                        <c:v>8532.6143282808644</c:v>
                      </c:pt>
                      <c:pt idx="112">
                        <c:v>8532.6143282808644</c:v>
                      </c:pt>
                      <c:pt idx="113">
                        <c:v>8532.6143282808644</c:v>
                      </c:pt>
                      <c:pt idx="114">
                        <c:v>16532.614328280866</c:v>
                      </c:pt>
                      <c:pt idx="115">
                        <c:v>16532.614328280866</c:v>
                      </c:pt>
                      <c:pt idx="116">
                        <c:v>8532.6143282808644</c:v>
                      </c:pt>
                      <c:pt idx="117">
                        <c:v>8532.6143282808644</c:v>
                      </c:pt>
                      <c:pt idx="118">
                        <c:v>16532.614328280866</c:v>
                      </c:pt>
                      <c:pt idx="119">
                        <c:v>16532.614328280866</c:v>
                      </c:pt>
                      <c:pt idx="120">
                        <c:v>8532.6143282808644</c:v>
                      </c:pt>
                      <c:pt idx="121">
                        <c:v>8532.6143282808644</c:v>
                      </c:pt>
                      <c:pt idx="122">
                        <c:v>16532.614328280866</c:v>
                      </c:pt>
                      <c:pt idx="123">
                        <c:v>16532.614328280866</c:v>
                      </c:pt>
                    </c:numCache>
                  </c:numRef>
                </c:yVal>
                <c:smooth val="0"/>
                <c:extLst>
                  <c:ext xmlns:c16="http://schemas.microsoft.com/office/drawing/2014/chart" uri="{C3380CC4-5D6E-409C-BE32-E72D297353CC}">
                    <c16:uniqueId val="{00000001-2DF5-4F96-8BC8-DF66D975C718}"/>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Hydrograph_H0!$O$16</c15:sqref>
                        </c15:formulaRef>
                      </c:ext>
                    </c:extLst>
                    <c:strCache>
                      <c:ptCount val="1"/>
                      <c:pt idx="0">
                        <c:v>6 steady low flow days </c:v>
                      </c:pt>
                    </c:strCache>
                  </c:strRef>
                </c:tx>
                <c:spPr>
                  <a:ln w="19050" cap="rnd">
                    <a:solidFill>
                      <a:srgbClr val="3866E8"/>
                    </a:solidFill>
                    <a:round/>
                  </a:ln>
                  <a:effectLst/>
                </c:spPr>
                <c:marker>
                  <c:symbol val="none"/>
                </c:marker>
                <c:xVal>
                  <c:numRef>
                    <c:extLst xmlns:c15="http://schemas.microsoft.com/office/drawing/2012/chart">
                      <c:ext xmlns:c15="http://schemas.microsoft.com/office/drawing/2012/chart" uri="{02D57815-91ED-43cb-92C2-25804820EDAC}">
                        <c15:formulaRef>
                          <c15:sqref>Hydrograph_H0!$K$17:$K$140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Hydrograph_H0!$O$17:$O$140</c15:sqref>
                        </c15:formulaRef>
                      </c:ext>
                    </c:extLst>
                    <c:numCache>
                      <c:formatCode>General</c:formatCode>
                      <c:ptCount val="124"/>
                      <c:pt idx="0">
                        <c:v>9177.7756186034458</c:v>
                      </c:pt>
                      <c:pt idx="1">
                        <c:v>9177.7756186034458</c:v>
                      </c:pt>
                      <c:pt idx="2">
                        <c:v>17177.775618603446</c:v>
                      </c:pt>
                      <c:pt idx="3">
                        <c:v>17177.775618603446</c:v>
                      </c:pt>
                      <c:pt idx="4">
                        <c:v>9177.7756186034458</c:v>
                      </c:pt>
                      <c:pt idx="5">
                        <c:v>9177.7756186034458</c:v>
                      </c:pt>
                      <c:pt idx="6">
                        <c:v>17177.775618603446</c:v>
                      </c:pt>
                      <c:pt idx="7">
                        <c:v>17177.775618603446</c:v>
                      </c:pt>
                      <c:pt idx="8">
                        <c:v>9177.7756186034458</c:v>
                      </c:pt>
                      <c:pt idx="9">
                        <c:v>9177.7756186034458</c:v>
                      </c:pt>
                      <c:pt idx="10">
                        <c:v>17177.775618603446</c:v>
                      </c:pt>
                      <c:pt idx="11">
                        <c:v>17177.775618603446</c:v>
                      </c:pt>
                      <c:pt idx="12">
                        <c:v>9177.7756186034458</c:v>
                      </c:pt>
                      <c:pt idx="13">
                        <c:v>9177.7756186034458</c:v>
                      </c:pt>
                      <c:pt idx="14">
                        <c:v>17177.775618603446</c:v>
                      </c:pt>
                      <c:pt idx="15">
                        <c:v>17177.775618603446</c:v>
                      </c:pt>
                      <c:pt idx="16">
                        <c:v>9177.7756186034458</c:v>
                      </c:pt>
                      <c:pt idx="17">
                        <c:v>9177.7756186034458</c:v>
                      </c:pt>
                      <c:pt idx="18">
                        <c:v>17177.775618603446</c:v>
                      </c:pt>
                      <c:pt idx="19">
                        <c:v>17177.775618603446</c:v>
                      </c:pt>
                      <c:pt idx="20">
                        <c:v>9177.7756186034458</c:v>
                      </c:pt>
                      <c:pt idx="21">
                        <c:v>9177.7756186034458</c:v>
                      </c:pt>
                      <c:pt idx="22">
                        <c:v>15177.775618603446</c:v>
                      </c:pt>
                      <c:pt idx="23">
                        <c:v>15177.775618603446</c:v>
                      </c:pt>
                      <c:pt idx="24">
                        <c:v>9177.7756186034476</c:v>
                      </c:pt>
                      <c:pt idx="25">
                        <c:v>9177.7756186034476</c:v>
                      </c:pt>
                      <c:pt idx="26">
                        <c:v>9177.7756186034476</c:v>
                      </c:pt>
                      <c:pt idx="27">
                        <c:v>9177.7756186034476</c:v>
                      </c:pt>
                      <c:pt idx="28">
                        <c:v>9177.7756186034458</c:v>
                      </c:pt>
                      <c:pt idx="29">
                        <c:v>9177.7756186034458</c:v>
                      </c:pt>
                      <c:pt idx="30">
                        <c:v>17177.775618603446</c:v>
                      </c:pt>
                      <c:pt idx="31">
                        <c:v>17177.775618603446</c:v>
                      </c:pt>
                      <c:pt idx="32">
                        <c:v>9177.7756186034458</c:v>
                      </c:pt>
                      <c:pt idx="33">
                        <c:v>9177.7756186034458</c:v>
                      </c:pt>
                      <c:pt idx="34">
                        <c:v>17177.775618603446</c:v>
                      </c:pt>
                      <c:pt idx="35">
                        <c:v>17177.775618603446</c:v>
                      </c:pt>
                      <c:pt idx="36">
                        <c:v>9177.7756186034458</c:v>
                      </c:pt>
                      <c:pt idx="37">
                        <c:v>9177.7756186034458</c:v>
                      </c:pt>
                      <c:pt idx="38">
                        <c:v>17177.775618603446</c:v>
                      </c:pt>
                      <c:pt idx="39">
                        <c:v>17177.775618603446</c:v>
                      </c:pt>
                      <c:pt idx="40">
                        <c:v>9177.7756186034458</c:v>
                      </c:pt>
                      <c:pt idx="41">
                        <c:v>9177.7756186034458</c:v>
                      </c:pt>
                      <c:pt idx="42">
                        <c:v>17177.775618603446</c:v>
                      </c:pt>
                      <c:pt idx="43">
                        <c:v>17177.775618603446</c:v>
                      </c:pt>
                      <c:pt idx="44">
                        <c:v>9177.7756186034458</c:v>
                      </c:pt>
                      <c:pt idx="45">
                        <c:v>9177.7756186034458</c:v>
                      </c:pt>
                      <c:pt idx="46">
                        <c:v>17177.775618603446</c:v>
                      </c:pt>
                      <c:pt idx="47">
                        <c:v>17177.775618603446</c:v>
                      </c:pt>
                      <c:pt idx="48">
                        <c:v>9177.7756186034458</c:v>
                      </c:pt>
                      <c:pt idx="49">
                        <c:v>9177.7756186034458</c:v>
                      </c:pt>
                      <c:pt idx="50">
                        <c:v>15177.775618603446</c:v>
                      </c:pt>
                      <c:pt idx="51">
                        <c:v>15177.775618603446</c:v>
                      </c:pt>
                      <c:pt idx="52">
                        <c:v>9177.7756186034476</c:v>
                      </c:pt>
                      <c:pt idx="53">
                        <c:v>9177.7756186034476</c:v>
                      </c:pt>
                      <c:pt idx="54">
                        <c:v>9177.7756186034476</c:v>
                      </c:pt>
                      <c:pt idx="55">
                        <c:v>9177.7756186034476</c:v>
                      </c:pt>
                      <c:pt idx="56">
                        <c:v>9177.7756186034458</c:v>
                      </c:pt>
                      <c:pt idx="57">
                        <c:v>9177.7756186034458</c:v>
                      </c:pt>
                      <c:pt idx="58">
                        <c:v>17177.775618603446</c:v>
                      </c:pt>
                      <c:pt idx="59">
                        <c:v>17177.775618603446</c:v>
                      </c:pt>
                      <c:pt idx="60">
                        <c:v>9177.7756186034458</c:v>
                      </c:pt>
                      <c:pt idx="61">
                        <c:v>9177.7756186034458</c:v>
                      </c:pt>
                      <c:pt idx="62">
                        <c:v>17177.775618603446</c:v>
                      </c:pt>
                      <c:pt idx="63">
                        <c:v>17177.775618603446</c:v>
                      </c:pt>
                      <c:pt idx="64">
                        <c:v>9177.7756186034458</c:v>
                      </c:pt>
                      <c:pt idx="65">
                        <c:v>9177.7756186034458</c:v>
                      </c:pt>
                      <c:pt idx="66">
                        <c:v>17177.775618603446</c:v>
                      </c:pt>
                      <c:pt idx="67">
                        <c:v>17177.775618603446</c:v>
                      </c:pt>
                      <c:pt idx="68">
                        <c:v>9177.7756186034458</c:v>
                      </c:pt>
                      <c:pt idx="69">
                        <c:v>9177.7756186034458</c:v>
                      </c:pt>
                      <c:pt idx="70">
                        <c:v>17177.775618603446</c:v>
                      </c:pt>
                      <c:pt idx="71">
                        <c:v>17177.775618603446</c:v>
                      </c:pt>
                      <c:pt idx="72">
                        <c:v>9177.7756186034458</c:v>
                      </c:pt>
                      <c:pt idx="73">
                        <c:v>9177.7756186034458</c:v>
                      </c:pt>
                      <c:pt idx="74">
                        <c:v>17177.775618603446</c:v>
                      </c:pt>
                      <c:pt idx="75">
                        <c:v>17177.775618603446</c:v>
                      </c:pt>
                      <c:pt idx="76">
                        <c:v>9177.7756186034476</c:v>
                      </c:pt>
                      <c:pt idx="77">
                        <c:v>9177.7756186034476</c:v>
                      </c:pt>
                      <c:pt idx="78">
                        <c:v>9177.7756186034476</c:v>
                      </c:pt>
                      <c:pt idx="79">
                        <c:v>9177.7756186034476</c:v>
                      </c:pt>
                      <c:pt idx="80">
                        <c:v>9177.7756186034476</c:v>
                      </c:pt>
                      <c:pt idx="81">
                        <c:v>9177.7756186034476</c:v>
                      </c:pt>
                      <c:pt idx="82">
                        <c:v>9177.7756186034476</c:v>
                      </c:pt>
                      <c:pt idx="83">
                        <c:v>9177.7756186034476</c:v>
                      </c:pt>
                      <c:pt idx="84">
                        <c:v>9177.7756186034458</c:v>
                      </c:pt>
                      <c:pt idx="85">
                        <c:v>9177.7756186034458</c:v>
                      </c:pt>
                      <c:pt idx="86">
                        <c:v>17177.775618603446</c:v>
                      </c:pt>
                      <c:pt idx="87">
                        <c:v>17177.775618603446</c:v>
                      </c:pt>
                      <c:pt idx="88">
                        <c:v>9177.7756186034458</c:v>
                      </c:pt>
                      <c:pt idx="89">
                        <c:v>9177.7756186034458</c:v>
                      </c:pt>
                      <c:pt idx="90">
                        <c:v>17177.775618603446</c:v>
                      </c:pt>
                      <c:pt idx="91">
                        <c:v>17177.775618603446</c:v>
                      </c:pt>
                      <c:pt idx="92">
                        <c:v>9177.7756186034458</c:v>
                      </c:pt>
                      <c:pt idx="93">
                        <c:v>9177.7756186034458</c:v>
                      </c:pt>
                      <c:pt idx="94">
                        <c:v>17177.775618603446</c:v>
                      </c:pt>
                      <c:pt idx="95">
                        <c:v>17177.775618603446</c:v>
                      </c:pt>
                      <c:pt idx="96">
                        <c:v>9177.7756186034458</c:v>
                      </c:pt>
                      <c:pt idx="97">
                        <c:v>9177.7756186034458</c:v>
                      </c:pt>
                      <c:pt idx="98">
                        <c:v>17177.775618603446</c:v>
                      </c:pt>
                      <c:pt idx="99">
                        <c:v>17177.775618603446</c:v>
                      </c:pt>
                      <c:pt idx="100">
                        <c:v>9177.7756186034458</c:v>
                      </c:pt>
                      <c:pt idx="101">
                        <c:v>9177.7756186034458</c:v>
                      </c:pt>
                      <c:pt idx="102">
                        <c:v>17177.775618603446</c:v>
                      </c:pt>
                      <c:pt idx="103">
                        <c:v>17177.775618603446</c:v>
                      </c:pt>
                      <c:pt idx="104">
                        <c:v>9177.7756186034476</c:v>
                      </c:pt>
                      <c:pt idx="105">
                        <c:v>9177.7756186034476</c:v>
                      </c:pt>
                      <c:pt idx="106">
                        <c:v>9177.7756186034476</c:v>
                      </c:pt>
                      <c:pt idx="107">
                        <c:v>9177.7756186034476</c:v>
                      </c:pt>
                      <c:pt idx="108">
                        <c:v>9177.7756186034476</c:v>
                      </c:pt>
                      <c:pt idx="109">
                        <c:v>9177.7756186034476</c:v>
                      </c:pt>
                      <c:pt idx="110">
                        <c:v>9177.7756186034476</c:v>
                      </c:pt>
                      <c:pt idx="111">
                        <c:v>9177.7756186034476</c:v>
                      </c:pt>
                      <c:pt idx="112">
                        <c:v>9177.7756186034458</c:v>
                      </c:pt>
                      <c:pt idx="113">
                        <c:v>9177.7756186034458</c:v>
                      </c:pt>
                      <c:pt idx="114">
                        <c:v>17177.775618603446</c:v>
                      </c:pt>
                      <c:pt idx="115">
                        <c:v>17177.775618603446</c:v>
                      </c:pt>
                      <c:pt idx="116">
                        <c:v>9177.7756186034458</c:v>
                      </c:pt>
                      <c:pt idx="117">
                        <c:v>9177.7756186034458</c:v>
                      </c:pt>
                      <c:pt idx="118">
                        <c:v>17177.775618603446</c:v>
                      </c:pt>
                      <c:pt idx="119">
                        <c:v>17177.775618603446</c:v>
                      </c:pt>
                      <c:pt idx="120">
                        <c:v>9177.7756186034458</c:v>
                      </c:pt>
                      <c:pt idx="121">
                        <c:v>9177.7756186034458</c:v>
                      </c:pt>
                      <c:pt idx="122">
                        <c:v>17177.775618603446</c:v>
                      </c:pt>
                      <c:pt idx="123">
                        <c:v>17177.775618603446</c:v>
                      </c:pt>
                    </c:numCache>
                  </c:numRef>
                </c:yVal>
                <c:smooth val="0"/>
                <c:extLst xmlns:c15="http://schemas.microsoft.com/office/drawing/2012/chart">
                  <c:ext xmlns:c16="http://schemas.microsoft.com/office/drawing/2014/chart" uri="{C3380CC4-5D6E-409C-BE32-E72D297353CC}">
                    <c16:uniqueId val="{00000006-2DF5-4F96-8BC8-DF66D975C718}"/>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Hydrograph_H0!$Q$17:$Q$140</c15:sqref>
                        </c15:formulaRef>
                      </c:ext>
                    </c:extLst>
                    <c:numCache>
                      <c:formatCode>General</c:formatCode>
                      <c:ptCount val="124"/>
                      <c:pt idx="0">
                        <c:v>9779.9261562378542</c:v>
                      </c:pt>
                      <c:pt idx="1">
                        <c:v>9779.9261562378542</c:v>
                      </c:pt>
                      <c:pt idx="2">
                        <c:v>17779.926156237852</c:v>
                      </c:pt>
                      <c:pt idx="3">
                        <c:v>17779.926156237852</c:v>
                      </c:pt>
                      <c:pt idx="4">
                        <c:v>9779.9261562378542</c:v>
                      </c:pt>
                      <c:pt idx="5">
                        <c:v>9779.9261562378542</c:v>
                      </c:pt>
                      <c:pt idx="6">
                        <c:v>17779.926156237852</c:v>
                      </c:pt>
                      <c:pt idx="7">
                        <c:v>17779.926156237852</c:v>
                      </c:pt>
                      <c:pt idx="8">
                        <c:v>9779.9261562378542</c:v>
                      </c:pt>
                      <c:pt idx="9">
                        <c:v>9779.9261562378542</c:v>
                      </c:pt>
                      <c:pt idx="10">
                        <c:v>17779.926156237852</c:v>
                      </c:pt>
                      <c:pt idx="11">
                        <c:v>17779.926156237852</c:v>
                      </c:pt>
                      <c:pt idx="12">
                        <c:v>9779.9261562378542</c:v>
                      </c:pt>
                      <c:pt idx="13">
                        <c:v>9779.9261562378542</c:v>
                      </c:pt>
                      <c:pt idx="14">
                        <c:v>17779.926156237852</c:v>
                      </c:pt>
                      <c:pt idx="15">
                        <c:v>17779.926156237852</c:v>
                      </c:pt>
                      <c:pt idx="16">
                        <c:v>9779.9261562378542</c:v>
                      </c:pt>
                      <c:pt idx="17">
                        <c:v>9779.9261562378542</c:v>
                      </c:pt>
                      <c:pt idx="18">
                        <c:v>17779.926156237852</c:v>
                      </c:pt>
                      <c:pt idx="19">
                        <c:v>17779.926156237852</c:v>
                      </c:pt>
                      <c:pt idx="20">
                        <c:v>9779.9261562378542</c:v>
                      </c:pt>
                      <c:pt idx="21">
                        <c:v>9779.9261562378542</c:v>
                      </c:pt>
                      <c:pt idx="22">
                        <c:v>9779.9261562378542</c:v>
                      </c:pt>
                      <c:pt idx="23">
                        <c:v>9779.9261562378542</c:v>
                      </c:pt>
                      <c:pt idx="24">
                        <c:v>9779.9261562378542</c:v>
                      </c:pt>
                      <c:pt idx="25">
                        <c:v>9779.9261562378542</c:v>
                      </c:pt>
                      <c:pt idx="26">
                        <c:v>9779.926156237856</c:v>
                      </c:pt>
                      <c:pt idx="27">
                        <c:v>9779.926156237856</c:v>
                      </c:pt>
                      <c:pt idx="28">
                        <c:v>9779.9261562378542</c:v>
                      </c:pt>
                      <c:pt idx="29">
                        <c:v>9779.9261562378542</c:v>
                      </c:pt>
                      <c:pt idx="30">
                        <c:v>17779.926156237852</c:v>
                      </c:pt>
                      <c:pt idx="31">
                        <c:v>17779.926156237852</c:v>
                      </c:pt>
                      <c:pt idx="32">
                        <c:v>9779.9261562378542</c:v>
                      </c:pt>
                      <c:pt idx="33">
                        <c:v>9779.9261562378542</c:v>
                      </c:pt>
                      <c:pt idx="34">
                        <c:v>17779.926156237852</c:v>
                      </c:pt>
                      <c:pt idx="35">
                        <c:v>17779.926156237852</c:v>
                      </c:pt>
                      <c:pt idx="36">
                        <c:v>9779.9261562378542</c:v>
                      </c:pt>
                      <c:pt idx="37">
                        <c:v>9779.9261562378542</c:v>
                      </c:pt>
                      <c:pt idx="38">
                        <c:v>17779.926156237852</c:v>
                      </c:pt>
                      <c:pt idx="39">
                        <c:v>17779.926156237852</c:v>
                      </c:pt>
                      <c:pt idx="40">
                        <c:v>9779.9261562378542</c:v>
                      </c:pt>
                      <c:pt idx="41">
                        <c:v>9779.9261562378542</c:v>
                      </c:pt>
                      <c:pt idx="42">
                        <c:v>17779.926156237852</c:v>
                      </c:pt>
                      <c:pt idx="43">
                        <c:v>17779.926156237852</c:v>
                      </c:pt>
                      <c:pt idx="44">
                        <c:v>9779.9261562378542</c:v>
                      </c:pt>
                      <c:pt idx="45">
                        <c:v>9779.9261562378542</c:v>
                      </c:pt>
                      <c:pt idx="46">
                        <c:v>17779.926156237852</c:v>
                      </c:pt>
                      <c:pt idx="47">
                        <c:v>17779.926156237852</c:v>
                      </c:pt>
                      <c:pt idx="48">
                        <c:v>9779.9261562378542</c:v>
                      </c:pt>
                      <c:pt idx="49">
                        <c:v>9779.9261562378542</c:v>
                      </c:pt>
                      <c:pt idx="50">
                        <c:v>9779.9261562378542</c:v>
                      </c:pt>
                      <c:pt idx="51">
                        <c:v>9779.9261562378542</c:v>
                      </c:pt>
                      <c:pt idx="52">
                        <c:v>9779.9261562378542</c:v>
                      </c:pt>
                      <c:pt idx="53">
                        <c:v>9779.9261562378542</c:v>
                      </c:pt>
                      <c:pt idx="54">
                        <c:v>9779.926156237856</c:v>
                      </c:pt>
                      <c:pt idx="55">
                        <c:v>9779.926156237856</c:v>
                      </c:pt>
                      <c:pt idx="56">
                        <c:v>9779.9261562378542</c:v>
                      </c:pt>
                      <c:pt idx="57">
                        <c:v>9779.9261562378542</c:v>
                      </c:pt>
                      <c:pt idx="58">
                        <c:v>17779.926156237852</c:v>
                      </c:pt>
                      <c:pt idx="59">
                        <c:v>17779.926156237852</c:v>
                      </c:pt>
                      <c:pt idx="60">
                        <c:v>9779.9261562378542</c:v>
                      </c:pt>
                      <c:pt idx="61">
                        <c:v>9779.9261562378542</c:v>
                      </c:pt>
                      <c:pt idx="62">
                        <c:v>17779.926156237852</c:v>
                      </c:pt>
                      <c:pt idx="63">
                        <c:v>17779.926156237852</c:v>
                      </c:pt>
                      <c:pt idx="64">
                        <c:v>9779.9261562378542</c:v>
                      </c:pt>
                      <c:pt idx="65">
                        <c:v>9779.9261562378542</c:v>
                      </c:pt>
                      <c:pt idx="66">
                        <c:v>17779.926156237852</c:v>
                      </c:pt>
                      <c:pt idx="67">
                        <c:v>17779.926156237852</c:v>
                      </c:pt>
                      <c:pt idx="68">
                        <c:v>9779.9261562378542</c:v>
                      </c:pt>
                      <c:pt idx="69">
                        <c:v>9779.9261562378542</c:v>
                      </c:pt>
                      <c:pt idx="70">
                        <c:v>17779.926156237852</c:v>
                      </c:pt>
                      <c:pt idx="71">
                        <c:v>17779.926156237852</c:v>
                      </c:pt>
                      <c:pt idx="72">
                        <c:v>9779.9261562378542</c:v>
                      </c:pt>
                      <c:pt idx="73">
                        <c:v>9779.9261562378542</c:v>
                      </c:pt>
                      <c:pt idx="74">
                        <c:v>17779.926156237852</c:v>
                      </c:pt>
                      <c:pt idx="75">
                        <c:v>17779.926156237852</c:v>
                      </c:pt>
                      <c:pt idx="76">
                        <c:v>9779.9261562378542</c:v>
                      </c:pt>
                      <c:pt idx="77">
                        <c:v>9779.9261562378542</c:v>
                      </c:pt>
                      <c:pt idx="78">
                        <c:v>9779.9261562378542</c:v>
                      </c:pt>
                      <c:pt idx="79">
                        <c:v>9779.9261562378542</c:v>
                      </c:pt>
                      <c:pt idx="80">
                        <c:v>9779.9261562378542</c:v>
                      </c:pt>
                      <c:pt idx="81">
                        <c:v>9779.9261562378542</c:v>
                      </c:pt>
                      <c:pt idx="82">
                        <c:v>9779.926156237856</c:v>
                      </c:pt>
                      <c:pt idx="83">
                        <c:v>9779.926156237856</c:v>
                      </c:pt>
                      <c:pt idx="84">
                        <c:v>9779.9261562378542</c:v>
                      </c:pt>
                      <c:pt idx="85">
                        <c:v>9779.9261562378542</c:v>
                      </c:pt>
                      <c:pt idx="86">
                        <c:v>17779.926156237852</c:v>
                      </c:pt>
                      <c:pt idx="87">
                        <c:v>17779.926156237852</c:v>
                      </c:pt>
                      <c:pt idx="88">
                        <c:v>9779.9261562378542</c:v>
                      </c:pt>
                      <c:pt idx="89">
                        <c:v>9779.9261562378542</c:v>
                      </c:pt>
                      <c:pt idx="90">
                        <c:v>17779.926156237852</c:v>
                      </c:pt>
                      <c:pt idx="91">
                        <c:v>17779.926156237852</c:v>
                      </c:pt>
                      <c:pt idx="92">
                        <c:v>9779.9261562378542</c:v>
                      </c:pt>
                      <c:pt idx="93">
                        <c:v>9779.9261562378542</c:v>
                      </c:pt>
                      <c:pt idx="94">
                        <c:v>17779.926156237852</c:v>
                      </c:pt>
                      <c:pt idx="95">
                        <c:v>17779.926156237852</c:v>
                      </c:pt>
                      <c:pt idx="96">
                        <c:v>9779.9261562378542</c:v>
                      </c:pt>
                      <c:pt idx="97">
                        <c:v>9779.9261562378542</c:v>
                      </c:pt>
                      <c:pt idx="98">
                        <c:v>17779.926156237852</c:v>
                      </c:pt>
                      <c:pt idx="99">
                        <c:v>17779.926156237852</c:v>
                      </c:pt>
                      <c:pt idx="100">
                        <c:v>9779.9261562378542</c:v>
                      </c:pt>
                      <c:pt idx="101">
                        <c:v>9779.9261562378542</c:v>
                      </c:pt>
                      <c:pt idx="102">
                        <c:v>17779.926156237852</c:v>
                      </c:pt>
                      <c:pt idx="103">
                        <c:v>17779.926156237852</c:v>
                      </c:pt>
                      <c:pt idx="104">
                        <c:v>9779.9261562378542</c:v>
                      </c:pt>
                      <c:pt idx="105">
                        <c:v>9779.9261562378542</c:v>
                      </c:pt>
                      <c:pt idx="106">
                        <c:v>9779.9261562378542</c:v>
                      </c:pt>
                      <c:pt idx="107">
                        <c:v>9779.9261562378542</c:v>
                      </c:pt>
                      <c:pt idx="108">
                        <c:v>9779.9261562378542</c:v>
                      </c:pt>
                      <c:pt idx="109">
                        <c:v>9779.9261562378542</c:v>
                      </c:pt>
                      <c:pt idx="110">
                        <c:v>9779.926156237856</c:v>
                      </c:pt>
                      <c:pt idx="111">
                        <c:v>9779.926156237856</c:v>
                      </c:pt>
                      <c:pt idx="112">
                        <c:v>9779.9261562378542</c:v>
                      </c:pt>
                      <c:pt idx="113">
                        <c:v>9779.9261562378542</c:v>
                      </c:pt>
                      <c:pt idx="114">
                        <c:v>17779.926156237852</c:v>
                      </c:pt>
                      <c:pt idx="115">
                        <c:v>17779.926156237852</c:v>
                      </c:pt>
                      <c:pt idx="116">
                        <c:v>9779.926156237856</c:v>
                      </c:pt>
                      <c:pt idx="117">
                        <c:v>9779.926156237856</c:v>
                      </c:pt>
                      <c:pt idx="118">
                        <c:v>9779.926156237856</c:v>
                      </c:pt>
                      <c:pt idx="119">
                        <c:v>9779.926156237856</c:v>
                      </c:pt>
                      <c:pt idx="120">
                        <c:v>9779.926156237856</c:v>
                      </c:pt>
                      <c:pt idx="121">
                        <c:v>9779.926156237856</c:v>
                      </c:pt>
                      <c:pt idx="122">
                        <c:v>9779.926156237856</c:v>
                      </c:pt>
                      <c:pt idx="123">
                        <c:v>9779.926156237856</c:v>
                      </c:pt>
                    </c:numCache>
                  </c:numRef>
                </c:yVal>
                <c:smooth val="0"/>
                <c:extLst xmlns:c15="http://schemas.microsoft.com/office/drawing/2012/chart">
                  <c:ext xmlns:c16="http://schemas.microsoft.com/office/drawing/2014/chart" uri="{C3380CC4-5D6E-409C-BE32-E72D297353CC}">
                    <c16:uniqueId val="{00000007-2DF5-4F96-8BC8-DF66D975C718}"/>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Hydrograph_H0!$S$16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Hydrograph_H0!$S$17:$S$140</c15:sqref>
                        </c15:formulaRef>
                      </c:ext>
                    </c:extLst>
                    <c:numCache>
                      <c:formatCode>General</c:formatCode>
                      <c:ptCount val="124"/>
                      <c:pt idx="0">
                        <c:v>11500.356263764736</c:v>
                      </c:pt>
                      <c:pt idx="1">
                        <c:v>11500.356263764736</c:v>
                      </c:pt>
                      <c:pt idx="2">
                        <c:v>19500.356263764734</c:v>
                      </c:pt>
                      <c:pt idx="3">
                        <c:v>19500.356263764734</c:v>
                      </c:pt>
                      <c:pt idx="4">
                        <c:v>11500.356263764736</c:v>
                      </c:pt>
                      <c:pt idx="5">
                        <c:v>11500.356263764736</c:v>
                      </c:pt>
                      <c:pt idx="6">
                        <c:v>19500.356263764734</c:v>
                      </c:pt>
                      <c:pt idx="7">
                        <c:v>19500.356263764734</c:v>
                      </c:pt>
                      <c:pt idx="8">
                        <c:v>11500.356263764736</c:v>
                      </c:pt>
                      <c:pt idx="9">
                        <c:v>11500.356263764736</c:v>
                      </c:pt>
                      <c:pt idx="10">
                        <c:v>19500.356263764734</c:v>
                      </c:pt>
                      <c:pt idx="11">
                        <c:v>19500.356263764734</c:v>
                      </c:pt>
                      <c:pt idx="12">
                        <c:v>11500.356263764736</c:v>
                      </c:pt>
                      <c:pt idx="13">
                        <c:v>11500.356263764736</c:v>
                      </c:pt>
                      <c:pt idx="14">
                        <c:v>19500.356263764734</c:v>
                      </c:pt>
                      <c:pt idx="15">
                        <c:v>19500.356263764734</c:v>
                      </c:pt>
                      <c:pt idx="16">
                        <c:v>11500.356263764736</c:v>
                      </c:pt>
                      <c:pt idx="17">
                        <c:v>11500.356263764736</c:v>
                      </c:pt>
                      <c:pt idx="18">
                        <c:v>19500.356263764734</c:v>
                      </c:pt>
                      <c:pt idx="19">
                        <c:v>19500.356263764734</c:v>
                      </c:pt>
                      <c:pt idx="20">
                        <c:v>11500.356263764736</c:v>
                      </c:pt>
                      <c:pt idx="21">
                        <c:v>11500.356263764736</c:v>
                      </c:pt>
                      <c:pt idx="22">
                        <c:v>11500.356263764736</c:v>
                      </c:pt>
                      <c:pt idx="23">
                        <c:v>11500.356263764736</c:v>
                      </c:pt>
                      <c:pt idx="24">
                        <c:v>11500.356263764736</c:v>
                      </c:pt>
                      <c:pt idx="25">
                        <c:v>11500.356263764736</c:v>
                      </c:pt>
                      <c:pt idx="26">
                        <c:v>11500.356263764734</c:v>
                      </c:pt>
                      <c:pt idx="27">
                        <c:v>11500.356263764734</c:v>
                      </c:pt>
                      <c:pt idx="28">
                        <c:v>11500.356263764736</c:v>
                      </c:pt>
                      <c:pt idx="29">
                        <c:v>11500.356263764736</c:v>
                      </c:pt>
                      <c:pt idx="30">
                        <c:v>19500.356263764734</c:v>
                      </c:pt>
                      <c:pt idx="31">
                        <c:v>19500.356263764734</c:v>
                      </c:pt>
                      <c:pt idx="32">
                        <c:v>11500.356263764736</c:v>
                      </c:pt>
                      <c:pt idx="33">
                        <c:v>11500.356263764736</c:v>
                      </c:pt>
                      <c:pt idx="34">
                        <c:v>19500.356263764734</c:v>
                      </c:pt>
                      <c:pt idx="35">
                        <c:v>19500.356263764734</c:v>
                      </c:pt>
                      <c:pt idx="36">
                        <c:v>11500.356263764736</c:v>
                      </c:pt>
                      <c:pt idx="37">
                        <c:v>11500.356263764736</c:v>
                      </c:pt>
                      <c:pt idx="38">
                        <c:v>19500.356263764734</c:v>
                      </c:pt>
                      <c:pt idx="39">
                        <c:v>19500.356263764734</c:v>
                      </c:pt>
                      <c:pt idx="40">
                        <c:v>11500.356263764736</c:v>
                      </c:pt>
                      <c:pt idx="41">
                        <c:v>11500.356263764736</c:v>
                      </c:pt>
                      <c:pt idx="42">
                        <c:v>19500.356263764734</c:v>
                      </c:pt>
                      <c:pt idx="43">
                        <c:v>19500.356263764734</c:v>
                      </c:pt>
                      <c:pt idx="44">
                        <c:v>11500.356263764736</c:v>
                      </c:pt>
                      <c:pt idx="45">
                        <c:v>11500.356263764736</c:v>
                      </c:pt>
                      <c:pt idx="46">
                        <c:v>19500.356263764734</c:v>
                      </c:pt>
                      <c:pt idx="47">
                        <c:v>19500.356263764734</c:v>
                      </c:pt>
                      <c:pt idx="48">
                        <c:v>11500.356263764736</c:v>
                      </c:pt>
                      <c:pt idx="49">
                        <c:v>11500.356263764736</c:v>
                      </c:pt>
                      <c:pt idx="50">
                        <c:v>19500.356263764734</c:v>
                      </c:pt>
                      <c:pt idx="51">
                        <c:v>19500.356263764734</c:v>
                      </c:pt>
                      <c:pt idx="52">
                        <c:v>11500.356263764736</c:v>
                      </c:pt>
                      <c:pt idx="53">
                        <c:v>11500.356263764736</c:v>
                      </c:pt>
                      <c:pt idx="54">
                        <c:v>11500.356263764734</c:v>
                      </c:pt>
                      <c:pt idx="55">
                        <c:v>11500.356263764734</c:v>
                      </c:pt>
                      <c:pt idx="56">
                        <c:v>11500.356263764739</c:v>
                      </c:pt>
                      <c:pt idx="57">
                        <c:v>11500.356263764739</c:v>
                      </c:pt>
                      <c:pt idx="58">
                        <c:v>11500.356263764739</c:v>
                      </c:pt>
                      <c:pt idx="59">
                        <c:v>11500.356263764739</c:v>
                      </c:pt>
                      <c:pt idx="60">
                        <c:v>11500.356263764739</c:v>
                      </c:pt>
                      <c:pt idx="61">
                        <c:v>11500.356263764739</c:v>
                      </c:pt>
                      <c:pt idx="62">
                        <c:v>11500.356263764739</c:v>
                      </c:pt>
                      <c:pt idx="63">
                        <c:v>11500.356263764739</c:v>
                      </c:pt>
                      <c:pt idx="64">
                        <c:v>11500.356263764739</c:v>
                      </c:pt>
                      <c:pt idx="65">
                        <c:v>11500.356263764739</c:v>
                      </c:pt>
                      <c:pt idx="66">
                        <c:v>11500.356263764739</c:v>
                      </c:pt>
                      <c:pt idx="67">
                        <c:v>11500.356263764739</c:v>
                      </c:pt>
                      <c:pt idx="68">
                        <c:v>11500.356263764739</c:v>
                      </c:pt>
                      <c:pt idx="69">
                        <c:v>11500.356263764739</c:v>
                      </c:pt>
                      <c:pt idx="70">
                        <c:v>11500.356263764739</c:v>
                      </c:pt>
                      <c:pt idx="71">
                        <c:v>11500.356263764739</c:v>
                      </c:pt>
                      <c:pt idx="72">
                        <c:v>11500.356263764739</c:v>
                      </c:pt>
                      <c:pt idx="73">
                        <c:v>11500.356263764739</c:v>
                      </c:pt>
                      <c:pt idx="74">
                        <c:v>11500.356263764739</c:v>
                      </c:pt>
                      <c:pt idx="75">
                        <c:v>11500.356263764739</c:v>
                      </c:pt>
                      <c:pt idx="76">
                        <c:v>11500.356263764736</c:v>
                      </c:pt>
                      <c:pt idx="77">
                        <c:v>11500.356263764736</c:v>
                      </c:pt>
                      <c:pt idx="78">
                        <c:v>11500.356263764736</c:v>
                      </c:pt>
                      <c:pt idx="79">
                        <c:v>11500.356263764736</c:v>
                      </c:pt>
                      <c:pt idx="80">
                        <c:v>11500.356263764736</c:v>
                      </c:pt>
                      <c:pt idx="81">
                        <c:v>11500.356263764736</c:v>
                      </c:pt>
                      <c:pt idx="82">
                        <c:v>11500.356263764734</c:v>
                      </c:pt>
                      <c:pt idx="83">
                        <c:v>11500.356263764734</c:v>
                      </c:pt>
                      <c:pt idx="84">
                        <c:v>11500.356263764739</c:v>
                      </c:pt>
                      <c:pt idx="85">
                        <c:v>11500.356263764739</c:v>
                      </c:pt>
                      <c:pt idx="86">
                        <c:v>11500.356263764739</c:v>
                      </c:pt>
                      <c:pt idx="87">
                        <c:v>11500.356263764739</c:v>
                      </c:pt>
                      <c:pt idx="88">
                        <c:v>11500.356263764739</c:v>
                      </c:pt>
                      <c:pt idx="89">
                        <c:v>11500.356263764739</c:v>
                      </c:pt>
                      <c:pt idx="90">
                        <c:v>11500.356263764739</c:v>
                      </c:pt>
                      <c:pt idx="91">
                        <c:v>11500.356263764739</c:v>
                      </c:pt>
                      <c:pt idx="92">
                        <c:v>11500.356263764739</c:v>
                      </c:pt>
                      <c:pt idx="93">
                        <c:v>11500.356263764739</c:v>
                      </c:pt>
                      <c:pt idx="94">
                        <c:v>11500.356263764739</c:v>
                      </c:pt>
                      <c:pt idx="95">
                        <c:v>11500.356263764739</c:v>
                      </c:pt>
                      <c:pt idx="96">
                        <c:v>11500.356263764739</c:v>
                      </c:pt>
                      <c:pt idx="97">
                        <c:v>11500.356263764739</c:v>
                      </c:pt>
                      <c:pt idx="98">
                        <c:v>11500.356263764739</c:v>
                      </c:pt>
                      <c:pt idx="99">
                        <c:v>11500.356263764739</c:v>
                      </c:pt>
                      <c:pt idx="100">
                        <c:v>11500.356263764739</c:v>
                      </c:pt>
                      <c:pt idx="101">
                        <c:v>11500.356263764739</c:v>
                      </c:pt>
                      <c:pt idx="102">
                        <c:v>11500.356263764739</c:v>
                      </c:pt>
                      <c:pt idx="103">
                        <c:v>11500.356263764739</c:v>
                      </c:pt>
                      <c:pt idx="104">
                        <c:v>11500.356263764736</c:v>
                      </c:pt>
                      <c:pt idx="105">
                        <c:v>11500.356263764736</c:v>
                      </c:pt>
                      <c:pt idx="106">
                        <c:v>11500.356263764736</c:v>
                      </c:pt>
                      <c:pt idx="107">
                        <c:v>11500.356263764736</c:v>
                      </c:pt>
                      <c:pt idx="108">
                        <c:v>11500.356263764736</c:v>
                      </c:pt>
                      <c:pt idx="109">
                        <c:v>11500.356263764736</c:v>
                      </c:pt>
                      <c:pt idx="110">
                        <c:v>11500.356263764734</c:v>
                      </c:pt>
                      <c:pt idx="111">
                        <c:v>11500.356263764734</c:v>
                      </c:pt>
                      <c:pt idx="112">
                        <c:v>11500.356263764739</c:v>
                      </c:pt>
                      <c:pt idx="113">
                        <c:v>11500.356263764739</c:v>
                      </c:pt>
                      <c:pt idx="114">
                        <c:v>11500.356263764739</c:v>
                      </c:pt>
                      <c:pt idx="115">
                        <c:v>11500.356263764739</c:v>
                      </c:pt>
                      <c:pt idx="116">
                        <c:v>11500.356263764739</c:v>
                      </c:pt>
                      <c:pt idx="117">
                        <c:v>11500.356263764739</c:v>
                      </c:pt>
                      <c:pt idx="118">
                        <c:v>11500.356263764739</c:v>
                      </c:pt>
                      <c:pt idx="119">
                        <c:v>11500.356263764739</c:v>
                      </c:pt>
                      <c:pt idx="120">
                        <c:v>11500.356263764739</c:v>
                      </c:pt>
                      <c:pt idx="121">
                        <c:v>11500.356263764739</c:v>
                      </c:pt>
                      <c:pt idx="122">
                        <c:v>11500.356263764739</c:v>
                      </c:pt>
                      <c:pt idx="123">
                        <c:v>11500.356263764739</c:v>
                      </c:pt>
                    </c:numCache>
                  </c:numRef>
                </c:yVal>
                <c:smooth val="0"/>
                <c:extLst xmlns:c15="http://schemas.microsoft.com/office/drawing/2012/chart">
                  <c:ext xmlns:c16="http://schemas.microsoft.com/office/drawing/2014/chart" uri="{C3380CC4-5D6E-409C-BE32-E72D297353CC}">
                    <c16:uniqueId val="{00000004-2DF5-4F96-8BC8-DF66D975C718}"/>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Hydrograph_H1000!$L$17:$L$140</c:f>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1"/>
          <c:order val="1"/>
          <c:tx>
            <c:strRef>
              <c:f>Hydrograph_H1000!$M$16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Hydrograph_H1000!$M$17:$M$140</c:f>
              <c:numCache>
                <c:formatCode>General</c:formatCode>
                <c:ptCount val="124"/>
                <c:pt idx="0">
                  <c:v>8500.3562637647356</c:v>
                </c:pt>
                <c:pt idx="1">
                  <c:v>8500.3562637647356</c:v>
                </c:pt>
                <c:pt idx="2">
                  <c:v>16500.356263764734</c:v>
                </c:pt>
                <c:pt idx="3">
                  <c:v>16500.356263764734</c:v>
                </c:pt>
                <c:pt idx="4">
                  <c:v>8500.3562637647356</c:v>
                </c:pt>
                <c:pt idx="5">
                  <c:v>8500.3562637647356</c:v>
                </c:pt>
                <c:pt idx="6">
                  <c:v>16500.356263764734</c:v>
                </c:pt>
                <c:pt idx="7">
                  <c:v>16500.356263764734</c:v>
                </c:pt>
                <c:pt idx="8">
                  <c:v>8500.3562637647356</c:v>
                </c:pt>
                <c:pt idx="9">
                  <c:v>8500.3562637647356</c:v>
                </c:pt>
                <c:pt idx="10">
                  <c:v>16500.356263764734</c:v>
                </c:pt>
                <c:pt idx="11">
                  <c:v>16500.356263764734</c:v>
                </c:pt>
                <c:pt idx="12">
                  <c:v>8500.3562637647356</c:v>
                </c:pt>
                <c:pt idx="13">
                  <c:v>8500.3562637647356</c:v>
                </c:pt>
                <c:pt idx="14">
                  <c:v>16500.356263764734</c:v>
                </c:pt>
                <c:pt idx="15">
                  <c:v>16500.356263764734</c:v>
                </c:pt>
                <c:pt idx="16">
                  <c:v>8500.3562637647356</c:v>
                </c:pt>
                <c:pt idx="17">
                  <c:v>8500.3562637647356</c:v>
                </c:pt>
                <c:pt idx="18">
                  <c:v>16500.356263764734</c:v>
                </c:pt>
                <c:pt idx="19">
                  <c:v>16500.356263764734</c:v>
                </c:pt>
                <c:pt idx="20">
                  <c:v>8500.3562637647356</c:v>
                </c:pt>
                <c:pt idx="21">
                  <c:v>8500.3562637647356</c:v>
                </c:pt>
                <c:pt idx="22">
                  <c:v>14500.356263764734</c:v>
                </c:pt>
                <c:pt idx="23">
                  <c:v>14500.356263764734</c:v>
                </c:pt>
                <c:pt idx="24">
                  <c:v>8500.3562637647356</c:v>
                </c:pt>
                <c:pt idx="25">
                  <c:v>8500.3562637647356</c:v>
                </c:pt>
                <c:pt idx="26">
                  <c:v>14500.356263764734</c:v>
                </c:pt>
                <c:pt idx="27">
                  <c:v>14500.356263764734</c:v>
                </c:pt>
                <c:pt idx="28">
                  <c:v>8500.3562637647356</c:v>
                </c:pt>
                <c:pt idx="29">
                  <c:v>8500.3562637647356</c:v>
                </c:pt>
                <c:pt idx="30">
                  <c:v>16500.356263764734</c:v>
                </c:pt>
                <c:pt idx="31">
                  <c:v>16500.356263764734</c:v>
                </c:pt>
                <c:pt idx="32">
                  <c:v>8500.3562637647356</c:v>
                </c:pt>
                <c:pt idx="33">
                  <c:v>8500.3562637647356</c:v>
                </c:pt>
                <c:pt idx="34">
                  <c:v>16500.356263764734</c:v>
                </c:pt>
                <c:pt idx="35">
                  <c:v>16500.356263764734</c:v>
                </c:pt>
                <c:pt idx="36">
                  <c:v>8500.3562637647356</c:v>
                </c:pt>
                <c:pt idx="37">
                  <c:v>8500.3562637647356</c:v>
                </c:pt>
                <c:pt idx="38">
                  <c:v>16500.356263764734</c:v>
                </c:pt>
                <c:pt idx="39">
                  <c:v>16500.356263764734</c:v>
                </c:pt>
                <c:pt idx="40">
                  <c:v>8500.3562637647356</c:v>
                </c:pt>
                <c:pt idx="41">
                  <c:v>8500.3562637647356</c:v>
                </c:pt>
                <c:pt idx="42">
                  <c:v>16500.356263764734</c:v>
                </c:pt>
                <c:pt idx="43">
                  <c:v>16500.356263764734</c:v>
                </c:pt>
                <c:pt idx="44">
                  <c:v>8500.3562637647356</c:v>
                </c:pt>
                <c:pt idx="45">
                  <c:v>8500.3562637647356</c:v>
                </c:pt>
                <c:pt idx="46">
                  <c:v>16500.356263764734</c:v>
                </c:pt>
                <c:pt idx="47">
                  <c:v>16500.356263764734</c:v>
                </c:pt>
                <c:pt idx="48">
                  <c:v>8500.3562637647356</c:v>
                </c:pt>
                <c:pt idx="49">
                  <c:v>8500.3562637647356</c:v>
                </c:pt>
                <c:pt idx="50">
                  <c:v>14500.356263764734</c:v>
                </c:pt>
                <c:pt idx="51">
                  <c:v>14500.356263764734</c:v>
                </c:pt>
                <c:pt idx="52">
                  <c:v>8500.3562637647356</c:v>
                </c:pt>
                <c:pt idx="53">
                  <c:v>8500.3562637647356</c:v>
                </c:pt>
                <c:pt idx="54">
                  <c:v>14500.356263764734</c:v>
                </c:pt>
                <c:pt idx="55">
                  <c:v>14500.356263764734</c:v>
                </c:pt>
                <c:pt idx="56">
                  <c:v>8500.3562637647356</c:v>
                </c:pt>
                <c:pt idx="57">
                  <c:v>8500.3562637647356</c:v>
                </c:pt>
                <c:pt idx="58">
                  <c:v>16500.356263764734</c:v>
                </c:pt>
                <c:pt idx="59">
                  <c:v>16500.356263764734</c:v>
                </c:pt>
                <c:pt idx="60">
                  <c:v>8500.3562637647356</c:v>
                </c:pt>
                <c:pt idx="61">
                  <c:v>8500.3562637647356</c:v>
                </c:pt>
                <c:pt idx="62">
                  <c:v>16500.356263764734</c:v>
                </c:pt>
                <c:pt idx="63">
                  <c:v>16500.356263764734</c:v>
                </c:pt>
                <c:pt idx="64">
                  <c:v>8500.3562637647356</c:v>
                </c:pt>
                <c:pt idx="65">
                  <c:v>8500.3562637647356</c:v>
                </c:pt>
                <c:pt idx="66">
                  <c:v>16500.356263764734</c:v>
                </c:pt>
                <c:pt idx="67">
                  <c:v>16500.356263764734</c:v>
                </c:pt>
                <c:pt idx="68">
                  <c:v>8500.3562637647356</c:v>
                </c:pt>
                <c:pt idx="69">
                  <c:v>8500.3562637647356</c:v>
                </c:pt>
                <c:pt idx="70">
                  <c:v>16500.356263764734</c:v>
                </c:pt>
                <c:pt idx="71">
                  <c:v>16500.356263764734</c:v>
                </c:pt>
                <c:pt idx="72">
                  <c:v>8500.3562637647356</c:v>
                </c:pt>
                <c:pt idx="73">
                  <c:v>8500.3562637647356</c:v>
                </c:pt>
                <c:pt idx="74">
                  <c:v>16500.356263764734</c:v>
                </c:pt>
                <c:pt idx="75">
                  <c:v>16500.356263764734</c:v>
                </c:pt>
                <c:pt idx="76">
                  <c:v>8500.3562637647356</c:v>
                </c:pt>
                <c:pt idx="77">
                  <c:v>8500.3562637647356</c:v>
                </c:pt>
                <c:pt idx="78">
                  <c:v>14500.356263764734</c:v>
                </c:pt>
                <c:pt idx="79">
                  <c:v>14500.356263764734</c:v>
                </c:pt>
                <c:pt idx="80">
                  <c:v>9500.3562637647356</c:v>
                </c:pt>
                <c:pt idx="81">
                  <c:v>9500.3562637647356</c:v>
                </c:pt>
                <c:pt idx="82">
                  <c:v>9500.3562637647356</c:v>
                </c:pt>
                <c:pt idx="83">
                  <c:v>9500.3562637647356</c:v>
                </c:pt>
                <c:pt idx="84">
                  <c:v>8500.3562637647356</c:v>
                </c:pt>
                <c:pt idx="85">
                  <c:v>8500.3562637647356</c:v>
                </c:pt>
                <c:pt idx="86">
                  <c:v>16500.356263764734</c:v>
                </c:pt>
                <c:pt idx="87">
                  <c:v>16500.356263764734</c:v>
                </c:pt>
                <c:pt idx="88">
                  <c:v>8500.3562637647356</c:v>
                </c:pt>
                <c:pt idx="89">
                  <c:v>8500.3562637647356</c:v>
                </c:pt>
                <c:pt idx="90">
                  <c:v>16500.356263764734</c:v>
                </c:pt>
                <c:pt idx="91">
                  <c:v>16500.356263764734</c:v>
                </c:pt>
                <c:pt idx="92">
                  <c:v>8500.3562637647356</c:v>
                </c:pt>
                <c:pt idx="93">
                  <c:v>8500.3562637647356</c:v>
                </c:pt>
                <c:pt idx="94">
                  <c:v>16500.356263764734</c:v>
                </c:pt>
                <c:pt idx="95">
                  <c:v>16500.356263764734</c:v>
                </c:pt>
                <c:pt idx="96">
                  <c:v>8500.3562637647356</c:v>
                </c:pt>
                <c:pt idx="97">
                  <c:v>8500.3562637647356</c:v>
                </c:pt>
                <c:pt idx="98">
                  <c:v>16500.356263764734</c:v>
                </c:pt>
                <c:pt idx="99">
                  <c:v>16500.356263764734</c:v>
                </c:pt>
                <c:pt idx="100">
                  <c:v>8500.3562637647356</c:v>
                </c:pt>
                <c:pt idx="101">
                  <c:v>8500.3562637647356</c:v>
                </c:pt>
                <c:pt idx="102">
                  <c:v>16500.356263764734</c:v>
                </c:pt>
                <c:pt idx="103">
                  <c:v>16500.356263764734</c:v>
                </c:pt>
                <c:pt idx="104">
                  <c:v>8500.3562637647356</c:v>
                </c:pt>
                <c:pt idx="105">
                  <c:v>8500.3562637647356</c:v>
                </c:pt>
                <c:pt idx="106">
                  <c:v>14500.356263764734</c:v>
                </c:pt>
                <c:pt idx="107">
                  <c:v>14500.356263764734</c:v>
                </c:pt>
                <c:pt idx="108">
                  <c:v>9500.3562637647356</c:v>
                </c:pt>
                <c:pt idx="109">
                  <c:v>9500.3562637647356</c:v>
                </c:pt>
                <c:pt idx="110">
                  <c:v>8500.3562637647356</c:v>
                </c:pt>
                <c:pt idx="111">
                  <c:v>8500.3562637647356</c:v>
                </c:pt>
                <c:pt idx="112">
                  <c:v>8500.3562637647356</c:v>
                </c:pt>
                <c:pt idx="113">
                  <c:v>8500.3562637647356</c:v>
                </c:pt>
                <c:pt idx="114">
                  <c:v>16500.356263764734</c:v>
                </c:pt>
                <c:pt idx="115">
                  <c:v>16500.356263764734</c:v>
                </c:pt>
                <c:pt idx="116">
                  <c:v>8500.3562637647356</c:v>
                </c:pt>
                <c:pt idx="117">
                  <c:v>8500.3562637647356</c:v>
                </c:pt>
                <c:pt idx="118">
                  <c:v>16500.356263764734</c:v>
                </c:pt>
                <c:pt idx="119">
                  <c:v>16500.356263764734</c:v>
                </c:pt>
                <c:pt idx="120">
                  <c:v>8500.3562637647356</c:v>
                </c:pt>
                <c:pt idx="121">
                  <c:v>8500.3562637647356</c:v>
                </c:pt>
                <c:pt idx="122">
                  <c:v>16500.356263764734</c:v>
                </c:pt>
                <c:pt idx="123">
                  <c:v>16500.356263764734</c:v>
                </c:pt>
              </c:numCache>
            </c:numRef>
          </c:yVal>
          <c:smooth val="0"/>
          <c:extLst xmlns:c15="http://schemas.microsoft.com/office/drawing/2012/chart">
            <c:ext xmlns:c16="http://schemas.microsoft.com/office/drawing/2014/chart" uri="{C3380CC4-5D6E-409C-BE32-E72D297353CC}">
              <c16:uniqueId val="{00000001-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Hydrograph_H1000!$N$17:$N$140</c:f>
              <c:numCache>
                <c:formatCode>General</c:formatCode>
                <c:ptCount val="124"/>
                <c:pt idx="0">
                  <c:v>8790.6788444098947</c:v>
                </c:pt>
                <c:pt idx="1">
                  <c:v>8790.6788444098947</c:v>
                </c:pt>
                <c:pt idx="2">
                  <c:v>16790.678844409897</c:v>
                </c:pt>
                <c:pt idx="3">
                  <c:v>16790.678844409897</c:v>
                </c:pt>
                <c:pt idx="4">
                  <c:v>8790.6788444098947</c:v>
                </c:pt>
                <c:pt idx="5">
                  <c:v>8790.6788444098947</c:v>
                </c:pt>
                <c:pt idx="6">
                  <c:v>16790.678844409897</c:v>
                </c:pt>
                <c:pt idx="7">
                  <c:v>16790.678844409897</c:v>
                </c:pt>
                <c:pt idx="8">
                  <c:v>8790.6788444098947</c:v>
                </c:pt>
                <c:pt idx="9">
                  <c:v>8790.6788444098947</c:v>
                </c:pt>
                <c:pt idx="10">
                  <c:v>16790.678844409897</c:v>
                </c:pt>
                <c:pt idx="11">
                  <c:v>16790.678844409897</c:v>
                </c:pt>
                <c:pt idx="12">
                  <c:v>8790.6788444098947</c:v>
                </c:pt>
                <c:pt idx="13">
                  <c:v>8790.6788444098947</c:v>
                </c:pt>
                <c:pt idx="14">
                  <c:v>16790.678844409897</c:v>
                </c:pt>
                <c:pt idx="15">
                  <c:v>16790.678844409897</c:v>
                </c:pt>
                <c:pt idx="16">
                  <c:v>8790.6788444098947</c:v>
                </c:pt>
                <c:pt idx="17">
                  <c:v>8790.6788444098947</c:v>
                </c:pt>
                <c:pt idx="18">
                  <c:v>16790.678844409897</c:v>
                </c:pt>
                <c:pt idx="19">
                  <c:v>16790.678844409897</c:v>
                </c:pt>
                <c:pt idx="20">
                  <c:v>8790.6788444098947</c:v>
                </c:pt>
                <c:pt idx="21">
                  <c:v>8790.6788444098947</c:v>
                </c:pt>
                <c:pt idx="22">
                  <c:v>14790.678844409897</c:v>
                </c:pt>
                <c:pt idx="23">
                  <c:v>14790.678844409897</c:v>
                </c:pt>
                <c:pt idx="24">
                  <c:v>9790.6788444098947</c:v>
                </c:pt>
                <c:pt idx="25">
                  <c:v>9790.6788444098947</c:v>
                </c:pt>
                <c:pt idx="26">
                  <c:v>9790.6788444098947</c:v>
                </c:pt>
                <c:pt idx="27">
                  <c:v>9790.6788444098947</c:v>
                </c:pt>
                <c:pt idx="28">
                  <c:v>8790.6788444098947</c:v>
                </c:pt>
                <c:pt idx="29">
                  <c:v>8790.6788444098947</c:v>
                </c:pt>
                <c:pt idx="30">
                  <c:v>16790.678844409897</c:v>
                </c:pt>
                <c:pt idx="31">
                  <c:v>16790.678844409897</c:v>
                </c:pt>
                <c:pt idx="32">
                  <c:v>8790.6788444098947</c:v>
                </c:pt>
                <c:pt idx="33">
                  <c:v>8790.6788444098947</c:v>
                </c:pt>
                <c:pt idx="34">
                  <c:v>16790.678844409897</c:v>
                </c:pt>
                <c:pt idx="35">
                  <c:v>16790.678844409897</c:v>
                </c:pt>
                <c:pt idx="36">
                  <c:v>8790.6788444098947</c:v>
                </c:pt>
                <c:pt idx="37">
                  <c:v>8790.6788444098947</c:v>
                </c:pt>
                <c:pt idx="38">
                  <c:v>16790.678844409897</c:v>
                </c:pt>
                <c:pt idx="39">
                  <c:v>16790.678844409897</c:v>
                </c:pt>
                <c:pt idx="40">
                  <c:v>8790.6788444098947</c:v>
                </c:pt>
                <c:pt idx="41">
                  <c:v>8790.6788444098947</c:v>
                </c:pt>
                <c:pt idx="42">
                  <c:v>16790.678844409897</c:v>
                </c:pt>
                <c:pt idx="43">
                  <c:v>16790.678844409897</c:v>
                </c:pt>
                <c:pt idx="44">
                  <c:v>8790.6788444098947</c:v>
                </c:pt>
                <c:pt idx="45">
                  <c:v>8790.6788444098947</c:v>
                </c:pt>
                <c:pt idx="46">
                  <c:v>16790.678844409897</c:v>
                </c:pt>
                <c:pt idx="47">
                  <c:v>16790.678844409897</c:v>
                </c:pt>
                <c:pt idx="48">
                  <c:v>8790.6788444098947</c:v>
                </c:pt>
                <c:pt idx="49">
                  <c:v>8790.6788444098947</c:v>
                </c:pt>
                <c:pt idx="50">
                  <c:v>14790.678844409897</c:v>
                </c:pt>
                <c:pt idx="51">
                  <c:v>14790.678844409897</c:v>
                </c:pt>
                <c:pt idx="52">
                  <c:v>9790.6788444098947</c:v>
                </c:pt>
                <c:pt idx="53">
                  <c:v>9790.6788444098947</c:v>
                </c:pt>
                <c:pt idx="54">
                  <c:v>9790.6788444098947</c:v>
                </c:pt>
                <c:pt idx="55">
                  <c:v>9790.6788444098947</c:v>
                </c:pt>
                <c:pt idx="56">
                  <c:v>8790.6788444098947</c:v>
                </c:pt>
                <c:pt idx="57">
                  <c:v>8790.6788444098947</c:v>
                </c:pt>
                <c:pt idx="58">
                  <c:v>16790.678844409897</c:v>
                </c:pt>
                <c:pt idx="59">
                  <c:v>16790.678844409897</c:v>
                </c:pt>
                <c:pt idx="60">
                  <c:v>8790.6788444098947</c:v>
                </c:pt>
                <c:pt idx="61">
                  <c:v>8790.6788444098947</c:v>
                </c:pt>
                <c:pt idx="62">
                  <c:v>16790.678844409897</c:v>
                </c:pt>
                <c:pt idx="63">
                  <c:v>16790.678844409897</c:v>
                </c:pt>
                <c:pt idx="64">
                  <c:v>8790.6788444098947</c:v>
                </c:pt>
                <c:pt idx="65">
                  <c:v>8790.6788444098947</c:v>
                </c:pt>
                <c:pt idx="66">
                  <c:v>16790.678844409897</c:v>
                </c:pt>
                <c:pt idx="67">
                  <c:v>16790.678844409897</c:v>
                </c:pt>
                <c:pt idx="68">
                  <c:v>8790.6788444098947</c:v>
                </c:pt>
                <c:pt idx="69">
                  <c:v>8790.6788444098947</c:v>
                </c:pt>
                <c:pt idx="70">
                  <c:v>16790.678844409897</c:v>
                </c:pt>
                <c:pt idx="71">
                  <c:v>16790.678844409897</c:v>
                </c:pt>
                <c:pt idx="72">
                  <c:v>8790.6788444098947</c:v>
                </c:pt>
                <c:pt idx="73">
                  <c:v>8790.6788444098947</c:v>
                </c:pt>
                <c:pt idx="74">
                  <c:v>16790.678844409897</c:v>
                </c:pt>
                <c:pt idx="75">
                  <c:v>16790.678844409897</c:v>
                </c:pt>
                <c:pt idx="76">
                  <c:v>8790.6788444098947</c:v>
                </c:pt>
                <c:pt idx="77">
                  <c:v>8790.6788444098947</c:v>
                </c:pt>
                <c:pt idx="78">
                  <c:v>14790.678844409897</c:v>
                </c:pt>
                <c:pt idx="79">
                  <c:v>14790.678844409897</c:v>
                </c:pt>
                <c:pt idx="80">
                  <c:v>9790.6788444098947</c:v>
                </c:pt>
                <c:pt idx="81">
                  <c:v>9790.6788444098947</c:v>
                </c:pt>
                <c:pt idx="82">
                  <c:v>9790.6788444098947</c:v>
                </c:pt>
                <c:pt idx="83">
                  <c:v>9790.6788444098947</c:v>
                </c:pt>
                <c:pt idx="84">
                  <c:v>8790.6788444098947</c:v>
                </c:pt>
                <c:pt idx="85">
                  <c:v>8790.6788444098947</c:v>
                </c:pt>
                <c:pt idx="86">
                  <c:v>16790.678844409897</c:v>
                </c:pt>
                <c:pt idx="87">
                  <c:v>16790.678844409897</c:v>
                </c:pt>
                <c:pt idx="88">
                  <c:v>8790.6788444098947</c:v>
                </c:pt>
                <c:pt idx="89">
                  <c:v>8790.6788444098947</c:v>
                </c:pt>
                <c:pt idx="90">
                  <c:v>16790.678844409897</c:v>
                </c:pt>
                <c:pt idx="91">
                  <c:v>16790.678844409897</c:v>
                </c:pt>
                <c:pt idx="92">
                  <c:v>8790.6788444098947</c:v>
                </c:pt>
                <c:pt idx="93">
                  <c:v>8790.6788444098947</c:v>
                </c:pt>
                <c:pt idx="94">
                  <c:v>16790.678844409897</c:v>
                </c:pt>
                <c:pt idx="95">
                  <c:v>16790.678844409897</c:v>
                </c:pt>
                <c:pt idx="96">
                  <c:v>8790.6788444098947</c:v>
                </c:pt>
                <c:pt idx="97">
                  <c:v>8790.6788444098947</c:v>
                </c:pt>
                <c:pt idx="98">
                  <c:v>16790.678844409897</c:v>
                </c:pt>
                <c:pt idx="99">
                  <c:v>16790.678844409897</c:v>
                </c:pt>
                <c:pt idx="100">
                  <c:v>8790.6788444098947</c:v>
                </c:pt>
                <c:pt idx="101">
                  <c:v>8790.6788444098947</c:v>
                </c:pt>
                <c:pt idx="102">
                  <c:v>16790.678844409897</c:v>
                </c:pt>
                <c:pt idx="103">
                  <c:v>16790.678844409897</c:v>
                </c:pt>
                <c:pt idx="104">
                  <c:v>8790.6788444098947</c:v>
                </c:pt>
                <c:pt idx="105">
                  <c:v>8790.6788444098947</c:v>
                </c:pt>
                <c:pt idx="106">
                  <c:v>14790.678844409897</c:v>
                </c:pt>
                <c:pt idx="107">
                  <c:v>14790.678844409897</c:v>
                </c:pt>
                <c:pt idx="108">
                  <c:v>9790.6788444098947</c:v>
                </c:pt>
                <c:pt idx="109">
                  <c:v>9790.6788444098947</c:v>
                </c:pt>
                <c:pt idx="110">
                  <c:v>9790.6788444098947</c:v>
                </c:pt>
                <c:pt idx="111">
                  <c:v>9790.6788444098947</c:v>
                </c:pt>
                <c:pt idx="112">
                  <c:v>8790.6788444098947</c:v>
                </c:pt>
                <c:pt idx="113">
                  <c:v>8790.6788444098947</c:v>
                </c:pt>
                <c:pt idx="114">
                  <c:v>16790.678844409897</c:v>
                </c:pt>
                <c:pt idx="115">
                  <c:v>16790.678844409897</c:v>
                </c:pt>
                <c:pt idx="116">
                  <c:v>8790.6788444098947</c:v>
                </c:pt>
                <c:pt idx="117">
                  <c:v>8790.6788444098947</c:v>
                </c:pt>
                <c:pt idx="118">
                  <c:v>16790.678844409897</c:v>
                </c:pt>
                <c:pt idx="119">
                  <c:v>16790.678844409897</c:v>
                </c:pt>
                <c:pt idx="120">
                  <c:v>8790.6788444098947</c:v>
                </c:pt>
                <c:pt idx="121">
                  <c:v>8790.6788444098947</c:v>
                </c:pt>
                <c:pt idx="122">
                  <c:v>16790.678844409897</c:v>
                </c:pt>
                <c:pt idx="123">
                  <c:v>16790.678844409897</c:v>
                </c:pt>
              </c:numCache>
            </c:numRef>
          </c:yVal>
          <c:smooth val="0"/>
          <c:extLst>
            <c:ext xmlns:c16="http://schemas.microsoft.com/office/drawing/2014/chart" uri="{C3380CC4-5D6E-409C-BE32-E72D297353CC}">
              <c16:uniqueId val="{00000002-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Hydrograph_H1000!$P$17:$P$140</c:f>
              <c:numCache>
                <c:formatCode>General</c:formatCode>
                <c:ptCount val="124"/>
                <c:pt idx="0">
                  <c:v>9177.7756186034494</c:v>
                </c:pt>
                <c:pt idx="1">
                  <c:v>9177.7756186034494</c:v>
                </c:pt>
                <c:pt idx="2">
                  <c:v>17177.775618603449</c:v>
                </c:pt>
                <c:pt idx="3">
                  <c:v>17177.775618603449</c:v>
                </c:pt>
                <c:pt idx="4">
                  <c:v>9177.7756186034494</c:v>
                </c:pt>
                <c:pt idx="5">
                  <c:v>9177.7756186034494</c:v>
                </c:pt>
                <c:pt idx="6">
                  <c:v>17177.775618603449</c:v>
                </c:pt>
                <c:pt idx="7">
                  <c:v>17177.775618603449</c:v>
                </c:pt>
                <c:pt idx="8">
                  <c:v>9177.7756186034494</c:v>
                </c:pt>
                <c:pt idx="9">
                  <c:v>9177.7756186034494</c:v>
                </c:pt>
                <c:pt idx="10">
                  <c:v>17177.775618603449</c:v>
                </c:pt>
                <c:pt idx="11">
                  <c:v>17177.775618603449</c:v>
                </c:pt>
                <c:pt idx="12">
                  <c:v>9177.7756186034494</c:v>
                </c:pt>
                <c:pt idx="13">
                  <c:v>9177.7756186034494</c:v>
                </c:pt>
                <c:pt idx="14">
                  <c:v>17177.775618603449</c:v>
                </c:pt>
                <c:pt idx="15">
                  <c:v>17177.775618603449</c:v>
                </c:pt>
                <c:pt idx="16">
                  <c:v>9177.7756186034494</c:v>
                </c:pt>
                <c:pt idx="17">
                  <c:v>9177.7756186034494</c:v>
                </c:pt>
                <c:pt idx="18">
                  <c:v>17177.775618603449</c:v>
                </c:pt>
                <c:pt idx="19">
                  <c:v>17177.775618603449</c:v>
                </c:pt>
                <c:pt idx="20">
                  <c:v>10177.775618603444</c:v>
                </c:pt>
                <c:pt idx="21">
                  <c:v>10177.775618603444</c:v>
                </c:pt>
                <c:pt idx="22">
                  <c:v>10177.775618603444</c:v>
                </c:pt>
                <c:pt idx="23">
                  <c:v>10177.775618603444</c:v>
                </c:pt>
                <c:pt idx="24">
                  <c:v>10177.775618603444</c:v>
                </c:pt>
                <c:pt idx="25">
                  <c:v>10177.775618603444</c:v>
                </c:pt>
                <c:pt idx="26">
                  <c:v>10177.775618603444</c:v>
                </c:pt>
                <c:pt idx="27">
                  <c:v>10177.775618603444</c:v>
                </c:pt>
                <c:pt idx="28">
                  <c:v>9177.7756186034494</c:v>
                </c:pt>
                <c:pt idx="29">
                  <c:v>9177.7756186034494</c:v>
                </c:pt>
                <c:pt idx="30">
                  <c:v>17177.775618603449</c:v>
                </c:pt>
                <c:pt idx="31">
                  <c:v>17177.775618603449</c:v>
                </c:pt>
                <c:pt idx="32">
                  <c:v>9177.7756186034494</c:v>
                </c:pt>
                <c:pt idx="33">
                  <c:v>9177.7756186034494</c:v>
                </c:pt>
                <c:pt idx="34">
                  <c:v>17177.775618603449</c:v>
                </c:pt>
                <c:pt idx="35">
                  <c:v>17177.775618603449</c:v>
                </c:pt>
                <c:pt idx="36">
                  <c:v>9177.7756186034494</c:v>
                </c:pt>
                <c:pt idx="37">
                  <c:v>9177.7756186034494</c:v>
                </c:pt>
                <c:pt idx="38">
                  <c:v>17177.775618603449</c:v>
                </c:pt>
                <c:pt idx="39">
                  <c:v>17177.775618603449</c:v>
                </c:pt>
                <c:pt idx="40">
                  <c:v>9177.7756186034494</c:v>
                </c:pt>
                <c:pt idx="41">
                  <c:v>9177.7756186034494</c:v>
                </c:pt>
                <c:pt idx="42">
                  <c:v>17177.775618603449</c:v>
                </c:pt>
                <c:pt idx="43">
                  <c:v>17177.775618603449</c:v>
                </c:pt>
                <c:pt idx="44">
                  <c:v>9177.7756186034494</c:v>
                </c:pt>
                <c:pt idx="45">
                  <c:v>9177.7756186034494</c:v>
                </c:pt>
                <c:pt idx="46">
                  <c:v>17177.775618603449</c:v>
                </c:pt>
                <c:pt idx="47">
                  <c:v>17177.775618603449</c:v>
                </c:pt>
                <c:pt idx="48">
                  <c:v>10177.775618603444</c:v>
                </c:pt>
                <c:pt idx="49">
                  <c:v>10177.775618603444</c:v>
                </c:pt>
                <c:pt idx="50">
                  <c:v>10177.775618603444</c:v>
                </c:pt>
                <c:pt idx="51">
                  <c:v>10177.775618603444</c:v>
                </c:pt>
                <c:pt idx="52">
                  <c:v>10177.775618603444</c:v>
                </c:pt>
                <c:pt idx="53">
                  <c:v>10177.775618603444</c:v>
                </c:pt>
                <c:pt idx="54">
                  <c:v>10177.775618603444</c:v>
                </c:pt>
                <c:pt idx="55">
                  <c:v>10177.775618603444</c:v>
                </c:pt>
                <c:pt idx="56">
                  <c:v>9177.7756186034494</c:v>
                </c:pt>
                <c:pt idx="57">
                  <c:v>9177.7756186034494</c:v>
                </c:pt>
                <c:pt idx="58">
                  <c:v>17177.775618603449</c:v>
                </c:pt>
                <c:pt idx="59">
                  <c:v>17177.775618603449</c:v>
                </c:pt>
                <c:pt idx="60">
                  <c:v>9177.7756186034494</c:v>
                </c:pt>
                <c:pt idx="61">
                  <c:v>9177.7756186034494</c:v>
                </c:pt>
                <c:pt idx="62">
                  <c:v>17177.775618603449</c:v>
                </c:pt>
                <c:pt idx="63">
                  <c:v>17177.775618603449</c:v>
                </c:pt>
                <c:pt idx="64">
                  <c:v>9177.7756186034494</c:v>
                </c:pt>
                <c:pt idx="65">
                  <c:v>9177.7756186034494</c:v>
                </c:pt>
                <c:pt idx="66">
                  <c:v>17177.775618603449</c:v>
                </c:pt>
                <c:pt idx="67">
                  <c:v>17177.775618603449</c:v>
                </c:pt>
                <c:pt idx="68">
                  <c:v>9177.7756186034494</c:v>
                </c:pt>
                <c:pt idx="69">
                  <c:v>9177.7756186034494</c:v>
                </c:pt>
                <c:pt idx="70">
                  <c:v>17177.775618603449</c:v>
                </c:pt>
                <c:pt idx="71">
                  <c:v>17177.775618603449</c:v>
                </c:pt>
                <c:pt idx="72">
                  <c:v>9177.7756186034494</c:v>
                </c:pt>
                <c:pt idx="73">
                  <c:v>9177.7756186034494</c:v>
                </c:pt>
                <c:pt idx="74">
                  <c:v>17177.775618603449</c:v>
                </c:pt>
                <c:pt idx="75">
                  <c:v>17177.775618603449</c:v>
                </c:pt>
                <c:pt idx="76">
                  <c:v>10177.775618603444</c:v>
                </c:pt>
                <c:pt idx="77">
                  <c:v>10177.775618603444</c:v>
                </c:pt>
                <c:pt idx="78">
                  <c:v>10177.775618603444</c:v>
                </c:pt>
                <c:pt idx="79">
                  <c:v>10177.775618603444</c:v>
                </c:pt>
                <c:pt idx="80">
                  <c:v>10177.775618603444</c:v>
                </c:pt>
                <c:pt idx="81">
                  <c:v>10177.775618603444</c:v>
                </c:pt>
                <c:pt idx="82">
                  <c:v>10177.775618603444</c:v>
                </c:pt>
                <c:pt idx="83">
                  <c:v>10177.775618603444</c:v>
                </c:pt>
                <c:pt idx="84">
                  <c:v>9177.7756186034494</c:v>
                </c:pt>
                <c:pt idx="85">
                  <c:v>9177.7756186034494</c:v>
                </c:pt>
                <c:pt idx="86">
                  <c:v>17177.775618603449</c:v>
                </c:pt>
                <c:pt idx="87">
                  <c:v>17177.775618603449</c:v>
                </c:pt>
                <c:pt idx="88">
                  <c:v>9177.7756186034494</c:v>
                </c:pt>
                <c:pt idx="89">
                  <c:v>9177.7756186034494</c:v>
                </c:pt>
                <c:pt idx="90">
                  <c:v>17177.775618603449</c:v>
                </c:pt>
                <c:pt idx="91">
                  <c:v>17177.775618603449</c:v>
                </c:pt>
                <c:pt idx="92">
                  <c:v>9177.7756186034494</c:v>
                </c:pt>
                <c:pt idx="93">
                  <c:v>9177.7756186034494</c:v>
                </c:pt>
                <c:pt idx="94">
                  <c:v>17177.775618603449</c:v>
                </c:pt>
                <c:pt idx="95">
                  <c:v>17177.775618603449</c:v>
                </c:pt>
                <c:pt idx="96">
                  <c:v>9177.7756186034494</c:v>
                </c:pt>
                <c:pt idx="97">
                  <c:v>9177.7756186034494</c:v>
                </c:pt>
                <c:pt idx="98">
                  <c:v>17177.775618603449</c:v>
                </c:pt>
                <c:pt idx="99">
                  <c:v>17177.775618603449</c:v>
                </c:pt>
                <c:pt idx="100">
                  <c:v>9177.7756186034494</c:v>
                </c:pt>
                <c:pt idx="101">
                  <c:v>9177.7756186034494</c:v>
                </c:pt>
                <c:pt idx="102">
                  <c:v>17177.775618603449</c:v>
                </c:pt>
                <c:pt idx="103">
                  <c:v>17177.775618603449</c:v>
                </c:pt>
                <c:pt idx="104">
                  <c:v>10177.775618603444</c:v>
                </c:pt>
                <c:pt idx="105">
                  <c:v>10177.775618603444</c:v>
                </c:pt>
                <c:pt idx="106">
                  <c:v>10177.775618603444</c:v>
                </c:pt>
                <c:pt idx="107">
                  <c:v>10177.775618603444</c:v>
                </c:pt>
                <c:pt idx="108">
                  <c:v>10177.775618603444</c:v>
                </c:pt>
                <c:pt idx="109">
                  <c:v>10177.775618603444</c:v>
                </c:pt>
                <c:pt idx="110">
                  <c:v>10177.775618603444</c:v>
                </c:pt>
                <c:pt idx="111">
                  <c:v>10177.775618603444</c:v>
                </c:pt>
                <c:pt idx="112">
                  <c:v>9177.7756186034494</c:v>
                </c:pt>
                <c:pt idx="113">
                  <c:v>9177.7756186034494</c:v>
                </c:pt>
                <c:pt idx="114">
                  <c:v>17177.775618603449</c:v>
                </c:pt>
                <c:pt idx="115">
                  <c:v>17177.775618603449</c:v>
                </c:pt>
                <c:pt idx="116">
                  <c:v>9177.7756186034494</c:v>
                </c:pt>
                <c:pt idx="117">
                  <c:v>9177.7756186034494</c:v>
                </c:pt>
                <c:pt idx="118">
                  <c:v>17177.775618603449</c:v>
                </c:pt>
                <c:pt idx="119">
                  <c:v>17177.775618603449</c:v>
                </c:pt>
                <c:pt idx="120">
                  <c:v>9177.7756186034494</c:v>
                </c:pt>
                <c:pt idx="121">
                  <c:v>9177.7756186034494</c:v>
                </c:pt>
                <c:pt idx="122">
                  <c:v>17177.775618603449</c:v>
                </c:pt>
                <c:pt idx="123">
                  <c:v>17177.775618603449</c:v>
                </c:pt>
              </c:numCache>
            </c:numRef>
          </c:yVal>
          <c:smooth val="0"/>
          <c:extLst>
            <c:ext xmlns:c16="http://schemas.microsoft.com/office/drawing/2014/chart" uri="{C3380CC4-5D6E-409C-BE32-E72D297353CC}">
              <c16:uniqueId val="{00000004-CCDD-494F-B7C1-FD89ADA99805}"/>
            </c:ext>
          </c:extLst>
        </c:ser>
        <c:ser>
          <c:idx val="6"/>
          <c:order val="7"/>
          <c:tx>
            <c:strRef>
              <c:f>Hydrograph_H1000!$S$16</c:f>
              <c:strCache>
                <c:ptCount val="1"/>
                <c:pt idx="0">
                  <c:v>20 steady low flow days </c:v>
                </c:pt>
              </c:strCache>
              <c:extLst xmlns:c15="http://schemas.microsoft.com/office/drawing/2012/chart"/>
            </c:strRef>
          </c:tx>
          <c:spPr>
            <a:ln w="19050" cap="rnd">
              <a:solidFill>
                <a:schemeClr val="accent1">
                  <a:lumMod val="60000"/>
                </a:scheme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Hydrograph_H1000!$S$17:$S$140</c:f>
              <c:numCache>
                <c:formatCode>General</c:formatCode>
                <c:ptCount val="124"/>
                <c:pt idx="0">
                  <c:v>10855.194973442154</c:v>
                </c:pt>
                <c:pt idx="1">
                  <c:v>10855.194973442154</c:v>
                </c:pt>
                <c:pt idx="2">
                  <c:v>18855.194973442154</c:v>
                </c:pt>
                <c:pt idx="3">
                  <c:v>18855.194973442154</c:v>
                </c:pt>
                <c:pt idx="4">
                  <c:v>10855.194973442154</c:v>
                </c:pt>
                <c:pt idx="5">
                  <c:v>10855.194973442154</c:v>
                </c:pt>
                <c:pt idx="6">
                  <c:v>18855.194973442154</c:v>
                </c:pt>
                <c:pt idx="7">
                  <c:v>18855.194973442154</c:v>
                </c:pt>
                <c:pt idx="8">
                  <c:v>10855.194973442154</c:v>
                </c:pt>
                <c:pt idx="9">
                  <c:v>10855.194973442154</c:v>
                </c:pt>
                <c:pt idx="10">
                  <c:v>18855.194973442154</c:v>
                </c:pt>
                <c:pt idx="11">
                  <c:v>18855.194973442154</c:v>
                </c:pt>
                <c:pt idx="12">
                  <c:v>10855.194973442154</c:v>
                </c:pt>
                <c:pt idx="13">
                  <c:v>10855.194973442154</c:v>
                </c:pt>
                <c:pt idx="14">
                  <c:v>18855.194973442154</c:v>
                </c:pt>
                <c:pt idx="15">
                  <c:v>18855.194973442154</c:v>
                </c:pt>
                <c:pt idx="16">
                  <c:v>10855.194973442154</c:v>
                </c:pt>
                <c:pt idx="17">
                  <c:v>10855.194973442154</c:v>
                </c:pt>
                <c:pt idx="18">
                  <c:v>18855.194973442154</c:v>
                </c:pt>
                <c:pt idx="19">
                  <c:v>18855.194973442154</c:v>
                </c:pt>
                <c:pt idx="20">
                  <c:v>11855.194973442152</c:v>
                </c:pt>
                <c:pt idx="21">
                  <c:v>11855.194973442152</c:v>
                </c:pt>
                <c:pt idx="22">
                  <c:v>11855.194973442152</c:v>
                </c:pt>
                <c:pt idx="23">
                  <c:v>11855.194973442152</c:v>
                </c:pt>
                <c:pt idx="24">
                  <c:v>11855.194973442154</c:v>
                </c:pt>
                <c:pt idx="25">
                  <c:v>11855.194973442154</c:v>
                </c:pt>
                <c:pt idx="26">
                  <c:v>11855.194973442154</c:v>
                </c:pt>
                <c:pt idx="27">
                  <c:v>11855.194973442154</c:v>
                </c:pt>
                <c:pt idx="28">
                  <c:v>10855.194973442154</c:v>
                </c:pt>
                <c:pt idx="29">
                  <c:v>10855.194973442154</c:v>
                </c:pt>
                <c:pt idx="30">
                  <c:v>18855.194973442154</c:v>
                </c:pt>
                <c:pt idx="31">
                  <c:v>18855.194973442154</c:v>
                </c:pt>
                <c:pt idx="32">
                  <c:v>10855.194973442154</c:v>
                </c:pt>
                <c:pt idx="33">
                  <c:v>10855.194973442154</c:v>
                </c:pt>
                <c:pt idx="34">
                  <c:v>18855.194973442154</c:v>
                </c:pt>
                <c:pt idx="35">
                  <c:v>18855.194973442154</c:v>
                </c:pt>
                <c:pt idx="36">
                  <c:v>10855.194973442154</c:v>
                </c:pt>
                <c:pt idx="37">
                  <c:v>10855.194973442154</c:v>
                </c:pt>
                <c:pt idx="38">
                  <c:v>18855.194973442154</c:v>
                </c:pt>
                <c:pt idx="39">
                  <c:v>18855.194973442154</c:v>
                </c:pt>
                <c:pt idx="40">
                  <c:v>10855.194973442154</c:v>
                </c:pt>
                <c:pt idx="41">
                  <c:v>10855.194973442154</c:v>
                </c:pt>
                <c:pt idx="42">
                  <c:v>18855.194973442154</c:v>
                </c:pt>
                <c:pt idx="43">
                  <c:v>18855.194973442154</c:v>
                </c:pt>
                <c:pt idx="44">
                  <c:v>10855.194973442154</c:v>
                </c:pt>
                <c:pt idx="45">
                  <c:v>10855.194973442154</c:v>
                </c:pt>
                <c:pt idx="46">
                  <c:v>18855.194973442154</c:v>
                </c:pt>
                <c:pt idx="47">
                  <c:v>18855.194973442154</c:v>
                </c:pt>
                <c:pt idx="48">
                  <c:v>10855.194973442154</c:v>
                </c:pt>
                <c:pt idx="49">
                  <c:v>10855.194973442154</c:v>
                </c:pt>
                <c:pt idx="50">
                  <c:v>18855.194973442154</c:v>
                </c:pt>
                <c:pt idx="51">
                  <c:v>18855.194973442154</c:v>
                </c:pt>
                <c:pt idx="52">
                  <c:v>11855.194973442154</c:v>
                </c:pt>
                <c:pt idx="53">
                  <c:v>11855.194973442154</c:v>
                </c:pt>
                <c:pt idx="54">
                  <c:v>11855.194973442154</c:v>
                </c:pt>
                <c:pt idx="55">
                  <c:v>11855.194973442154</c:v>
                </c:pt>
                <c:pt idx="56">
                  <c:v>11855.194973442158</c:v>
                </c:pt>
                <c:pt idx="57">
                  <c:v>11855.194973442158</c:v>
                </c:pt>
                <c:pt idx="58">
                  <c:v>11855.194973442158</c:v>
                </c:pt>
                <c:pt idx="59">
                  <c:v>11855.194973442158</c:v>
                </c:pt>
                <c:pt idx="60">
                  <c:v>11855.194973442158</c:v>
                </c:pt>
                <c:pt idx="61">
                  <c:v>11855.194973442158</c:v>
                </c:pt>
                <c:pt idx="62">
                  <c:v>11855.194973442158</c:v>
                </c:pt>
                <c:pt idx="63">
                  <c:v>11855.194973442158</c:v>
                </c:pt>
                <c:pt idx="64">
                  <c:v>11855.194973442158</c:v>
                </c:pt>
                <c:pt idx="65">
                  <c:v>11855.194973442158</c:v>
                </c:pt>
                <c:pt idx="66">
                  <c:v>11855.194973442158</c:v>
                </c:pt>
                <c:pt idx="67">
                  <c:v>11855.194973442158</c:v>
                </c:pt>
                <c:pt idx="68">
                  <c:v>11855.194973442158</c:v>
                </c:pt>
                <c:pt idx="69">
                  <c:v>11855.194973442158</c:v>
                </c:pt>
                <c:pt idx="70">
                  <c:v>11855.194973442158</c:v>
                </c:pt>
                <c:pt idx="71">
                  <c:v>11855.194973442158</c:v>
                </c:pt>
                <c:pt idx="72">
                  <c:v>11855.194973442158</c:v>
                </c:pt>
                <c:pt idx="73">
                  <c:v>11855.194973442158</c:v>
                </c:pt>
                <c:pt idx="74">
                  <c:v>11855.194973442158</c:v>
                </c:pt>
                <c:pt idx="75">
                  <c:v>11855.194973442158</c:v>
                </c:pt>
                <c:pt idx="76">
                  <c:v>11855.194973442152</c:v>
                </c:pt>
                <c:pt idx="77">
                  <c:v>11855.194973442152</c:v>
                </c:pt>
                <c:pt idx="78">
                  <c:v>11855.194973442152</c:v>
                </c:pt>
                <c:pt idx="79">
                  <c:v>11855.194973442152</c:v>
                </c:pt>
                <c:pt idx="80">
                  <c:v>11855.194973442154</c:v>
                </c:pt>
                <c:pt idx="81">
                  <c:v>11855.194973442154</c:v>
                </c:pt>
                <c:pt idx="82">
                  <c:v>11855.194973442154</c:v>
                </c:pt>
                <c:pt idx="83">
                  <c:v>11855.194973442154</c:v>
                </c:pt>
                <c:pt idx="84">
                  <c:v>11855.194973442158</c:v>
                </c:pt>
                <c:pt idx="85">
                  <c:v>11855.194973442158</c:v>
                </c:pt>
                <c:pt idx="86">
                  <c:v>11855.194973442158</c:v>
                </c:pt>
                <c:pt idx="87">
                  <c:v>11855.194973442158</c:v>
                </c:pt>
                <c:pt idx="88">
                  <c:v>11855.194973442158</c:v>
                </c:pt>
                <c:pt idx="89">
                  <c:v>11855.194973442158</c:v>
                </c:pt>
                <c:pt idx="90">
                  <c:v>11855.194973442158</c:v>
                </c:pt>
                <c:pt idx="91">
                  <c:v>11855.194973442158</c:v>
                </c:pt>
                <c:pt idx="92">
                  <c:v>11855.194973442158</c:v>
                </c:pt>
                <c:pt idx="93">
                  <c:v>11855.194973442158</c:v>
                </c:pt>
                <c:pt idx="94">
                  <c:v>11855.194973442158</c:v>
                </c:pt>
                <c:pt idx="95">
                  <c:v>11855.194973442158</c:v>
                </c:pt>
                <c:pt idx="96">
                  <c:v>11855.194973442158</c:v>
                </c:pt>
                <c:pt idx="97">
                  <c:v>11855.194973442158</c:v>
                </c:pt>
                <c:pt idx="98">
                  <c:v>11855.194973442158</c:v>
                </c:pt>
                <c:pt idx="99">
                  <c:v>11855.194973442158</c:v>
                </c:pt>
                <c:pt idx="100">
                  <c:v>11855.194973442158</c:v>
                </c:pt>
                <c:pt idx="101">
                  <c:v>11855.194973442158</c:v>
                </c:pt>
                <c:pt idx="102">
                  <c:v>11855.194973442158</c:v>
                </c:pt>
                <c:pt idx="103">
                  <c:v>11855.194973442158</c:v>
                </c:pt>
                <c:pt idx="104">
                  <c:v>11855.194973442152</c:v>
                </c:pt>
                <c:pt idx="105">
                  <c:v>11855.194973442152</c:v>
                </c:pt>
                <c:pt idx="106">
                  <c:v>11855.194973442152</c:v>
                </c:pt>
                <c:pt idx="107">
                  <c:v>11855.194973442152</c:v>
                </c:pt>
                <c:pt idx="108">
                  <c:v>11855.194973442154</c:v>
                </c:pt>
                <c:pt idx="109">
                  <c:v>11855.194973442154</c:v>
                </c:pt>
                <c:pt idx="110">
                  <c:v>11855.194973442154</c:v>
                </c:pt>
                <c:pt idx="111">
                  <c:v>11855.194973442154</c:v>
                </c:pt>
                <c:pt idx="112">
                  <c:v>11855.194973442158</c:v>
                </c:pt>
                <c:pt idx="113">
                  <c:v>11855.194973442158</c:v>
                </c:pt>
                <c:pt idx="114">
                  <c:v>11855.194973442158</c:v>
                </c:pt>
                <c:pt idx="115">
                  <c:v>11855.194973442158</c:v>
                </c:pt>
                <c:pt idx="116">
                  <c:v>11855.194973442158</c:v>
                </c:pt>
                <c:pt idx="117">
                  <c:v>11855.194973442158</c:v>
                </c:pt>
                <c:pt idx="118">
                  <c:v>11855.194973442158</c:v>
                </c:pt>
                <c:pt idx="119">
                  <c:v>11855.194973442158</c:v>
                </c:pt>
                <c:pt idx="120">
                  <c:v>11855.194973442158</c:v>
                </c:pt>
                <c:pt idx="121">
                  <c:v>11855.194973442158</c:v>
                </c:pt>
                <c:pt idx="122">
                  <c:v>11855.194973442158</c:v>
                </c:pt>
                <c:pt idx="123">
                  <c:v>11855.194973442158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7-CCDD-494F-B7C1-FD89ADA99805}"/>
            </c:ext>
          </c:extLst>
        </c:ser>
        <c:ser>
          <c:idx val="4"/>
          <c:order val="8"/>
          <c:tx>
            <c:strRef>
              <c:f>Hydrograph_H1000!$T$16</c:f>
              <c:strCache>
                <c:ptCount val="1"/>
                <c:pt idx="0">
                  <c:v>31 steady low flow days </c:v>
                </c:pt>
              </c:strCache>
              <c:extLst xmlns:c15="http://schemas.microsoft.com/office/drawing/2012/chart"/>
            </c:strRef>
          </c:tx>
          <c:spPr>
            <a:ln w="19050" cap="rnd">
              <a:solidFill>
                <a:srgbClr val="C7A1E3"/>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Hydrograph_H1000!$T$17:$T$140</c:f>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3"/>
                <c:order val="3"/>
                <c:tx>
                  <c:strRef>
                    <c:extLst>
                      <c:ex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Hydrograph_H1000!$O$17:$O$140</c15:sqref>
                        </c15:formulaRef>
                      </c:ext>
                    </c:extLst>
                    <c:numCache>
                      <c:formatCode>General</c:formatCode>
                      <c:ptCount val="124"/>
                      <c:pt idx="0">
                        <c:v>8984.227231506673</c:v>
                      </c:pt>
                      <c:pt idx="1">
                        <c:v>8984.227231506673</c:v>
                      </c:pt>
                      <c:pt idx="2">
                        <c:v>16984.227231506673</c:v>
                      </c:pt>
                      <c:pt idx="3">
                        <c:v>16984.227231506673</c:v>
                      </c:pt>
                      <c:pt idx="4">
                        <c:v>8984.227231506673</c:v>
                      </c:pt>
                      <c:pt idx="5">
                        <c:v>8984.227231506673</c:v>
                      </c:pt>
                      <c:pt idx="6">
                        <c:v>16984.227231506673</c:v>
                      </c:pt>
                      <c:pt idx="7">
                        <c:v>16984.227231506673</c:v>
                      </c:pt>
                      <c:pt idx="8">
                        <c:v>8984.227231506673</c:v>
                      </c:pt>
                      <c:pt idx="9">
                        <c:v>8984.227231506673</c:v>
                      </c:pt>
                      <c:pt idx="10">
                        <c:v>16984.227231506673</c:v>
                      </c:pt>
                      <c:pt idx="11">
                        <c:v>16984.227231506673</c:v>
                      </c:pt>
                      <c:pt idx="12">
                        <c:v>8984.227231506673</c:v>
                      </c:pt>
                      <c:pt idx="13">
                        <c:v>8984.227231506673</c:v>
                      </c:pt>
                      <c:pt idx="14">
                        <c:v>16984.227231506673</c:v>
                      </c:pt>
                      <c:pt idx="15">
                        <c:v>16984.227231506673</c:v>
                      </c:pt>
                      <c:pt idx="16">
                        <c:v>8984.227231506673</c:v>
                      </c:pt>
                      <c:pt idx="17">
                        <c:v>8984.227231506673</c:v>
                      </c:pt>
                      <c:pt idx="18">
                        <c:v>16984.227231506673</c:v>
                      </c:pt>
                      <c:pt idx="19">
                        <c:v>16984.227231506673</c:v>
                      </c:pt>
                      <c:pt idx="20">
                        <c:v>8984.227231506673</c:v>
                      </c:pt>
                      <c:pt idx="21">
                        <c:v>8984.227231506673</c:v>
                      </c:pt>
                      <c:pt idx="22">
                        <c:v>14984.227231506673</c:v>
                      </c:pt>
                      <c:pt idx="23">
                        <c:v>14984.227231506673</c:v>
                      </c:pt>
                      <c:pt idx="24">
                        <c:v>9984.227231506673</c:v>
                      </c:pt>
                      <c:pt idx="25">
                        <c:v>9984.227231506673</c:v>
                      </c:pt>
                      <c:pt idx="26">
                        <c:v>9984.227231506673</c:v>
                      </c:pt>
                      <c:pt idx="27">
                        <c:v>9984.227231506673</c:v>
                      </c:pt>
                      <c:pt idx="28">
                        <c:v>8984.227231506673</c:v>
                      </c:pt>
                      <c:pt idx="29">
                        <c:v>8984.227231506673</c:v>
                      </c:pt>
                      <c:pt idx="30">
                        <c:v>16984.227231506673</c:v>
                      </c:pt>
                      <c:pt idx="31">
                        <c:v>16984.227231506673</c:v>
                      </c:pt>
                      <c:pt idx="32">
                        <c:v>8984.227231506673</c:v>
                      </c:pt>
                      <c:pt idx="33">
                        <c:v>8984.227231506673</c:v>
                      </c:pt>
                      <c:pt idx="34">
                        <c:v>16984.227231506673</c:v>
                      </c:pt>
                      <c:pt idx="35">
                        <c:v>16984.227231506673</c:v>
                      </c:pt>
                      <c:pt idx="36">
                        <c:v>8984.227231506673</c:v>
                      </c:pt>
                      <c:pt idx="37">
                        <c:v>8984.227231506673</c:v>
                      </c:pt>
                      <c:pt idx="38">
                        <c:v>16984.227231506673</c:v>
                      </c:pt>
                      <c:pt idx="39">
                        <c:v>16984.227231506673</c:v>
                      </c:pt>
                      <c:pt idx="40">
                        <c:v>8984.227231506673</c:v>
                      </c:pt>
                      <c:pt idx="41">
                        <c:v>8984.227231506673</c:v>
                      </c:pt>
                      <c:pt idx="42">
                        <c:v>16984.227231506673</c:v>
                      </c:pt>
                      <c:pt idx="43">
                        <c:v>16984.227231506673</c:v>
                      </c:pt>
                      <c:pt idx="44">
                        <c:v>8984.227231506673</c:v>
                      </c:pt>
                      <c:pt idx="45">
                        <c:v>8984.227231506673</c:v>
                      </c:pt>
                      <c:pt idx="46">
                        <c:v>16984.227231506673</c:v>
                      </c:pt>
                      <c:pt idx="47">
                        <c:v>16984.227231506673</c:v>
                      </c:pt>
                      <c:pt idx="48">
                        <c:v>8984.227231506673</c:v>
                      </c:pt>
                      <c:pt idx="49">
                        <c:v>8984.227231506673</c:v>
                      </c:pt>
                      <c:pt idx="50">
                        <c:v>14984.227231506673</c:v>
                      </c:pt>
                      <c:pt idx="51">
                        <c:v>14984.227231506673</c:v>
                      </c:pt>
                      <c:pt idx="52">
                        <c:v>9984.227231506673</c:v>
                      </c:pt>
                      <c:pt idx="53">
                        <c:v>9984.227231506673</c:v>
                      </c:pt>
                      <c:pt idx="54">
                        <c:v>9984.227231506673</c:v>
                      </c:pt>
                      <c:pt idx="55">
                        <c:v>9984.227231506673</c:v>
                      </c:pt>
                      <c:pt idx="56">
                        <c:v>8984.227231506673</c:v>
                      </c:pt>
                      <c:pt idx="57">
                        <c:v>8984.227231506673</c:v>
                      </c:pt>
                      <c:pt idx="58">
                        <c:v>16984.227231506673</c:v>
                      </c:pt>
                      <c:pt idx="59">
                        <c:v>16984.227231506673</c:v>
                      </c:pt>
                      <c:pt idx="60">
                        <c:v>8984.227231506673</c:v>
                      </c:pt>
                      <c:pt idx="61">
                        <c:v>8984.227231506673</c:v>
                      </c:pt>
                      <c:pt idx="62">
                        <c:v>16984.227231506673</c:v>
                      </c:pt>
                      <c:pt idx="63">
                        <c:v>16984.227231506673</c:v>
                      </c:pt>
                      <c:pt idx="64">
                        <c:v>8984.227231506673</c:v>
                      </c:pt>
                      <c:pt idx="65">
                        <c:v>8984.227231506673</c:v>
                      </c:pt>
                      <c:pt idx="66">
                        <c:v>16984.227231506673</c:v>
                      </c:pt>
                      <c:pt idx="67">
                        <c:v>16984.227231506673</c:v>
                      </c:pt>
                      <c:pt idx="68">
                        <c:v>8984.227231506673</c:v>
                      </c:pt>
                      <c:pt idx="69">
                        <c:v>8984.227231506673</c:v>
                      </c:pt>
                      <c:pt idx="70">
                        <c:v>16984.227231506673</c:v>
                      </c:pt>
                      <c:pt idx="71">
                        <c:v>16984.227231506673</c:v>
                      </c:pt>
                      <c:pt idx="72">
                        <c:v>8984.227231506673</c:v>
                      </c:pt>
                      <c:pt idx="73">
                        <c:v>8984.227231506673</c:v>
                      </c:pt>
                      <c:pt idx="74">
                        <c:v>16984.227231506673</c:v>
                      </c:pt>
                      <c:pt idx="75">
                        <c:v>16984.227231506673</c:v>
                      </c:pt>
                      <c:pt idx="76">
                        <c:v>9984.227231506673</c:v>
                      </c:pt>
                      <c:pt idx="77">
                        <c:v>9984.227231506673</c:v>
                      </c:pt>
                      <c:pt idx="78">
                        <c:v>9984.227231506673</c:v>
                      </c:pt>
                      <c:pt idx="79">
                        <c:v>9984.227231506673</c:v>
                      </c:pt>
                      <c:pt idx="80">
                        <c:v>9984.227231506673</c:v>
                      </c:pt>
                      <c:pt idx="81">
                        <c:v>9984.227231506673</c:v>
                      </c:pt>
                      <c:pt idx="82">
                        <c:v>9984.227231506673</c:v>
                      </c:pt>
                      <c:pt idx="83">
                        <c:v>9984.227231506673</c:v>
                      </c:pt>
                      <c:pt idx="84">
                        <c:v>8984.227231506673</c:v>
                      </c:pt>
                      <c:pt idx="85">
                        <c:v>8984.227231506673</c:v>
                      </c:pt>
                      <c:pt idx="86">
                        <c:v>16984.227231506673</c:v>
                      </c:pt>
                      <c:pt idx="87">
                        <c:v>16984.227231506673</c:v>
                      </c:pt>
                      <c:pt idx="88">
                        <c:v>8984.227231506673</c:v>
                      </c:pt>
                      <c:pt idx="89">
                        <c:v>8984.227231506673</c:v>
                      </c:pt>
                      <c:pt idx="90">
                        <c:v>16984.227231506673</c:v>
                      </c:pt>
                      <c:pt idx="91">
                        <c:v>16984.227231506673</c:v>
                      </c:pt>
                      <c:pt idx="92">
                        <c:v>8984.227231506673</c:v>
                      </c:pt>
                      <c:pt idx="93">
                        <c:v>8984.227231506673</c:v>
                      </c:pt>
                      <c:pt idx="94">
                        <c:v>16984.227231506673</c:v>
                      </c:pt>
                      <c:pt idx="95">
                        <c:v>16984.227231506673</c:v>
                      </c:pt>
                      <c:pt idx="96">
                        <c:v>8984.227231506673</c:v>
                      </c:pt>
                      <c:pt idx="97">
                        <c:v>8984.227231506673</c:v>
                      </c:pt>
                      <c:pt idx="98">
                        <c:v>16984.227231506673</c:v>
                      </c:pt>
                      <c:pt idx="99">
                        <c:v>16984.227231506673</c:v>
                      </c:pt>
                      <c:pt idx="100">
                        <c:v>8984.227231506673</c:v>
                      </c:pt>
                      <c:pt idx="101">
                        <c:v>8984.227231506673</c:v>
                      </c:pt>
                      <c:pt idx="102">
                        <c:v>16984.227231506673</c:v>
                      </c:pt>
                      <c:pt idx="103">
                        <c:v>16984.227231506673</c:v>
                      </c:pt>
                      <c:pt idx="104">
                        <c:v>9984.227231506673</c:v>
                      </c:pt>
                      <c:pt idx="105">
                        <c:v>9984.227231506673</c:v>
                      </c:pt>
                      <c:pt idx="106">
                        <c:v>9984.227231506673</c:v>
                      </c:pt>
                      <c:pt idx="107">
                        <c:v>9984.227231506673</c:v>
                      </c:pt>
                      <c:pt idx="108">
                        <c:v>9984.227231506673</c:v>
                      </c:pt>
                      <c:pt idx="109">
                        <c:v>9984.227231506673</c:v>
                      </c:pt>
                      <c:pt idx="110">
                        <c:v>9984.227231506673</c:v>
                      </c:pt>
                      <c:pt idx="111">
                        <c:v>9984.227231506673</c:v>
                      </c:pt>
                      <c:pt idx="112">
                        <c:v>8984.227231506673</c:v>
                      </c:pt>
                      <c:pt idx="113">
                        <c:v>8984.227231506673</c:v>
                      </c:pt>
                      <c:pt idx="114">
                        <c:v>16984.227231506673</c:v>
                      </c:pt>
                      <c:pt idx="115">
                        <c:v>16984.227231506673</c:v>
                      </c:pt>
                      <c:pt idx="116">
                        <c:v>8984.227231506673</c:v>
                      </c:pt>
                      <c:pt idx="117">
                        <c:v>8984.227231506673</c:v>
                      </c:pt>
                      <c:pt idx="118">
                        <c:v>16984.227231506673</c:v>
                      </c:pt>
                      <c:pt idx="119">
                        <c:v>16984.227231506673</c:v>
                      </c:pt>
                      <c:pt idx="120">
                        <c:v>8984.227231506673</c:v>
                      </c:pt>
                      <c:pt idx="121">
                        <c:v>8984.227231506673</c:v>
                      </c:pt>
                      <c:pt idx="122">
                        <c:v>16984.227231506673</c:v>
                      </c:pt>
                      <c:pt idx="123">
                        <c:v>16984.227231506673</c:v>
                      </c:pt>
                    </c:numCache>
                  </c:numRef>
                </c:yVal>
                <c:smooth val="0"/>
                <c:extLst>
                  <c:ext xmlns:c16="http://schemas.microsoft.com/office/drawing/2014/chart" uri="{C3380CC4-5D6E-409C-BE32-E72D297353CC}">
                    <c16:uniqueId val="{00000003-CCDD-494F-B7C1-FD89ADA9980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Hydrograph_H1000!$Q$17:$Q$140</c15:sqref>
                        </c15:formulaRef>
                      </c:ext>
                    </c:extLst>
                    <c:numCache>
                      <c:formatCode>General</c:formatCode>
                      <c:ptCount val="124"/>
                      <c:pt idx="0">
                        <c:v>9457.3455110765644</c:v>
                      </c:pt>
                      <c:pt idx="1">
                        <c:v>9457.3455110765644</c:v>
                      </c:pt>
                      <c:pt idx="2">
                        <c:v>17457.345511076564</c:v>
                      </c:pt>
                      <c:pt idx="3">
                        <c:v>17457.345511076564</c:v>
                      </c:pt>
                      <c:pt idx="4">
                        <c:v>9457.3455110765644</c:v>
                      </c:pt>
                      <c:pt idx="5">
                        <c:v>9457.3455110765644</c:v>
                      </c:pt>
                      <c:pt idx="6">
                        <c:v>17457.345511076564</c:v>
                      </c:pt>
                      <c:pt idx="7">
                        <c:v>17457.345511076564</c:v>
                      </c:pt>
                      <c:pt idx="8">
                        <c:v>9457.3455110765644</c:v>
                      </c:pt>
                      <c:pt idx="9">
                        <c:v>9457.3455110765644</c:v>
                      </c:pt>
                      <c:pt idx="10">
                        <c:v>17457.345511076564</c:v>
                      </c:pt>
                      <c:pt idx="11">
                        <c:v>17457.345511076564</c:v>
                      </c:pt>
                      <c:pt idx="12">
                        <c:v>9457.3455110765644</c:v>
                      </c:pt>
                      <c:pt idx="13">
                        <c:v>9457.3455110765644</c:v>
                      </c:pt>
                      <c:pt idx="14">
                        <c:v>17457.345511076564</c:v>
                      </c:pt>
                      <c:pt idx="15">
                        <c:v>17457.345511076564</c:v>
                      </c:pt>
                      <c:pt idx="16">
                        <c:v>9457.3455110765644</c:v>
                      </c:pt>
                      <c:pt idx="17">
                        <c:v>9457.3455110765644</c:v>
                      </c:pt>
                      <c:pt idx="18">
                        <c:v>17457.345511076564</c:v>
                      </c:pt>
                      <c:pt idx="19">
                        <c:v>17457.345511076564</c:v>
                      </c:pt>
                      <c:pt idx="20">
                        <c:v>10457.345511076564</c:v>
                      </c:pt>
                      <c:pt idx="21">
                        <c:v>10457.345511076564</c:v>
                      </c:pt>
                      <c:pt idx="22">
                        <c:v>10457.345511076564</c:v>
                      </c:pt>
                      <c:pt idx="23">
                        <c:v>10457.345511076564</c:v>
                      </c:pt>
                      <c:pt idx="24">
                        <c:v>10457.345511076564</c:v>
                      </c:pt>
                      <c:pt idx="25">
                        <c:v>10457.345511076564</c:v>
                      </c:pt>
                      <c:pt idx="26">
                        <c:v>10457.345511076566</c:v>
                      </c:pt>
                      <c:pt idx="27">
                        <c:v>10457.345511076566</c:v>
                      </c:pt>
                      <c:pt idx="28">
                        <c:v>9457.3455110765644</c:v>
                      </c:pt>
                      <c:pt idx="29">
                        <c:v>9457.3455110765644</c:v>
                      </c:pt>
                      <c:pt idx="30">
                        <c:v>17457.345511076564</c:v>
                      </c:pt>
                      <c:pt idx="31">
                        <c:v>17457.345511076564</c:v>
                      </c:pt>
                      <c:pt idx="32">
                        <c:v>9457.3455110765644</c:v>
                      </c:pt>
                      <c:pt idx="33">
                        <c:v>9457.3455110765644</c:v>
                      </c:pt>
                      <c:pt idx="34">
                        <c:v>17457.345511076564</c:v>
                      </c:pt>
                      <c:pt idx="35">
                        <c:v>17457.345511076564</c:v>
                      </c:pt>
                      <c:pt idx="36">
                        <c:v>9457.3455110765644</c:v>
                      </c:pt>
                      <c:pt idx="37">
                        <c:v>9457.3455110765644</c:v>
                      </c:pt>
                      <c:pt idx="38">
                        <c:v>17457.345511076564</c:v>
                      </c:pt>
                      <c:pt idx="39">
                        <c:v>17457.345511076564</c:v>
                      </c:pt>
                      <c:pt idx="40">
                        <c:v>9457.3455110765644</c:v>
                      </c:pt>
                      <c:pt idx="41">
                        <c:v>9457.3455110765644</c:v>
                      </c:pt>
                      <c:pt idx="42">
                        <c:v>17457.345511076564</c:v>
                      </c:pt>
                      <c:pt idx="43">
                        <c:v>17457.345511076564</c:v>
                      </c:pt>
                      <c:pt idx="44">
                        <c:v>9457.3455110765644</c:v>
                      </c:pt>
                      <c:pt idx="45">
                        <c:v>9457.3455110765644</c:v>
                      </c:pt>
                      <c:pt idx="46">
                        <c:v>17457.345511076564</c:v>
                      </c:pt>
                      <c:pt idx="47">
                        <c:v>17457.345511076564</c:v>
                      </c:pt>
                      <c:pt idx="48">
                        <c:v>10457.345511076564</c:v>
                      </c:pt>
                      <c:pt idx="49">
                        <c:v>10457.345511076564</c:v>
                      </c:pt>
                      <c:pt idx="50">
                        <c:v>10457.345511076564</c:v>
                      </c:pt>
                      <c:pt idx="51">
                        <c:v>10457.345511076564</c:v>
                      </c:pt>
                      <c:pt idx="52">
                        <c:v>10457.345511076564</c:v>
                      </c:pt>
                      <c:pt idx="53">
                        <c:v>10457.345511076564</c:v>
                      </c:pt>
                      <c:pt idx="54">
                        <c:v>10457.345511076566</c:v>
                      </c:pt>
                      <c:pt idx="55">
                        <c:v>10457.345511076566</c:v>
                      </c:pt>
                      <c:pt idx="56">
                        <c:v>9457.3455110765644</c:v>
                      </c:pt>
                      <c:pt idx="57">
                        <c:v>9457.3455110765644</c:v>
                      </c:pt>
                      <c:pt idx="58">
                        <c:v>17457.345511076564</c:v>
                      </c:pt>
                      <c:pt idx="59">
                        <c:v>17457.345511076564</c:v>
                      </c:pt>
                      <c:pt idx="60">
                        <c:v>9457.3455110765644</c:v>
                      </c:pt>
                      <c:pt idx="61">
                        <c:v>9457.3455110765644</c:v>
                      </c:pt>
                      <c:pt idx="62">
                        <c:v>17457.345511076564</c:v>
                      </c:pt>
                      <c:pt idx="63">
                        <c:v>17457.345511076564</c:v>
                      </c:pt>
                      <c:pt idx="64">
                        <c:v>9457.3455110765644</c:v>
                      </c:pt>
                      <c:pt idx="65">
                        <c:v>9457.3455110765644</c:v>
                      </c:pt>
                      <c:pt idx="66">
                        <c:v>17457.345511076564</c:v>
                      </c:pt>
                      <c:pt idx="67">
                        <c:v>17457.345511076564</c:v>
                      </c:pt>
                      <c:pt idx="68">
                        <c:v>9457.3455110765644</c:v>
                      </c:pt>
                      <c:pt idx="69">
                        <c:v>9457.3455110765644</c:v>
                      </c:pt>
                      <c:pt idx="70">
                        <c:v>17457.345511076564</c:v>
                      </c:pt>
                      <c:pt idx="71">
                        <c:v>17457.345511076564</c:v>
                      </c:pt>
                      <c:pt idx="72">
                        <c:v>9457.3455110765644</c:v>
                      </c:pt>
                      <c:pt idx="73">
                        <c:v>9457.3455110765644</c:v>
                      </c:pt>
                      <c:pt idx="74">
                        <c:v>17457.345511076564</c:v>
                      </c:pt>
                      <c:pt idx="75">
                        <c:v>17457.345511076564</c:v>
                      </c:pt>
                      <c:pt idx="76">
                        <c:v>10457.345511076564</c:v>
                      </c:pt>
                      <c:pt idx="77">
                        <c:v>10457.345511076564</c:v>
                      </c:pt>
                      <c:pt idx="78">
                        <c:v>10457.345511076564</c:v>
                      </c:pt>
                      <c:pt idx="79">
                        <c:v>10457.345511076564</c:v>
                      </c:pt>
                      <c:pt idx="80">
                        <c:v>10457.345511076564</c:v>
                      </c:pt>
                      <c:pt idx="81">
                        <c:v>10457.345511076564</c:v>
                      </c:pt>
                      <c:pt idx="82">
                        <c:v>10457.345511076566</c:v>
                      </c:pt>
                      <c:pt idx="83">
                        <c:v>10457.345511076566</c:v>
                      </c:pt>
                      <c:pt idx="84">
                        <c:v>9457.3455110765644</c:v>
                      </c:pt>
                      <c:pt idx="85">
                        <c:v>9457.3455110765644</c:v>
                      </c:pt>
                      <c:pt idx="86">
                        <c:v>17457.345511076564</c:v>
                      </c:pt>
                      <c:pt idx="87">
                        <c:v>17457.345511076564</c:v>
                      </c:pt>
                      <c:pt idx="88">
                        <c:v>9457.3455110765644</c:v>
                      </c:pt>
                      <c:pt idx="89">
                        <c:v>9457.3455110765644</c:v>
                      </c:pt>
                      <c:pt idx="90">
                        <c:v>17457.345511076564</c:v>
                      </c:pt>
                      <c:pt idx="91">
                        <c:v>17457.345511076564</c:v>
                      </c:pt>
                      <c:pt idx="92">
                        <c:v>9457.3455110765644</c:v>
                      </c:pt>
                      <c:pt idx="93">
                        <c:v>9457.3455110765644</c:v>
                      </c:pt>
                      <c:pt idx="94">
                        <c:v>17457.345511076564</c:v>
                      </c:pt>
                      <c:pt idx="95">
                        <c:v>17457.345511076564</c:v>
                      </c:pt>
                      <c:pt idx="96">
                        <c:v>9457.3455110765644</c:v>
                      </c:pt>
                      <c:pt idx="97">
                        <c:v>9457.3455110765644</c:v>
                      </c:pt>
                      <c:pt idx="98">
                        <c:v>17457.345511076564</c:v>
                      </c:pt>
                      <c:pt idx="99">
                        <c:v>17457.345511076564</c:v>
                      </c:pt>
                      <c:pt idx="100">
                        <c:v>9457.3455110765644</c:v>
                      </c:pt>
                      <c:pt idx="101">
                        <c:v>9457.3455110765644</c:v>
                      </c:pt>
                      <c:pt idx="102">
                        <c:v>17457.345511076564</c:v>
                      </c:pt>
                      <c:pt idx="103">
                        <c:v>17457.345511076564</c:v>
                      </c:pt>
                      <c:pt idx="104">
                        <c:v>10457.345511076564</c:v>
                      </c:pt>
                      <c:pt idx="105">
                        <c:v>10457.345511076564</c:v>
                      </c:pt>
                      <c:pt idx="106">
                        <c:v>10457.345511076564</c:v>
                      </c:pt>
                      <c:pt idx="107">
                        <c:v>10457.345511076564</c:v>
                      </c:pt>
                      <c:pt idx="108">
                        <c:v>10457.345511076564</c:v>
                      </c:pt>
                      <c:pt idx="109">
                        <c:v>10457.345511076564</c:v>
                      </c:pt>
                      <c:pt idx="110">
                        <c:v>10457.345511076566</c:v>
                      </c:pt>
                      <c:pt idx="111">
                        <c:v>10457.345511076566</c:v>
                      </c:pt>
                      <c:pt idx="112">
                        <c:v>9457.3455110765644</c:v>
                      </c:pt>
                      <c:pt idx="113">
                        <c:v>9457.3455110765644</c:v>
                      </c:pt>
                      <c:pt idx="114">
                        <c:v>17457.345511076564</c:v>
                      </c:pt>
                      <c:pt idx="115">
                        <c:v>17457.345511076564</c:v>
                      </c:pt>
                      <c:pt idx="116">
                        <c:v>10457.345511076566</c:v>
                      </c:pt>
                      <c:pt idx="117">
                        <c:v>10457.345511076566</c:v>
                      </c:pt>
                      <c:pt idx="118">
                        <c:v>10457.345511076566</c:v>
                      </c:pt>
                      <c:pt idx="119">
                        <c:v>10457.345511076566</c:v>
                      </c:pt>
                      <c:pt idx="120">
                        <c:v>10457.345511076566</c:v>
                      </c:pt>
                      <c:pt idx="121">
                        <c:v>10457.345511076566</c:v>
                      </c:pt>
                      <c:pt idx="122">
                        <c:v>10457.345511076566</c:v>
                      </c:pt>
                      <c:pt idx="123">
                        <c:v>10457.345511076566</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Hydrograph_H1000!$R$17:$R$140</c15:sqref>
                        </c15:formulaRef>
                      </c:ext>
                    </c:extLst>
                    <c:numCache>
                      <c:formatCode>General</c:formatCode>
                      <c:ptCount val="124"/>
                      <c:pt idx="0">
                        <c:v>10156.270242259359</c:v>
                      </c:pt>
                      <c:pt idx="1">
                        <c:v>10156.270242259359</c:v>
                      </c:pt>
                      <c:pt idx="2">
                        <c:v>18156.270242259357</c:v>
                      </c:pt>
                      <c:pt idx="3">
                        <c:v>18156.270242259357</c:v>
                      </c:pt>
                      <c:pt idx="4">
                        <c:v>10156.270242259359</c:v>
                      </c:pt>
                      <c:pt idx="5">
                        <c:v>10156.270242259359</c:v>
                      </c:pt>
                      <c:pt idx="6">
                        <c:v>18156.270242259357</c:v>
                      </c:pt>
                      <c:pt idx="7">
                        <c:v>18156.270242259357</c:v>
                      </c:pt>
                      <c:pt idx="8">
                        <c:v>10156.270242259359</c:v>
                      </c:pt>
                      <c:pt idx="9">
                        <c:v>10156.270242259359</c:v>
                      </c:pt>
                      <c:pt idx="10">
                        <c:v>18156.270242259357</c:v>
                      </c:pt>
                      <c:pt idx="11">
                        <c:v>18156.270242259357</c:v>
                      </c:pt>
                      <c:pt idx="12">
                        <c:v>10156.270242259359</c:v>
                      </c:pt>
                      <c:pt idx="13">
                        <c:v>10156.270242259359</c:v>
                      </c:pt>
                      <c:pt idx="14">
                        <c:v>18156.270242259357</c:v>
                      </c:pt>
                      <c:pt idx="15">
                        <c:v>18156.270242259357</c:v>
                      </c:pt>
                      <c:pt idx="16">
                        <c:v>10156.270242259359</c:v>
                      </c:pt>
                      <c:pt idx="17">
                        <c:v>10156.270242259359</c:v>
                      </c:pt>
                      <c:pt idx="18">
                        <c:v>18156.270242259357</c:v>
                      </c:pt>
                      <c:pt idx="19">
                        <c:v>18156.270242259357</c:v>
                      </c:pt>
                      <c:pt idx="20">
                        <c:v>11156.270242259361</c:v>
                      </c:pt>
                      <c:pt idx="21">
                        <c:v>11156.270242259361</c:v>
                      </c:pt>
                      <c:pt idx="22">
                        <c:v>11156.270242259361</c:v>
                      </c:pt>
                      <c:pt idx="23">
                        <c:v>11156.270242259361</c:v>
                      </c:pt>
                      <c:pt idx="24">
                        <c:v>11156.270242259359</c:v>
                      </c:pt>
                      <c:pt idx="25">
                        <c:v>11156.270242259359</c:v>
                      </c:pt>
                      <c:pt idx="26">
                        <c:v>11156.270242259359</c:v>
                      </c:pt>
                      <c:pt idx="27">
                        <c:v>11156.270242259359</c:v>
                      </c:pt>
                      <c:pt idx="28">
                        <c:v>10156.270242259359</c:v>
                      </c:pt>
                      <c:pt idx="29">
                        <c:v>10156.270242259359</c:v>
                      </c:pt>
                      <c:pt idx="30">
                        <c:v>18156.270242259357</c:v>
                      </c:pt>
                      <c:pt idx="31">
                        <c:v>18156.270242259357</c:v>
                      </c:pt>
                      <c:pt idx="32">
                        <c:v>10156.270242259359</c:v>
                      </c:pt>
                      <c:pt idx="33">
                        <c:v>10156.270242259359</c:v>
                      </c:pt>
                      <c:pt idx="34">
                        <c:v>18156.270242259357</c:v>
                      </c:pt>
                      <c:pt idx="35">
                        <c:v>18156.270242259357</c:v>
                      </c:pt>
                      <c:pt idx="36">
                        <c:v>10156.270242259359</c:v>
                      </c:pt>
                      <c:pt idx="37">
                        <c:v>10156.270242259359</c:v>
                      </c:pt>
                      <c:pt idx="38">
                        <c:v>18156.270242259357</c:v>
                      </c:pt>
                      <c:pt idx="39">
                        <c:v>18156.270242259357</c:v>
                      </c:pt>
                      <c:pt idx="40">
                        <c:v>10156.270242259359</c:v>
                      </c:pt>
                      <c:pt idx="41">
                        <c:v>10156.270242259359</c:v>
                      </c:pt>
                      <c:pt idx="42">
                        <c:v>18156.270242259357</c:v>
                      </c:pt>
                      <c:pt idx="43">
                        <c:v>18156.270242259357</c:v>
                      </c:pt>
                      <c:pt idx="44">
                        <c:v>10156.270242259359</c:v>
                      </c:pt>
                      <c:pt idx="45">
                        <c:v>10156.270242259359</c:v>
                      </c:pt>
                      <c:pt idx="46">
                        <c:v>18156.270242259357</c:v>
                      </c:pt>
                      <c:pt idx="47">
                        <c:v>18156.270242259357</c:v>
                      </c:pt>
                      <c:pt idx="48">
                        <c:v>11156.270242259361</c:v>
                      </c:pt>
                      <c:pt idx="49">
                        <c:v>11156.270242259361</c:v>
                      </c:pt>
                      <c:pt idx="50">
                        <c:v>11156.270242259361</c:v>
                      </c:pt>
                      <c:pt idx="51">
                        <c:v>11156.270242259361</c:v>
                      </c:pt>
                      <c:pt idx="52">
                        <c:v>11156.270242259359</c:v>
                      </c:pt>
                      <c:pt idx="53">
                        <c:v>11156.270242259359</c:v>
                      </c:pt>
                      <c:pt idx="54">
                        <c:v>11156.270242259359</c:v>
                      </c:pt>
                      <c:pt idx="55">
                        <c:v>11156.270242259359</c:v>
                      </c:pt>
                      <c:pt idx="56">
                        <c:v>10156.270242259359</c:v>
                      </c:pt>
                      <c:pt idx="57">
                        <c:v>10156.270242259359</c:v>
                      </c:pt>
                      <c:pt idx="58">
                        <c:v>18156.270242259357</c:v>
                      </c:pt>
                      <c:pt idx="59">
                        <c:v>18156.270242259357</c:v>
                      </c:pt>
                      <c:pt idx="60">
                        <c:v>10156.270242259359</c:v>
                      </c:pt>
                      <c:pt idx="61">
                        <c:v>10156.270242259359</c:v>
                      </c:pt>
                      <c:pt idx="62">
                        <c:v>18156.270242259357</c:v>
                      </c:pt>
                      <c:pt idx="63">
                        <c:v>18156.270242259357</c:v>
                      </c:pt>
                      <c:pt idx="64">
                        <c:v>10156.270242259359</c:v>
                      </c:pt>
                      <c:pt idx="65">
                        <c:v>10156.270242259359</c:v>
                      </c:pt>
                      <c:pt idx="66">
                        <c:v>18156.270242259357</c:v>
                      </c:pt>
                      <c:pt idx="67">
                        <c:v>18156.270242259357</c:v>
                      </c:pt>
                      <c:pt idx="68">
                        <c:v>10156.270242259359</c:v>
                      </c:pt>
                      <c:pt idx="69">
                        <c:v>10156.270242259359</c:v>
                      </c:pt>
                      <c:pt idx="70">
                        <c:v>18156.270242259357</c:v>
                      </c:pt>
                      <c:pt idx="71">
                        <c:v>18156.270242259357</c:v>
                      </c:pt>
                      <c:pt idx="72">
                        <c:v>10156.270242259359</c:v>
                      </c:pt>
                      <c:pt idx="73">
                        <c:v>10156.270242259359</c:v>
                      </c:pt>
                      <c:pt idx="74">
                        <c:v>18156.270242259357</c:v>
                      </c:pt>
                      <c:pt idx="75">
                        <c:v>18156.270242259357</c:v>
                      </c:pt>
                      <c:pt idx="76">
                        <c:v>11156.270242259361</c:v>
                      </c:pt>
                      <c:pt idx="77">
                        <c:v>11156.270242259361</c:v>
                      </c:pt>
                      <c:pt idx="78">
                        <c:v>11156.270242259361</c:v>
                      </c:pt>
                      <c:pt idx="79">
                        <c:v>11156.270242259361</c:v>
                      </c:pt>
                      <c:pt idx="80">
                        <c:v>11156.270242259359</c:v>
                      </c:pt>
                      <c:pt idx="81">
                        <c:v>11156.270242259359</c:v>
                      </c:pt>
                      <c:pt idx="82">
                        <c:v>11156.270242259359</c:v>
                      </c:pt>
                      <c:pt idx="83">
                        <c:v>11156.270242259359</c:v>
                      </c:pt>
                      <c:pt idx="84">
                        <c:v>11156.270242259359</c:v>
                      </c:pt>
                      <c:pt idx="85">
                        <c:v>11156.270242259359</c:v>
                      </c:pt>
                      <c:pt idx="86">
                        <c:v>11156.270242259359</c:v>
                      </c:pt>
                      <c:pt idx="87">
                        <c:v>11156.270242259359</c:v>
                      </c:pt>
                      <c:pt idx="88">
                        <c:v>11156.270242259359</c:v>
                      </c:pt>
                      <c:pt idx="89">
                        <c:v>11156.270242259359</c:v>
                      </c:pt>
                      <c:pt idx="90">
                        <c:v>11156.270242259359</c:v>
                      </c:pt>
                      <c:pt idx="91">
                        <c:v>11156.270242259359</c:v>
                      </c:pt>
                      <c:pt idx="92">
                        <c:v>11156.270242259359</c:v>
                      </c:pt>
                      <c:pt idx="93">
                        <c:v>11156.270242259359</c:v>
                      </c:pt>
                      <c:pt idx="94">
                        <c:v>11156.270242259359</c:v>
                      </c:pt>
                      <c:pt idx="95">
                        <c:v>11156.270242259359</c:v>
                      </c:pt>
                      <c:pt idx="96">
                        <c:v>11156.270242259359</c:v>
                      </c:pt>
                      <c:pt idx="97">
                        <c:v>11156.270242259359</c:v>
                      </c:pt>
                      <c:pt idx="98">
                        <c:v>11156.270242259359</c:v>
                      </c:pt>
                      <c:pt idx="99">
                        <c:v>11156.270242259359</c:v>
                      </c:pt>
                      <c:pt idx="100">
                        <c:v>11156.270242259359</c:v>
                      </c:pt>
                      <c:pt idx="101">
                        <c:v>11156.270242259359</c:v>
                      </c:pt>
                      <c:pt idx="102">
                        <c:v>11156.270242259359</c:v>
                      </c:pt>
                      <c:pt idx="103">
                        <c:v>11156.270242259359</c:v>
                      </c:pt>
                      <c:pt idx="104">
                        <c:v>11156.270242259361</c:v>
                      </c:pt>
                      <c:pt idx="105">
                        <c:v>11156.270242259361</c:v>
                      </c:pt>
                      <c:pt idx="106">
                        <c:v>11156.270242259361</c:v>
                      </c:pt>
                      <c:pt idx="107">
                        <c:v>11156.270242259361</c:v>
                      </c:pt>
                      <c:pt idx="108">
                        <c:v>11156.270242259359</c:v>
                      </c:pt>
                      <c:pt idx="109">
                        <c:v>11156.270242259359</c:v>
                      </c:pt>
                      <c:pt idx="110">
                        <c:v>11156.270242259359</c:v>
                      </c:pt>
                      <c:pt idx="111">
                        <c:v>11156.270242259359</c:v>
                      </c:pt>
                      <c:pt idx="112">
                        <c:v>11156.270242259359</c:v>
                      </c:pt>
                      <c:pt idx="113">
                        <c:v>11156.270242259359</c:v>
                      </c:pt>
                      <c:pt idx="114">
                        <c:v>11156.270242259359</c:v>
                      </c:pt>
                      <c:pt idx="115">
                        <c:v>11156.270242259359</c:v>
                      </c:pt>
                      <c:pt idx="116">
                        <c:v>11156.270242259359</c:v>
                      </c:pt>
                      <c:pt idx="117">
                        <c:v>11156.270242259359</c:v>
                      </c:pt>
                      <c:pt idx="118">
                        <c:v>11156.270242259359</c:v>
                      </c:pt>
                      <c:pt idx="119">
                        <c:v>11156.270242259359</c:v>
                      </c:pt>
                      <c:pt idx="120">
                        <c:v>11156.270242259359</c:v>
                      </c:pt>
                      <c:pt idx="121">
                        <c:v>11156.270242259359</c:v>
                      </c:pt>
                      <c:pt idx="122">
                        <c:v>11156.270242259359</c:v>
                      </c:pt>
                      <c:pt idx="123">
                        <c:v>11156.270242259359</c:v>
                      </c:pt>
                    </c:numCache>
                  </c:numRef>
                </c:yVal>
                <c:smooth val="0"/>
                <c:extLst xmlns:c15="http://schemas.microsoft.com/office/drawing/2012/chart">
                  <c:ext xmlns:c16="http://schemas.microsoft.com/office/drawing/2014/chart" uri="{C3380CC4-5D6E-409C-BE32-E72D297353CC}">
                    <c16:uniqueId val="{00000006-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936060175513857"/>
          <c:h val="0.88214928532335579"/>
        </c:manualLayout>
      </c:layout>
      <c:scatterChart>
        <c:scatterStyle val="lineMarker"/>
        <c:varyColors val="0"/>
        <c:ser>
          <c:idx val="0"/>
          <c:order val="0"/>
          <c:tx>
            <c:v>Existing differential (V1)</c:v>
          </c:tx>
          <c:spPr>
            <a:ln w="22225" cap="rnd">
              <a:solidFill>
                <a:srgbClr val="00B0F0"/>
              </a:solidFill>
              <a:prstDash val="solid"/>
              <a:round/>
            </a:ln>
            <a:effectLst/>
          </c:spPr>
          <c:marker>
            <c:symbol val="triangle"/>
            <c:size val="10"/>
            <c:spPr>
              <a:solidFill>
                <a:srgbClr val="00B0F0"/>
              </a:solidFill>
              <a:ln w="9525">
                <a:noFill/>
              </a:ln>
              <a:effectLst/>
            </c:spPr>
          </c:marker>
          <c:xVal>
            <c:numRef>
              <c:f>Price_Differential!$N$25:$N$36</c:f>
              <c:numCache>
                <c:formatCode>General</c:formatCode>
                <c:ptCount val="12"/>
                <c:pt idx="0">
                  <c:v>22.0267892676044</c:v>
                </c:pt>
                <c:pt idx="1">
                  <c:v>22.084727301261999</c:v>
                </c:pt>
                <c:pt idx="2">
                  <c:v>22.1466610613789</c:v>
                </c:pt>
                <c:pt idx="3">
                  <c:v>22.284291639416299</c:v>
                </c:pt>
                <c:pt idx="4">
                  <c:v>22.357731315857102</c:v>
                </c:pt>
                <c:pt idx="5">
                  <c:v>22.443943109939799</c:v>
                </c:pt>
                <c:pt idx="6">
                  <c:v>22.443943109939799</c:v>
                </c:pt>
                <c:pt idx="7">
                  <c:v>22.429816633392999</c:v>
                </c:pt>
                <c:pt idx="8">
                  <c:v>22.107715747371497</c:v>
                </c:pt>
                <c:pt idx="9">
                  <c:v>21.785614861349998</c:v>
                </c:pt>
                <c:pt idx="10">
                  <c:v>21.4635139753285</c:v>
                </c:pt>
                <c:pt idx="11">
                  <c:v>21.0769929121027</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xmlns:c15="http://schemas.microsoft.com/office/drawing/2012/chart">
            <c:ext xmlns:c16="http://schemas.microsoft.com/office/drawing/2014/chart" uri="{C3380CC4-5D6E-409C-BE32-E72D297353CC}">
              <c16:uniqueId val="{00000000-4DC3-4745-843A-5E6DF3D135A8}"/>
            </c:ext>
          </c:extLst>
        </c:ser>
        <c:ser>
          <c:idx val="1"/>
          <c:order val="1"/>
          <c:tx>
            <c:v>Existing Differential (V3)</c:v>
          </c:tx>
          <c:spPr>
            <a:ln w="19050" cap="rnd">
              <a:solidFill>
                <a:srgbClr val="002060"/>
              </a:solidFill>
              <a:round/>
            </a:ln>
            <a:effectLst/>
          </c:spPr>
          <c:marker>
            <c:symbol val="triangle"/>
            <c:size val="9"/>
            <c:spPr>
              <a:solidFill>
                <a:srgbClr val="002060"/>
              </a:solidFill>
              <a:ln w="9525">
                <a:noFill/>
              </a:ln>
              <a:effectLst/>
            </c:spPr>
          </c:marker>
          <c:xVal>
            <c:numRef>
              <c:f>Price_Differential!$P$25:$P$36</c:f>
              <c:numCache>
                <c:formatCode>General</c:formatCode>
                <c:ptCount val="12"/>
                <c:pt idx="0">
                  <c:v>28.917188730918099</c:v>
                </c:pt>
                <c:pt idx="1">
                  <c:v>28.973369118014897</c:v>
                </c:pt>
                <c:pt idx="2">
                  <c:v>29.029549505111703</c:v>
                </c:pt>
                <c:pt idx="3">
                  <c:v>29.141910279305201</c:v>
                </c:pt>
                <c:pt idx="4">
                  <c:v>29.149775533498801</c:v>
                </c:pt>
                <c:pt idx="5">
                  <c:v>29.157640787692301</c:v>
                </c:pt>
                <c:pt idx="6">
                  <c:v>29.093220610488</c:v>
                </c:pt>
                <c:pt idx="7">
                  <c:v>29.028800433283703</c:v>
                </c:pt>
                <c:pt idx="8">
                  <c:v>28.7066995472622</c:v>
                </c:pt>
                <c:pt idx="9">
                  <c:v>28.384598661240702</c:v>
                </c:pt>
                <c:pt idx="10">
                  <c:v>28.0624977752192</c:v>
                </c:pt>
                <c:pt idx="11">
                  <c:v>27.6759767119934</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4DC3-4745-843A-5E6DF3D135A8}"/>
            </c:ext>
          </c:extLst>
        </c:ser>
        <c:ser>
          <c:idx val="2"/>
          <c:order val="2"/>
          <c:tx>
            <c:v>Half_Diff(V1)</c:v>
          </c:tx>
          <c:spPr>
            <a:ln w="22225" cap="rnd">
              <a:solidFill>
                <a:srgbClr val="00B0F0"/>
              </a:solidFill>
              <a:prstDash val="sysDash"/>
              <a:round/>
            </a:ln>
            <a:effectLst/>
          </c:spPr>
          <c:marker>
            <c:symbol val="square"/>
            <c:size val="7"/>
            <c:spPr>
              <a:solidFill>
                <a:srgbClr val="00B0F0"/>
              </a:solidFill>
              <a:ln w="9525">
                <a:noFill/>
              </a:ln>
              <a:effectLst/>
            </c:spPr>
          </c:marker>
          <c:xVal>
            <c:numRef>
              <c:f>Price_Differential!$S$25:$S$36</c:f>
              <c:numCache>
                <c:formatCode>General</c:formatCode>
                <c:ptCount val="12"/>
                <c:pt idx="0">
                  <c:v>19.224413603128198</c:v>
                </c:pt>
                <c:pt idx="1">
                  <c:v>19.255700141303301</c:v>
                </c:pt>
                <c:pt idx="2">
                  <c:v>19.289144371766401</c:v>
                </c:pt>
                <c:pt idx="3">
                  <c:v>19.363464883906598</c:v>
                </c:pt>
                <c:pt idx="4">
                  <c:v>19.363464883906598</c:v>
                </c:pt>
                <c:pt idx="5">
                  <c:v>19.363464883906598</c:v>
                </c:pt>
                <c:pt idx="6">
                  <c:v>19.363464883906598</c:v>
                </c:pt>
                <c:pt idx="7">
                  <c:v>19.357058691054</c:v>
                </c:pt>
                <c:pt idx="8">
                  <c:v>19.210989684602399</c:v>
                </c:pt>
                <c:pt idx="9">
                  <c:v>19.064920678150798</c:v>
                </c:pt>
                <c:pt idx="10">
                  <c:v>18.918851671699201</c:v>
                </c:pt>
                <c:pt idx="11">
                  <c:v>18.743568863957201</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4DC3-4745-843A-5E6DF3D135A8}"/>
            </c:ext>
          </c:extLst>
        </c:ser>
        <c:ser>
          <c:idx val="3"/>
          <c:order val="3"/>
          <c:tx>
            <c:v>Half_Diff(V3)</c:v>
          </c:tx>
          <c:spPr>
            <a:ln w="19050" cap="rnd">
              <a:solidFill>
                <a:srgbClr val="002060"/>
              </a:solidFill>
              <a:prstDash val="sysDash"/>
              <a:round/>
            </a:ln>
            <a:effectLst/>
          </c:spPr>
          <c:marker>
            <c:symbol val="square"/>
            <c:size val="7"/>
            <c:spPr>
              <a:solidFill>
                <a:srgbClr val="002060"/>
              </a:solidFill>
              <a:ln w="9525">
                <a:noFill/>
              </a:ln>
              <a:effectLst/>
            </c:spPr>
          </c:marker>
          <c:xVal>
            <c:numRef>
              <c:f>Price_Differential!$U$25:$U$36</c:f>
              <c:numCache>
                <c:formatCode>General</c:formatCode>
                <c:ptCount val="12"/>
                <c:pt idx="0">
                  <c:v>25.250191444690202</c:v>
                </c:pt>
                <c:pt idx="1">
                  <c:v>25.280528853722501</c:v>
                </c:pt>
                <c:pt idx="2">
                  <c:v>25.3108662627548</c:v>
                </c:pt>
                <c:pt idx="3">
                  <c:v>25.371541080819302</c:v>
                </c:pt>
                <c:pt idx="4">
                  <c:v>25.3277203788838</c:v>
                </c:pt>
                <c:pt idx="5">
                  <c:v>25.283899676948302</c:v>
                </c:pt>
                <c:pt idx="6">
                  <c:v>25.254685875658001</c:v>
                </c:pt>
                <c:pt idx="7">
                  <c:v>25.225472074367698</c:v>
                </c:pt>
                <c:pt idx="8">
                  <c:v>25.0794030679161</c:v>
                </c:pt>
                <c:pt idx="9">
                  <c:v>24.9333340614644</c:v>
                </c:pt>
                <c:pt idx="10">
                  <c:v>24.787265055012799</c:v>
                </c:pt>
                <c:pt idx="11">
                  <c:v>24.611982247270902</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4DC3-4745-843A-5E6DF3D135A8}"/>
            </c:ext>
          </c:extLst>
        </c:ser>
        <c:ser>
          <c:idx val="4"/>
          <c:order val="4"/>
          <c:tx>
            <c:v>Zero_Diff (V1)</c:v>
          </c:tx>
          <c:spPr>
            <a:ln w="19050" cap="rnd">
              <a:solidFill>
                <a:srgbClr val="00B0F0"/>
              </a:solidFill>
              <a:prstDash val="lgDashDot"/>
              <a:round/>
            </a:ln>
            <a:effectLst/>
          </c:spPr>
          <c:marker>
            <c:symbol val="circle"/>
            <c:size val="7"/>
            <c:spPr>
              <a:solidFill>
                <a:srgbClr val="00B0F0"/>
              </a:solidFill>
              <a:ln w="9525">
                <a:noFill/>
              </a:ln>
              <a:effectLst/>
            </c:spPr>
          </c:marker>
          <c:xVal>
            <c:numRef>
              <c:f>Price_Differential!$X$25:$X$36</c:f>
              <c:numCache>
                <c:formatCode>General</c:formatCode>
                <c:ptCount val="12"/>
                <c:pt idx="0">
                  <c:v>16.422037938652</c:v>
                </c:pt>
                <c:pt idx="1">
                  <c:v>16.426672981344598</c:v>
                </c:pt>
                <c:pt idx="2">
                  <c:v>16.431627682153898</c:v>
                </c:pt>
                <c:pt idx="3">
                  <c:v>16.442638128396901</c:v>
                </c:pt>
                <c:pt idx="4">
                  <c:v>16.375687511725801</c:v>
                </c:pt>
                <c:pt idx="5">
                  <c:v>16.410144815811801</c:v>
                </c:pt>
                <c:pt idx="6">
                  <c:v>16.410144815811801</c:v>
                </c:pt>
                <c:pt idx="7">
                  <c:v>16.410144815811801</c:v>
                </c:pt>
                <c:pt idx="8">
                  <c:v>16.410144815811801</c:v>
                </c:pt>
                <c:pt idx="9">
                  <c:v>16.410144815811801</c:v>
                </c:pt>
                <c:pt idx="10">
                  <c:v>16.410144815811801</c:v>
                </c:pt>
                <c:pt idx="11">
                  <c:v>16.410144815811801</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4DC3-4745-843A-5E6DF3D135A8}"/>
            </c:ext>
          </c:extLst>
        </c:ser>
        <c:ser>
          <c:idx val="5"/>
          <c:order val="5"/>
          <c:tx>
            <c:v>Zero_Diff (V3)</c:v>
          </c:tx>
          <c:spPr>
            <a:ln w="19050" cap="rnd">
              <a:solidFill>
                <a:srgbClr val="002060"/>
              </a:solidFill>
              <a:prstDash val="dashDot"/>
              <a:round/>
            </a:ln>
            <a:effectLst/>
          </c:spPr>
          <c:marker>
            <c:symbol val="circle"/>
            <c:size val="7"/>
            <c:spPr>
              <a:solidFill>
                <a:srgbClr val="002060"/>
              </a:solidFill>
              <a:ln w="9525">
                <a:noFill/>
              </a:ln>
              <a:effectLst/>
            </c:spPr>
          </c:marker>
          <c:xVal>
            <c:numRef>
              <c:f>Price_Differential!$Z$25:$Z$36</c:f>
              <c:numCache>
                <c:formatCode>General</c:formatCode>
                <c:ptCount val="12"/>
                <c:pt idx="0">
                  <c:v>21.583194158462401</c:v>
                </c:pt>
                <c:pt idx="1">
                  <c:v>21.587688589430101</c:v>
                </c:pt>
                <c:pt idx="2">
                  <c:v>21.592183020397801</c:v>
                </c:pt>
                <c:pt idx="3">
                  <c:v>21.601171882333301</c:v>
                </c:pt>
                <c:pt idx="4">
                  <c:v>21.513530478462403</c:v>
                </c:pt>
                <c:pt idx="5">
                  <c:v>21.5479877825484</c:v>
                </c:pt>
                <c:pt idx="6">
                  <c:v>21.5479877825484</c:v>
                </c:pt>
                <c:pt idx="7">
                  <c:v>21.5479877825484</c:v>
                </c:pt>
                <c:pt idx="8">
                  <c:v>21.5479877825484</c:v>
                </c:pt>
                <c:pt idx="9">
                  <c:v>21.5479877825484</c:v>
                </c:pt>
                <c:pt idx="10">
                  <c:v>21.5479877825484</c:v>
                </c:pt>
                <c:pt idx="11">
                  <c:v>21.5479877825484</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4DC3-4745-843A-5E6DF3D135A8}"/>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1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10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752583"/>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0.85928</cdr:x>
      <cdr:y>0.02711</cdr:y>
    </cdr:from>
    <cdr:to>
      <cdr:x>0.87193</cdr:x>
      <cdr:y>0.05559</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325443" y="183796"/>
          <a:ext cx="152007" cy="193083"/>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0.86633</cdr:x>
      <cdr:y>0.46545</cdr:y>
    </cdr:from>
    <cdr:to>
      <cdr:x>1</cdr:x>
      <cdr:y>0.79124</cdr:y>
    </cdr:to>
    <cdr:grpSp>
      <cdr:nvGrpSpPr>
        <cdr:cNvPr id="8" name="Group 7">
          <a:extLst xmlns:a="http://schemas.openxmlformats.org/drawingml/2006/main">
            <a:ext uri="{FF2B5EF4-FFF2-40B4-BE49-F238E27FC236}">
              <a16:creationId xmlns:a16="http://schemas.microsoft.com/office/drawing/2014/main" id="{635D420A-B1F0-411D-ABFE-76D5913FA8E4}"/>
            </a:ext>
          </a:extLst>
        </cdr:cNvPr>
        <cdr:cNvGrpSpPr/>
      </cdr:nvGrpSpPr>
      <cdr:grpSpPr>
        <a:xfrm xmlns:a="http://schemas.openxmlformats.org/drawingml/2006/main">
          <a:off x="10433187" y="3155575"/>
          <a:ext cx="1609784" cy="2208732"/>
          <a:chOff x="11322192" y="2934115"/>
          <a:chExt cx="1583550" cy="2106663"/>
        </a:xfrm>
      </cdr:grpSpPr>
      <cdr:sp macro="" textlink="">
        <cdr:nvSpPr>
          <cdr:cNvPr id="4" name="Rectangle 3">
            <a:extLst xmlns:a="http://schemas.openxmlformats.org/drawingml/2006/main">
              <a:ext uri="{FF2B5EF4-FFF2-40B4-BE49-F238E27FC236}">
                <a16:creationId xmlns:a16="http://schemas.microsoft.com/office/drawing/2014/main" id="{94D6DD9B-A10F-4565-B9A1-373DECE011BF}"/>
              </a:ext>
            </a:extLst>
          </cdr:cNvPr>
          <cdr:cNvSpPr/>
        </cdr:nvSpPr>
        <cdr:spPr>
          <a:xfrm xmlns:a="http://schemas.openxmlformats.org/drawingml/2006/main">
            <a:off x="11418736" y="4638177"/>
            <a:ext cx="1427402" cy="402601"/>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400" b="1" baseline="0">
                <a:solidFill>
                  <a:schemeClr val="tx1"/>
                </a:solidFill>
              </a:rPr>
              <a:t> Volume Scenarios</a:t>
            </a:r>
            <a:endParaRPr lang="en-US" sz="1400" b="1">
              <a:solidFill>
                <a:schemeClr val="tx1"/>
              </a:solidFill>
            </a:endParaRPr>
          </a:p>
        </cdr:txBody>
      </cdr:sp>
      <cdr:grpSp>
        <cdr:nvGrpSpPr>
          <cdr:cNvPr id="7" name="Group 6">
            <a:extLst xmlns:a="http://schemas.openxmlformats.org/drawingml/2006/main">
              <a:ext uri="{FF2B5EF4-FFF2-40B4-BE49-F238E27FC236}">
                <a16:creationId xmlns:a16="http://schemas.microsoft.com/office/drawing/2014/main" id="{0EFCD5A3-165C-4696-862C-984C5C80CC70}"/>
              </a:ext>
            </a:extLst>
          </cdr:cNvPr>
          <cdr:cNvGrpSpPr/>
        </cdr:nvGrpSpPr>
        <cdr:grpSpPr>
          <a:xfrm xmlns:a="http://schemas.openxmlformats.org/drawingml/2006/main">
            <a:off x="11322192" y="2934115"/>
            <a:ext cx="1583550" cy="1611720"/>
            <a:chOff x="11322191" y="2934115"/>
            <a:chExt cx="1583550" cy="1611719"/>
          </a:xfrm>
        </cdr:grpSpPr>
        <cdr:grpSp>
          <cdr:nvGrpSpPr>
            <cdr:cNvPr id="22" name="Group 21">
              <a:extLst xmlns:a="http://schemas.openxmlformats.org/drawingml/2006/main">
                <a:ext uri="{FF2B5EF4-FFF2-40B4-BE49-F238E27FC236}">
                  <a16:creationId xmlns:a16="http://schemas.microsoft.com/office/drawing/2014/main" id="{69328715-424A-4B9D-9710-2001B70DC483}"/>
                </a:ext>
              </a:extLst>
            </cdr:cNvPr>
            <cdr:cNvGrpSpPr/>
          </cdr:nvGrpSpPr>
          <cdr:grpSpPr>
            <a:xfrm xmlns:a="http://schemas.openxmlformats.org/drawingml/2006/main">
              <a:off x="11322191" y="2934115"/>
              <a:ext cx="1583550" cy="844359"/>
              <a:chOff x="11296957" y="2904748"/>
              <a:chExt cx="1579979" cy="836040"/>
            </a:xfrm>
          </cdr:grpSpPr>
          <cdr:sp macro="" textlink="">
            <cdr:nvSpPr>
              <cdr:cNvPr id="18" name="Rectangle 17">
                <a:extLst xmlns:a="http://schemas.openxmlformats.org/drawingml/2006/main">
                  <a:ext uri="{FF2B5EF4-FFF2-40B4-BE49-F238E27FC236}">
                    <a16:creationId xmlns:a16="http://schemas.microsoft.com/office/drawing/2014/main" id="{2BD0F2EE-8AC7-468C-A32D-722D4DDFDBA9}"/>
                  </a:ext>
                </a:extLst>
              </cdr:cNvPr>
              <cdr:cNvSpPr/>
            </cdr:nvSpPr>
            <cdr:spPr>
              <a:xfrm xmlns:a="http://schemas.openxmlformats.org/drawingml/2006/main">
                <a:off x="11496825" y="2904748"/>
                <a:ext cx="1380111" cy="307321"/>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400" b="1" baseline="0">
                    <a:solidFill>
                      <a:schemeClr val="tx1"/>
                    </a:solidFill>
                  </a:rPr>
                  <a:t> Pricing Scenarios</a:t>
                </a:r>
                <a:endParaRPr lang="en-US" sz="1400" b="1">
                  <a:solidFill>
                    <a:schemeClr val="tx1"/>
                  </a:solidFill>
                </a:endParaRPr>
              </a:p>
            </cdr:txBody>
          </cdr:sp>
          <cdr:grpSp>
            <cdr:nvGrpSpPr>
              <cdr:cNvPr id="2" name="Group 1">
                <a:extLst xmlns:a="http://schemas.openxmlformats.org/drawingml/2006/main">
                  <a:ext uri="{FF2B5EF4-FFF2-40B4-BE49-F238E27FC236}">
                    <a16:creationId xmlns:a16="http://schemas.microsoft.com/office/drawing/2014/main" id="{868709B2-46DD-4422-9687-EA2D9FBA7500}"/>
                  </a:ext>
                </a:extLst>
              </cdr:cNvPr>
              <cdr:cNvGrpSpPr/>
            </cdr:nvGrpSpPr>
            <cdr:grpSpPr>
              <a:xfrm xmlns:a="http://schemas.openxmlformats.org/drawingml/2006/main">
                <a:off x="11296957" y="3356475"/>
                <a:ext cx="1556105" cy="384313"/>
                <a:chOff x="11296951" y="3356475"/>
                <a:chExt cx="1556103" cy="384313"/>
              </a:xfrm>
            </cdr:grpSpPr>
            <cdr:grpSp>
              <cdr:nvGrpSpPr>
                <cdr:cNvPr id="5" name="Group 4">
                  <a:extLst xmlns:a="http://schemas.openxmlformats.org/drawingml/2006/main">
                    <a:ext uri="{FF2B5EF4-FFF2-40B4-BE49-F238E27FC236}">
                      <a16:creationId xmlns:a16="http://schemas.microsoft.com/office/drawing/2014/main" id="{E991D644-4327-4C44-AD86-7FB5779BE648}"/>
                    </a:ext>
                  </a:extLst>
                </cdr:cNvPr>
                <cdr:cNvGrpSpPr/>
              </cdr:nvGrpSpPr>
              <cdr:grpSpPr>
                <a:xfrm xmlns:a="http://schemas.openxmlformats.org/drawingml/2006/main">
                  <a:off x="11296951" y="3356475"/>
                  <a:ext cx="1556103" cy="384313"/>
                  <a:chOff x="-2" y="-112009"/>
                  <a:chExt cx="1444934" cy="384673"/>
                </a:xfrm>
              </cdr:grpSpPr>
              <cdr:grpSp>
                <cdr:nvGrpSpPr>
                  <cdr:cNvPr id="6" name="Group 5">
                    <a:extLst xmlns:a="http://schemas.openxmlformats.org/drawingml/2006/main">
                      <a:ext uri="{FF2B5EF4-FFF2-40B4-BE49-F238E27FC236}">
                        <a16:creationId xmlns:a16="http://schemas.microsoft.com/office/drawing/2014/main" id="{252CF1AB-30DA-4571-820E-FFF494116200}"/>
                      </a:ext>
                    </a:extLst>
                  </cdr:cNvPr>
                  <cdr:cNvGrpSpPr/>
                </cdr:nvGrpSpPr>
                <cdr:grpSpPr>
                  <a:xfrm xmlns:a="http://schemas.openxmlformats.org/drawingml/2006/main">
                    <a:off x="-2" y="-112009"/>
                    <a:ext cx="1444934" cy="384673"/>
                    <a:chOff x="-1" y="-105351"/>
                    <a:chExt cx="1154486" cy="361808"/>
                  </a:xfrm>
                </cdr:grpSpPr>
                <cdr:grpSp>
                  <cdr:nvGrpSpPr>
                    <cdr:cNvPr id="9" name="Group 8">
                      <a:extLst xmlns:a="http://schemas.openxmlformats.org/drawingml/2006/main">
                        <a:ext uri="{FF2B5EF4-FFF2-40B4-BE49-F238E27FC236}">
                          <a16:creationId xmlns:a16="http://schemas.microsoft.com/office/drawing/2014/main" id="{12586288-EC7B-4755-8684-69F2C61D4FBB}"/>
                        </a:ext>
                      </a:extLst>
                    </cdr:cNvPr>
                    <cdr:cNvGrpSpPr/>
                  </cdr:nvGrpSpPr>
                  <cdr:grpSpPr>
                    <a:xfrm xmlns:a="http://schemas.openxmlformats.org/drawingml/2006/main">
                      <a:off x="-1" y="-105351"/>
                      <a:ext cx="1154486" cy="361808"/>
                      <a:chOff x="-1" y="-116549"/>
                      <a:chExt cx="1385177" cy="400268"/>
                    </a:xfrm>
                  </cdr:grpSpPr>
                  <cdr:grpSp>
                    <cdr:nvGrpSpPr>
                      <cdr:cNvPr id="11" name="Group 10">
                        <a:extLst xmlns:a="http://schemas.openxmlformats.org/drawingml/2006/main">
                          <a:ext uri="{FF2B5EF4-FFF2-40B4-BE49-F238E27FC236}">
                            <a16:creationId xmlns:a16="http://schemas.microsoft.com/office/drawing/2014/main" id="{E9A8FEE2-C9B0-473B-A6DB-38C58DCE1CA5}"/>
                          </a:ext>
                        </a:extLst>
                      </cdr:cNvPr>
                      <cdr:cNvGrpSpPr/>
                    </cdr:nvGrpSpPr>
                    <cdr:grpSpPr>
                      <a:xfrm xmlns:a="http://schemas.openxmlformats.org/drawingml/2006/main">
                        <a:off x="-1" y="0"/>
                        <a:ext cx="0" cy="0"/>
                        <a:chOff x="-1" y="0"/>
                        <a:chExt cx="0" cy="0"/>
                      </a:xfrm>
                    </cdr:grpSpPr>
                    <cdr:grpSp>
                      <cdr:nvGrpSpPr>
                        <cdr:cNvPr id="14" name="Group 13">
                          <a:extLst xmlns:a="http://schemas.openxmlformats.org/drawingml/2006/main">
                            <a:ext uri="{FF2B5EF4-FFF2-40B4-BE49-F238E27FC236}">
                              <a16:creationId xmlns:a16="http://schemas.microsoft.com/office/drawing/2014/main" id="{63E50D81-3762-4B13-9884-D3CF4459DCFA}"/>
                            </a:ext>
                          </a:extLst>
                        </cdr:cNvPr>
                        <cdr:cNvGrpSpPr/>
                      </cdr:nvGrpSpPr>
                      <cdr:grpSpPr>
                        <a:xfrm xmlns:a="http://schemas.openxmlformats.org/drawingml/2006/main">
                          <a:off x="-1" y="0"/>
                          <a:ext cx="0" cy="0"/>
                          <a:chOff x="-1" y="0"/>
                          <a:chExt cx="0" cy="0"/>
                        </a:xfrm>
                      </cdr:grpSpPr>
                    </cdr:grpSp>
                  </cdr:grpSp>
                  <cdr:sp macro="" textlink="">
                    <cdr:nvSpPr>
                      <cdr:cNvPr id="12" name="Rectangle 11">
                        <a:extLst xmlns:a="http://schemas.openxmlformats.org/drawingml/2006/main">
                          <a:ext uri="{FF2B5EF4-FFF2-40B4-BE49-F238E27FC236}">
                            <a16:creationId xmlns:a16="http://schemas.microsoft.com/office/drawing/2014/main" id="{94D6DD9B-A10F-4565-B9A1-373DECE011BF}"/>
                          </a:ext>
                        </a:extLst>
                      </cdr:cNvPr>
                      <cdr:cNvSpPr/>
                    </cdr:nvSpPr>
                    <cdr:spPr>
                      <a:xfrm xmlns:a="http://schemas.openxmlformats.org/drawingml/2006/main">
                        <a:off x="480028" y="-116549"/>
                        <a:ext cx="905148" cy="40026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200" b="1">
                            <a:solidFill>
                              <a:schemeClr val="tx1"/>
                            </a:solidFill>
                          </a:rPr>
                          <a:t>= </a:t>
                        </a:r>
                        <a:r>
                          <a:rPr lang="en-US" sz="1200" b="1" baseline="0">
                            <a:solidFill>
                              <a:schemeClr val="tx1"/>
                            </a:solidFill>
                          </a:rPr>
                          <a:t> $0/MWh differential</a:t>
                        </a:r>
                        <a:endParaRPr lang="en-US" sz="1200" b="1">
                          <a:solidFill>
                            <a:schemeClr val="tx1"/>
                          </a:solidFill>
                        </a:endParaRPr>
                      </a:p>
                    </cdr:txBody>
                  </cdr:sp>
                </cdr:grpSp>
              </cdr:grpSp>
            </cdr:grpSp>
            <cdr:grpSp>
              <cdr:nvGrpSpPr>
                <cdr:cNvPr id="19" name="Group 18">
                  <a:extLst xmlns:a="http://schemas.openxmlformats.org/drawingml/2006/main">
                    <a:ext uri="{FF2B5EF4-FFF2-40B4-BE49-F238E27FC236}">
                      <a16:creationId xmlns:a16="http://schemas.microsoft.com/office/drawing/2014/main" id="{FA0832A4-BBF9-4289-9AF7-AEB9AADE6C7E}"/>
                    </a:ext>
                  </a:extLst>
                </cdr:cNvPr>
                <cdr:cNvGrpSpPr/>
              </cdr:nvGrpSpPr>
              <cdr:grpSpPr>
                <a:xfrm xmlns:a="http://schemas.openxmlformats.org/drawingml/2006/main">
                  <a:off x="11437881" y="3447222"/>
                  <a:ext cx="444158" cy="114470"/>
                  <a:chOff x="2414399" y="1867568"/>
                  <a:chExt cx="435006" cy="114473"/>
                </a:xfrm>
              </cdr:grpSpPr>
              <cdr:cxnSp macro="">
                <cdr:nvCxnSpPr>
                  <cdr:cNvPr id="20" name="Straight Connector 19">
                    <a:extLst xmlns:a="http://schemas.openxmlformats.org/drawingml/2006/main">
                      <a:ext uri="{FF2B5EF4-FFF2-40B4-BE49-F238E27FC236}">
                        <a16:creationId xmlns:a16="http://schemas.microsoft.com/office/drawing/2014/main" id="{4B31FA7C-BBBF-4289-9B86-CEE2A054079D}"/>
                      </a:ext>
                    </a:extLst>
                  </cdr:cNvPr>
                  <cdr:cNvCxnSpPr>
                    <a:cxnSpLocks xmlns:a="http://schemas.openxmlformats.org/drawingml/2006/main"/>
                  </cdr:cNvCxnSpPr>
                </cdr:nvCxnSpPr>
                <cdr:spPr>
                  <a:xfrm xmlns:a="http://schemas.openxmlformats.org/drawingml/2006/main">
                    <a:off x="2414399" y="1931597"/>
                    <a:ext cx="435006" cy="0"/>
                  </a:xfrm>
                  <a:prstGeom xmlns:a="http://schemas.openxmlformats.org/drawingml/2006/main" prst="line">
                    <a:avLst/>
                  </a:prstGeom>
                  <a:ln xmlns:a="http://schemas.openxmlformats.org/drawingml/2006/main" w="19050">
                    <a:solidFill>
                      <a:schemeClr val="tx1"/>
                    </a:solidFill>
                    <a:prstDash val="dash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21" name="Oval 20">
                    <a:extLst xmlns:a="http://schemas.openxmlformats.org/drawingml/2006/main">
                      <a:ext uri="{FF2B5EF4-FFF2-40B4-BE49-F238E27FC236}">
                        <a16:creationId xmlns:a16="http://schemas.microsoft.com/office/drawing/2014/main" id="{86F7530E-A895-44F2-A69C-2590CA8C9356}"/>
                      </a:ext>
                    </a:extLst>
                  </cdr:cNvPr>
                  <cdr:cNvSpPr/>
                </cdr:nvSpPr>
                <cdr:spPr>
                  <a:xfrm xmlns:a="http://schemas.openxmlformats.org/drawingml/2006/main">
                    <a:off x="2587602" y="1867568"/>
                    <a:ext cx="117720" cy="114473"/>
                  </a:xfrm>
                  <a:prstGeom xmlns:a="http://schemas.openxmlformats.org/drawingml/2006/main" prst="ellipse">
                    <a:avLst/>
                  </a:prstGeom>
                  <a:solidFill xmlns:a="http://schemas.openxmlformats.org/drawingml/2006/main">
                    <a:schemeClr val="tx1">
                      <a:lumMod val="65000"/>
                      <a:lumOff val="35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xmlns:a="http://schemas.openxmlformats.org/drawingml/2006/main">
                    <a:pPr algn="ctr"/>
                    <a:endParaRPr lang="en-US"/>
                  </a:p>
                </cdr:txBody>
              </cdr:sp>
            </cdr:grpSp>
          </cdr:grpSp>
        </cdr:grpSp>
        <cdr:sp macro="" textlink="">
          <cdr:nvSpPr>
            <cdr:cNvPr id="16" name="Rectangle 15">
              <a:extLst xmlns:a="http://schemas.openxmlformats.org/drawingml/2006/main">
                <a:ext uri="{FF2B5EF4-FFF2-40B4-BE49-F238E27FC236}">
                  <a16:creationId xmlns:a16="http://schemas.microsoft.com/office/drawing/2014/main" id="{9CA9CCC4-2F18-4A6B-8258-19E2C56E4679}"/>
                </a:ext>
              </a:extLst>
            </cdr:cNvPr>
            <cdr:cNvSpPr/>
          </cdr:nvSpPr>
          <cdr:spPr>
            <a:xfrm xmlns:a="http://schemas.openxmlformats.org/drawingml/2006/main">
              <a:off x="11763006" y="4196581"/>
              <a:ext cx="1142735" cy="349253"/>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200" b="1">
                  <a:solidFill>
                    <a:schemeClr val="tx1"/>
                  </a:solidFill>
                </a:rPr>
                <a:t>= $29.3</a:t>
              </a:r>
              <a:r>
                <a:rPr lang="en-US" sz="1200" b="1" baseline="0">
                  <a:solidFill>
                    <a:schemeClr val="tx1"/>
                  </a:solidFill>
                </a:rPr>
                <a:t> /MWh differential</a:t>
              </a:r>
              <a:endParaRPr lang="en-US" sz="1200" b="1">
                <a:solidFill>
                  <a:schemeClr val="tx1"/>
                </a:solidFill>
              </a:endParaRPr>
            </a:p>
          </cdr:txBody>
        </cdr:sp>
      </cdr:grpSp>
    </cdr:grpSp>
  </cdr:relSizeAnchor>
  <cdr:relSizeAnchor xmlns:cdr="http://schemas.openxmlformats.org/drawingml/2006/chartDrawing">
    <cdr:from>
      <cdr:x>0.89943</cdr:x>
      <cdr:y>0.59896</cdr:y>
    </cdr:from>
    <cdr:to>
      <cdr:x>1</cdr:x>
      <cdr:y>0.66078</cdr:y>
    </cdr:to>
    <cdr:sp macro="" textlink="">
      <cdr:nvSpPr>
        <cdr:cNvPr id="17" name="Rectangle 16">
          <a:extLst xmlns:a="http://schemas.openxmlformats.org/drawingml/2006/main">
            <a:ext uri="{FF2B5EF4-FFF2-40B4-BE49-F238E27FC236}">
              <a16:creationId xmlns:a16="http://schemas.microsoft.com/office/drawing/2014/main" id="{9CA9CCC4-2F18-4A6B-8258-19E2C56E4679}"/>
            </a:ext>
          </a:extLst>
        </cdr:cNvPr>
        <cdr:cNvSpPr/>
      </cdr:nvSpPr>
      <cdr:spPr>
        <a:xfrm xmlns:a="http://schemas.openxmlformats.org/drawingml/2006/main">
          <a:off x="10432158" y="4060709"/>
          <a:ext cx="1166425" cy="41910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200" b="1">
              <a:solidFill>
                <a:schemeClr val="tx1"/>
              </a:solidFill>
            </a:rPr>
            <a:t>= </a:t>
          </a:r>
          <a:r>
            <a:rPr lang="en-US" sz="1200" b="1" baseline="0">
              <a:solidFill>
                <a:schemeClr val="tx1"/>
              </a:solidFill>
            </a:rPr>
            <a:t> $14.7/MWh</a:t>
          </a:r>
          <a:r>
            <a:rPr lang="en-US" sz="1100" b="1" baseline="0">
              <a:solidFill>
                <a:schemeClr val="lt1"/>
              </a:solidFill>
              <a:effectLst/>
              <a:latin typeface="+mn-lt"/>
              <a:ea typeface="+mn-ea"/>
              <a:cs typeface="+mn-cs"/>
            </a:rPr>
            <a:t> </a:t>
          </a:r>
          <a:r>
            <a:rPr lang="en-US" sz="1200" b="1" baseline="0">
              <a:solidFill>
                <a:schemeClr val="tx1"/>
              </a:solidFill>
            </a:rPr>
            <a:t>differential</a:t>
          </a:r>
          <a:endParaRPr lang="en-US" sz="1200" b="1">
            <a:solidFill>
              <a:schemeClr val="tx1"/>
            </a:solidFill>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33</xdr:col>
      <xdr:colOff>396736</xdr:colOff>
      <xdr:row>31</xdr:row>
      <xdr:rowOff>88121</xdr:rowOff>
    </xdr:from>
    <xdr:to>
      <xdr:col>35</xdr:col>
      <xdr:colOff>409167</xdr:colOff>
      <xdr:row>37</xdr:row>
      <xdr:rowOff>188842</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20708799" y="6005527"/>
          <a:ext cx="1226868" cy="1243721"/>
          <a:chOff x="21422555" y="5792424"/>
          <a:chExt cx="1288173" cy="1200912"/>
        </a:xfrm>
      </xdr:grpSpPr>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absoluteAnchor>
    <xdr:pos x="0" y="0"/>
    <xdr:ext cx="8678333" cy="629708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5.xml><?xml version="1.0" encoding="utf-8"?>
<xdr:wsDr xmlns:xdr="http://schemas.openxmlformats.org/drawingml/2006/spreadsheetDrawing" xmlns:a="http://schemas.openxmlformats.org/drawingml/2006/main">
  <xdr:twoCellAnchor>
    <xdr:from>
      <xdr:col>43</xdr:col>
      <xdr:colOff>182600</xdr:colOff>
      <xdr:row>59</xdr:row>
      <xdr:rowOff>35030</xdr:rowOff>
    </xdr:from>
    <xdr:to>
      <xdr:col>43</xdr:col>
      <xdr:colOff>182601</xdr:colOff>
      <xdr:row>62</xdr:row>
      <xdr:rowOff>55187</xdr:rowOff>
    </xdr:to>
    <xdr:cxnSp macro="">
      <xdr:nvCxnSpPr>
        <xdr:cNvPr id="2" name="Straight Connector 1">
          <a:extLst>
            <a:ext uri="{FF2B5EF4-FFF2-40B4-BE49-F238E27FC236}">
              <a16:creationId xmlns:a16="http://schemas.microsoft.com/office/drawing/2014/main" id="{A700EB39-7B7C-4928-B442-726317039E32}"/>
            </a:ext>
          </a:extLst>
        </xdr:cNvPr>
        <xdr:cNvCxnSpPr>
          <a:cxnSpLocks/>
        </xdr:cNvCxnSpPr>
      </xdr:nvCxnSpPr>
      <xdr:spPr>
        <a:xfrm flipH="1">
          <a:off x="27767000" y="12017480"/>
          <a:ext cx="1" cy="591657"/>
        </a:xfrm>
        <a:prstGeom prst="line">
          <a:avLst/>
        </a:prstGeom>
        <a:noFill/>
        <a:ln w="9525" cap="flat" cmpd="sng" algn="ctr">
          <a:solidFill>
            <a:srgbClr val="A5A5A5"/>
          </a:solidFill>
          <a:prstDash val="solid"/>
          <a:miter lim="800000"/>
        </a:ln>
        <a:effectLst/>
      </xdr:spPr>
    </xdr:cxnSp>
    <xdr:clientData/>
  </xdr:twoCellAnchor>
  <xdr:twoCellAnchor>
    <xdr:from>
      <xdr:col>23</xdr:col>
      <xdr:colOff>545458</xdr:colOff>
      <xdr:row>12</xdr:row>
      <xdr:rowOff>119696</xdr:rowOff>
    </xdr:from>
    <xdr:to>
      <xdr:col>46</xdr:col>
      <xdr:colOff>422519</xdr:colOff>
      <xdr:row>65</xdr:row>
      <xdr:rowOff>55359</xdr:rowOff>
    </xdr:to>
    <xdr:grpSp>
      <xdr:nvGrpSpPr>
        <xdr:cNvPr id="3" name="Group 2"/>
        <xdr:cNvGrpSpPr/>
      </xdr:nvGrpSpPr>
      <xdr:grpSpPr>
        <a:xfrm>
          <a:off x="15817208" y="2580321"/>
          <a:ext cx="13751811" cy="10603663"/>
          <a:chOff x="14631875" y="2871363"/>
          <a:chExt cx="13995228" cy="10603663"/>
        </a:xfrm>
      </xdr:grpSpPr>
      <xdr:grpSp>
        <xdr:nvGrpSpPr>
          <xdr:cNvPr id="4" name="Group 3"/>
          <xdr:cNvGrpSpPr/>
        </xdr:nvGrpSpPr>
        <xdr:grpSpPr>
          <a:xfrm>
            <a:off x="14631875" y="2871363"/>
            <a:ext cx="13995228" cy="10603663"/>
            <a:chOff x="14606172" y="2878923"/>
            <a:chExt cx="13960455" cy="10603663"/>
          </a:xfrm>
        </xdr:grpSpPr>
        <xdr:grpSp>
          <xdr:nvGrpSpPr>
            <xdr:cNvPr id="7" name="Group 6">
              <a:extLst>
                <a:ext uri="{FF2B5EF4-FFF2-40B4-BE49-F238E27FC236}">
                  <a16:creationId xmlns:a16="http://schemas.microsoft.com/office/drawing/2014/main" id="{59AE8579-AB53-4516-B99A-0FF5BC659AE7}"/>
                </a:ext>
              </a:extLst>
            </xdr:cNvPr>
            <xdr:cNvGrpSpPr/>
          </xdr:nvGrpSpPr>
          <xdr:grpSpPr>
            <a:xfrm>
              <a:off x="14606172" y="2878923"/>
              <a:ext cx="13960455" cy="10603663"/>
              <a:chOff x="15257081" y="2767426"/>
              <a:chExt cx="12130907" cy="8645610"/>
            </a:xfrm>
          </xdr:grpSpPr>
          <xdr:grpSp>
            <xdr:nvGrpSpPr>
              <xdr:cNvPr id="9" name="Group 8">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2" name="Group 211">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38"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0"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3"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4" name="Group 213">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2"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5" name="Group 214">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6"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6" name="Group 215">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0"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7"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8"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7" name="Group 126">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7" name="Straight Connector 206">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8" name="Group 207">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09"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1" name="Straight Connector 210">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28" name="Group 127">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29" name="Group 128">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69" name="Group 168">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89" name="Group 188">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2" name="Straight Connector 201">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3" name="Group 202">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4"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5"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6" name="Straight Connector 205">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0" name="Group 189">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7" name="Straight Connector 196">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198" name="Group 197">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199"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0"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1" name="Straight Connector 200">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1" name="Group 190">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2" name="Straight Connector 191">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3" name="Group 192">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4"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5"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6" name="Straight Connector 195">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0" name="Group 169">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1" name="Group 170">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4" name="Straight Connector 183">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6"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2" name="Group 171">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79" name="Straight Connector 178">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0" name="Group 179">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1"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2"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3" name="Straight Connector 182">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3" name="Group 172">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4" name="Straight Connector 173">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5" name="Group 174">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6"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7"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8" name="Straight Connector 177">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0" name="Group 129">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1" name="Group 130">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1" name="Group 150">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4" name="Straight Connector 163">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5" name="Group 164">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6"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7"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8" name="Straight Connector 167">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2" name="Group 151">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59" name="Straight Connector 158">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0" name="Group 159">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1"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2"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3" name="Straight Connector 162">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3" name="Group 152">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4" name="Straight Connector 153">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5" name="Group 154">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6"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7"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8" name="Straight Connector 157">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2" name="Group 131">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3" name="Group 132">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6" name="Straight Connector 145">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48"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4" name="Group 133">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1" name="Straight Connector 140">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2" name="Group 141">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3"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4"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5" name="Straight Connector 144">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5" name="Group 134">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6" name="Straight Connector 135">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7" name="Group 136">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38"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9"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0" name="Straight Connector 139">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2" name="Straight Connector 121">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3" name="Group 122">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4"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5"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6" name="Straight Connector 125">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4" name="Group 43">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4" name="Group 83">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4" name="Group 103">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7" name="Straight Connector 116">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18" name="Group 117">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19"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0"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1" name="Straight Connector 120">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5" name="Group 104">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2" name="Straight Connector 111">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3" name="Group 112">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4"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5"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6" name="Straight Connector 115">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6" name="Group 105">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7" name="Straight Connector 106">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08" name="Group 107">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09"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0"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1" name="Straight Connector 110">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5" name="Group 84">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6" name="Group 85">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99" name="Straight Connector 98">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1"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7" name="Group 86">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4" name="Straight Connector 93">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5" name="Group 94">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6"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7"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8" name="Straight Connector 97">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88" name="Group 87">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89" name="Straight Connector 88">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0" name="Group 89">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1"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2"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3" name="Straight Connector 92">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5" name="Group 44">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6" name="Group 45">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6" name="Group 65">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79" name="Straight Connector 78">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0" name="Group 79">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1"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2"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3" name="Straight Connector 82">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7" name="Group 66">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4" name="Straight Connector 73">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5" name="Group 74">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6" name="TextBox 75">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7"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68" name="Group 67">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69" name="Straight Connector 68">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0" name="Group 69">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1"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2"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3" name="Straight Connector 72">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7" name="Group 46">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48" name="Group 47">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1" name="Straight Connector 60">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3"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49" name="Group 48">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6" name="Straight Connector 55">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7" name="Group 56">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58"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9"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0" name="Straight Connector 59">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0" name="Group 49">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1" name="Straight Connector 50">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2" name="Group 51">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3"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4"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39" name="Straight Connector 38">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0" name="Group 39">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1"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2"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3" name="Straight Connector 42">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4" name="Straight Connector 33">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5" name="Group 34">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6"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7"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8" name="Straight Connector 37">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29" name="Straight Connector 28">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0" name="Group 29">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1"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2"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3" name="Straight Connector 32">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5" name="Group 24">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6"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7"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8" name="Straight Connector 27">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0" name="Group 9">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1" name="Straight Connector 10">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2" name="Straight Connector 11">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sp macro="" textlink="">
          <xdr:nvSpPr>
            <xdr:cNvPr id="8" name="TextBox 77">
              <a:extLst>
                <a:ext uri="{FF2B5EF4-FFF2-40B4-BE49-F238E27FC236}">
                  <a16:creationId xmlns:a16="http://schemas.microsoft.com/office/drawing/2014/main" id="{CCF481AE-83E8-4F99-8DE9-6868982C7042}"/>
                </a:ext>
              </a:extLst>
            </xdr:cNvPr>
            <xdr:cNvSpPr txBox="1"/>
          </xdr:nvSpPr>
          <xdr:spPr>
            <a:xfrm>
              <a:off x="27717412" y="12594423"/>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5" name="TextBox 77">
            <a:extLst>
              <a:ext uri="{FF2B5EF4-FFF2-40B4-BE49-F238E27FC236}">
                <a16:creationId xmlns:a16="http://schemas.microsoft.com/office/drawing/2014/main" id="{C1F64484-5669-42CF-ACD5-5FA6F8777483}"/>
              </a:ext>
            </a:extLst>
          </xdr:cNvPr>
          <xdr:cNvSpPr txBox="1"/>
        </xdr:nvSpPr>
        <xdr:spPr>
          <a:xfrm rot="16200000" flipH="1">
            <a:off x="27608913" y="12354951"/>
            <a:ext cx="466136" cy="1929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 name="Straight Connector 5">
            <a:extLst>
              <a:ext uri="{FF2B5EF4-FFF2-40B4-BE49-F238E27FC236}">
                <a16:creationId xmlns:a16="http://schemas.microsoft.com/office/drawing/2014/main" id="{A700EB39-7B7C-4928-B442-726317039E32}"/>
              </a:ext>
            </a:extLst>
          </xdr:cNvPr>
          <xdr:cNvCxnSpPr>
            <a:cxnSpLocks/>
          </xdr:cNvCxnSpPr>
        </xdr:nvCxnSpPr>
        <xdr:spPr>
          <a:xfrm flipH="1">
            <a:off x="27945709" y="12015363"/>
            <a:ext cx="1" cy="591657"/>
          </a:xfrm>
          <a:prstGeom prst="line">
            <a:avLst/>
          </a:prstGeom>
          <a:noFill/>
          <a:ln w="9525" cap="flat" cmpd="sng" algn="ctr">
            <a:solidFill>
              <a:srgbClr val="A5A5A5"/>
            </a:solidFill>
            <a:prstDash val="solid"/>
            <a:miter lim="800000"/>
          </a:ln>
          <a:effectLst/>
        </xdr:spPr>
      </xdr:cxnSp>
    </xdr:grpSp>
    <xdr:clientData/>
  </xdr:twoCellAnchor>
</xdr:wsDr>
</file>

<file path=xl/drawings/drawing6.xml><?xml version="1.0" encoding="utf-8"?>
<c:userShapes xmlns:c="http://schemas.openxmlformats.org/drawingml/2006/chart">
  <cdr:relSizeAnchor xmlns:cdr="http://schemas.openxmlformats.org/drawingml/2006/chartDrawing">
    <cdr:from>
      <cdr:x>0.95035</cdr:x>
      <cdr:y>0.84318</cdr:y>
    </cdr:from>
    <cdr:to>
      <cdr:x>0.9634</cdr:x>
      <cdr:y>0.92509</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57415" y="9283792"/>
          <a:ext cx="868546" cy="18256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43</xdr:col>
      <xdr:colOff>182600</xdr:colOff>
      <xdr:row>59</xdr:row>
      <xdr:rowOff>35030</xdr:rowOff>
    </xdr:from>
    <xdr:to>
      <xdr:col>43</xdr:col>
      <xdr:colOff>182601</xdr:colOff>
      <xdr:row>62</xdr:row>
      <xdr:rowOff>55187</xdr:rowOff>
    </xdr:to>
    <xdr:cxnSp macro="">
      <xdr:nvCxnSpPr>
        <xdr:cNvPr id="248" name="Straight Connector 247">
          <a:extLst>
            <a:ext uri="{FF2B5EF4-FFF2-40B4-BE49-F238E27FC236}">
              <a16:creationId xmlns:a16="http://schemas.microsoft.com/office/drawing/2014/main" id="{A700EB39-7B7C-4928-B442-726317039E32}"/>
            </a:ext>
          </a:extLst>
        </xdr:cNvPr>
        <xdr:cNvCxnSpPr>
          <a:cxnSpLocks/>
        </xdr:cNvCxnSpPr>
      </xdr:nvCxnSpPr>
      <xdr:spPr>
        <a:xfrm flipH="1">
          <a:off x="27873136" y="12022923"/>
          <a:ext cx="1" cy="591657"/>
        </a:xfrm>
        <a:prstGeom prst="line">
          <a:avLst/>
        </a:prstGeom>
        <a:noFill/>
        <a:ln w="9525" cap="flat" cmpd="sng" algn="ctr">
          <a:solidFill>
            <a:srgbClr val="A5A5A5"/>
          </a:solidFill>
          <a:prstDash val="solid"/>
          <a:miter lim="800000"/>
        </a:ln>
        <a:effectLst/>
      </xdr:spPr>
    </xdr:cxnSp>
    <xdr:clientData/>
  </xdr:twoCellAnchor>
  <xdr:twoCellAnchor>
    <xdr:from>
      <xdr:col>23</xdr:col>
      <xdr:colOff>545458</xdr:colOff>
      <xdr:row>12</xdr:row>
      <xdr:rowOff>119696</xdr:rowOff>
    </xdr:from>
    <xdr:to>
      <xdr:col>46</xdr:col>
      <xdr:colOff>422519</xdr:colOff>
      <xdr:row>65</xdr:row>
      <xdr:rowOff>55359</xdr:rowOff>
    </xdr:to>
    <xdr:grpSp>
      <xdr:nvGrpSpPr>
        <xdr:cNvPr id="5" name="Group 4"/>
        <xdr:cNvGrpSpPr/>
      </xdr:nvGrpSpPr>
      <xdr:grpSpPr>
        <a:xfrm>
          <a:off x="15817208" y="2580321"/>
          <a:ext cx="13751811" cy="10603663"/>
          <a:chOff x="14631875" y="2871363"/>
          <a:chExt cx="13995228" cy="10603663"/>
        </a:xfrm>
      </xdr:grpSpPr>
      <xdr:grpSp>
        <xdr:nvGrpSpPr>
          <xdr:cNvPr id="3" name="Group 2"/>
          <xdr:cNvGrpSpPr/>
        </xdr:nvGrpSpPr>
        <xdr:grpSpPr>
          <a:xfrm>
            <a:off x="14631875" y="2871363"/>
            <a:ext cx="13995228" cy="10603663"/>
            <a:chOff x="14606172" y="2878923"/>
            <a:chExt cx="13960455" cy="10603663"/>
          </a:xfrm>
        </xdr:grpSpPr>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78923"/>
              <a:ext cx="13960455" cy="10603663"/>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sp macro="" textlink="">
          <xdr:nvSpPr>
            <xdr:cNvPr id="249" name="TextBox 77">
              <a:extLst>
                <a:ext uri="{FF2B5EF4-FFF2-40B4-BE49-F238E27FC236}">
                  <a16:creationId xmlns:a16="http://schemas.microsoft.com/office/drawing/2014/main" id="{CCF481AE-83E8-4F99-8DE9-6868982C7042}"/>
                </a:ext>
              </a:extLst>
            </xdr:cNvPr>
            <xdr:cNvSpPr txBox="1"/>
          </xdr:nvSpPr>
          <xdr:spPr>
            <a:xfrm>
              <a:off x="27717412" y="12594423"/>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50" name="TextBox 77">
            <a:extLst>
              <a:ext uri="{FF2B5EF4-FFF2-40B4-BE49-F238E27FC236}">
                <a16:creationId xmlns:a16="http://schemas.microsoft.com/office/drawing/2014/main" id="{C1F64484-5669-42CF-ACD5-5FA6F8777483}"/>
              </a:ext>
            </a:extLst>
          </xdr:cNvPr>
          <xdr:cNvSpPr txBox="1"/>
        </xdr:nvSpPr>
        <xdr:spPr>
          <a:xfrm rot="16200000" flipH="1">
            <a:off x="27608913" y="12354951"/>
            <a:ext cx="466136" cy="1929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1" name="Straight Connector 250">
            <a:extLst>
              <a:ext uri="{FF2B5EF4-FFF2-40B4-BE49-F238E27FC236}">
                <a16:creationId xmlns:a16="http://schemas.microsoft.com/office/drawing/2014/main" id="{A700EB39-7B7C-4928-B442-726317039E32}"/>
              </a:ext>
            </a:extLst>
          </xdr:cNvPr>
          <xdr:cNvCxnSpPr>
            <a:cxnSpLocks/>
          </xdr:cNvCxnSpPr>
        </xdr:nvCxnSpPr>
        <xdr:spPr>
          <a:xfrm flipH="1">
            <a:off x="27945709" y="12015363"/>
            <a:ext cx="1" cy="591657"/>
          </a:xfrm>
          <a:prstGeom prst="line">
            <a:avLst/>
          </a:prstGeom>
          <a:noFill/>
          <a:ln w="9525" cap="flat" cmpd="sng" algn="ctr">
            <a:solidFill>
              <a:srgbClr val="A5A5A5"/>
            </a:solidFill>
            <a:prstDash val="solid"/>
            <a:miter lim="800000"/>
          </a:ln>
          <a:effectLst/>
        </xdr:spPr>
      </xdr:cxnSp>
    </xdr:grpSp>
    <xdr:clientData/>
  </xdr:twoCellAnchor>
</xdr:wsDr>
</file>

<file path=xl/drawings/drawing8.xml><?xml version="1.0" encoding="utf-8"?>
<c:userShapes xmlns:c="http://schemas.openxmlformats.org/drawingml/2006/chart">
  <cdr:relSizeAnchor xmlns:cdr="http://schemas.openxmlformats.org/drawingml/2006/chartDrawing">
    <cdr:from>
      <cdr:x>0.95035</cdr:x>
      <cdr:y>0.84318</cdr:y>
    </cdr:from>
    <cdr:to>
      <cdr:x>0.9634</cdr:x>
      <cdr:y>0.92509</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57415" y="9283792"/>
          <a:ext cx="868546" cy="18256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16</xdr:col>
      <xdr:colOff>714375</xdr:colOff>
      <xdr:row>53</xdr:row>
      <xdr:rowOff>127001</xdr:rowOff>
    </xdr:from>
    <xdr:to>
      <xdr:col>31</xdr:col>
      <xdr:colOff>116310</xdr:colOff>
      <xdr:row>89</xdr:row>
      <xdr:rowOff>48622</xdr:rowOff>
    </xdr:to>
    <xdr:grpSp>
      <xdr:nvGrpSpPr>
        <xdr:cNvPr id="103" name="Group 102"/>
        <xdr:cNvGrpSpPr/>
      </xdr:nvGrpSpPr>
      <xdr:grpSpPr>
        <a:xfrm>
          <a:off x="12144375" y="10291537"/>
          <a:ext cx="12042971" cy="6779621"/>
          <a:chOff x="6646167" y="17931963"/>
          <a:chExt cx="12016323" cy="6779621"/>
        </a:xfrm>
      </xdr:grpSpPr>
      <xdr:grpSp>
        <xdr:nvGrpSpPr>
          <xdr:cNvPr id="104" name="Group 103"/>
          <xdr:cNvGrpSpPr/>
        </xdr:nvGrpSpPr>
        <xdr:grpSpPr>
          <a:xfrm>
            <a:off x="6646167" y="17931963"/>
            <a:ext cx="12016323" cy="6779621"/>
            <a:chOff x="8124493" y="18246841"/>
            <a:chExt cx="12268271" cy="6779622"/>
          </a:xfrm>
        </xdr:grpSpPr>
        <xdr:grpSp>
          <xdr:nvGrpSpPr>
            <xdr:cNvPr id="106" name="Group 105">
              <a:extLst>
                <a:ext uri="{FF2B5EF4-FFF2-40B4-BE49-F238E27FC236}">
                  <a16:creationId xmlns:a16="http://schemas.microsoft.com/office/drawing/2014/main" id="{6217C0B5-47DE-4E86-BD45-FE733BE4931D}"/>
                </a:ext>
              </a:extLst>
            </xdr:cNvPr>
            <xdr:cNvGrpSpPr/>
          </xdr:nvGrpSpPr>
          <xdr:grpSpPr>
            <a:xfrm>
              <a:off x="8124493" y="18246841"/>
              <a:ext cx="12268271" cy="6779622"/>
              <a:chOff x="7423722" y="13623078"/>
              <a:chExt cx="12913272" cy="6470262"/>
            </a:xfrm>
          </xdr:grpSpPr>
          <xdr:graphicFrame macro="">
            <xdr:nvGraphicFramePr>
              <xdr:cNvPr id="119" name="Chart 118">
                <a:extLst>
                  <a:ext uri="{FF2B5EF4-FFF2-40B4-BE49-F238E27FC236}">
                    <a16:creationId xmlns:a16="http://schemas.microsoft.com/office/drawing/2014/main" id="{D5969EDC-7232-4294-B606-EAA109F10D6A}"/>
                  </a:ext>
                </a:extLst>
              </xdr:cNvPr>
              <xdr:cNvGraphicFramePr/>
            </xdr:nvGraphicFramePr>
            <xdr:xfrm>
              <a:off x="7423722" y="13623078"/>
              <a:ext cx="12913272" cy="6470262"/>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20" name="Group 119">
                <a:extLst>
                  <a:ext uri="{FF2B5EF4-FFF2-40B4-BE49-F238E27FC236}">
                    <a16:creationId xmlns:a16="http://schemas.microsoft.com/office/drawing/2014/main" id="{B7182C2A-FF79-470D-B23B-8E35C39CA739}"/>
                  </a:ext>
                </a:extLst>
              </xdr:cNvPr>
              <xdr:cNvGrpSpPr/>
            </xdr:nvGrpSpPr>
            <xdr:grpSpPr>
              <a:xfrm>
                <a:off x="18689143" y="17584730"/>
                <a:ext cx="434257" cy="104503"/>
                <a:chOff x="-1660963" y="3342416"/>
                <a:chExt cx="435006" cy="114471"/>
              </a:xfrm>
            </xdr:grpSpPr>
            <xdr:cxnSp macro="">
              <xdr:nvCxnSpPr>
                <xdr:cNvPr id="121" name="Straight Connector 120">
                  <a:extLst>
                    <a:ext uri="{FF2B5EF4-FFF2-40B4-BE49-F238E27FC236}">
                      <a16:creationId xmlns:a16="http://schemas.microsoft.com/office/drawing/2014/main" id="{CB313EC3-2027-4AB4-AAA6-248340871C36}"/>
                    </a:ext>
                  </a:extLst>
                </xdr:cNvPr>
                <xdr:cNvCxnSpPr>
                  <a:cxnSpLocks/>
                </xdr:cNvCxnSpPr>
              </xdr:nvCxnSpPr>
              <xdr:spPr>
                <a:xfrm>
                  <a:off x="-1660963" y="3416426"/>
                  <a:ext cx="435006" cy="0"/>
                </a:xfrm>
                <a:prstGeom prst="line">
                  <a:avLst/>
                </a:prstGeom>
                <a:ln w="19050">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sp macro="" textlink="">
              <xdr:nvSpPr>
                <xdr:cNvPr id="122" name="Rectangle 121">
                  <a:extLst>
                    <a:ext uri="{FF2B5EF4-FFF2-40B4-BE49-F238E27FC236}">
                      <a16:creationId xmlns:a16="http://schemas.microsoft.com/office/drawing/2014/main" id="{C5F94609-8A48-463D-A356-307F9F7548A6}"/>
                    </a:ext>
                  </a:extLst>
                </xdr:cNvPr>
                <xdr:cNvSpPr/>
              </xdr:nvSpPr>
              <xdr:spPr>
                <a:xfrm>
                  <a:off x="-1457899" y="3342416"/>
                  <a:ext cx="124516" cy="114471"/>
                </a:xfrm>
                <a:prstGeom prst="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grpSp>
          <xdr:nvGrpSpPr>
            <xdr:cNvPr id="107" name="Group 106">
              <a:extLst>
                <a:ext uri="{FF2B5EF4-FFF2-40B4-BE49-F238E27FC236}">
                  <a16:creationId xmlns:a16="http://schemas.microsoft.com/office/drawing/2014/main" id="{AF8D3894-4A9B-4A89-9968-ED6AD2CCFB78}"/>
                </a:ext>
              </a:extLst>
            </xdr:cNvPr>
            <xdr:cNvGrpSpPr/>
          </xdr:nvGrpSpPr>
          <xdr:grpSpPr>
            <a:xfrm>
              <a:off x="18930473" y="22883071"/>
              <a:ext cx="1447610" cy="1808784"/>
              <a:chOff x="22577553" y="16855335"/>
              <a:chExt cx="1413805" cy="1725787"/>
            </a:xfrm>
          </xdr:grpSpPr>
          <xdr:cxnSp macro="">
            <xdr:nvCxnSpPr>
              <xdr:cNvPr id="108" name="Straight Connector 107">
                <a:extLst>
                  <a:ext uri="{FF2B5EF4-FFF2-40B4-BE49-F238E27FC236}">
                    <a16:creationId xmlns:a16="http://schemas.microsoft.com/office/drawing/2014/main" id="{396C27AC-E871-4E37-A57F-10A05672F27A}"/>
                  </a:ext>
                </a:extLst>
              </xdr:cNvPr>
              <xdr:cNvCxnSpPr>
                <a:cxnSpLocks/>
              </xdr:cNvCxnSpPr>
            </xdr:nvCxnSpPr>
            <xdr:spPr>
              <a:xfrm>
                <a:off x="22577553" y="16855335"/>
                <a:ext cx="323646" cy="0"/>
              </a:xfrm>
              <a:prstGeom prst="line">
                <a:avLst/>
              </a:prstGeom>
              <a:ln w="19050">
                <a:solidFill>
                  <a:schemeClr val="tx1"/>
                </a:solidFill>
                <a:prstDash val="solid"/>
              </a:ln>
            </xdr:spPr>
            <xdr:style>
              <a:lnRef idx="1">
                <a:schemeClr val="accent1"/>
              </a:lnRef>
              <a:fillRef idx="0">
                <a:schemeClr val="accent1"/>
              </a:fillRef>
              <a:effectRef idx="0">
                <a:schemeClr val="accent1"/>
              </a:effectRef>
              <a:fontRef idx="minor">
                <a:schemeClr val="tx1"/>
              </a:fontRef>
            </xdr:style>
          </xdr:cxnSp>
          <xdr:grpSp>
            <xdr:nvGrpSpPr>
              <xdr:cNvPr id="109" name="Group 108">
                <a:extLst>
                  <a:ext uri="{FF2B5EF4-FFF2-40B4-BE49-F238E27FC236}">
                    <a16:creationId xmlns:a16="http://schemas.microsoft.com/office/drawing/2014/main" id="{E5713B52-B135-448B-BD9C-83D25EFEC121}"/>
                  </a:ext>
                </a:extLst>
              </xdr:cNvPr>
              <xdr:cNvGrpSpPr/>
            </xdr:nvGrpSpPr>
            <xdr:grpSpPr>
              <a:xfrm>
                <a:off x="22680341" y="17677000"/>
                <a:ext cx="1311017" cy="904122"/>
                <a:chOff x="22680341" y="17677000"/>
                <a:chExt cx="1311017" cy="904122"/>
              </a:xfrm>
            </xdr:grpSpPr>
            <xdr:grpSp>
              <xdr:nvGrpSpPr>
                <xdr:cNvPr id="110" name="Group 109">
                  <a:extLst>
                    <a:ext uri="{FF2B5EF4-FFF2-40B4-BE49-F238E27FC236}">
                      <a16:creationId xmlns:a16="http://schemas.microsoft.com/office/drawing/2014/main" id="{2C0C0959-A474-46AA-BBF7-7F96D7961A58}"/>
                    </a:ext>
                  </a:extLst>
                </xdr:cNvPr>
                <xdr:cNvGrpSpPr/>
              </xdr:nvGrpSpPr>
              <xdr:grpSpPr>
                <a:xfrm>
                  <a:off x="22680341" y="17677000"/>
                  <a:ext cx="1311017" cy="904122"/>
                  <a:chOff x="23138398" y="16758522"/>
                  <a:chExt cx="1183869" cy="845152"/>
                </a:xfrm>
              </xdr:grpSpPr>
              <xdr:grpSp>
                <xdr:nvGrpSpPr>
                  <xdr:cNvPr id="112" name="Group 111">
                    <a:extLst>
                      <a:ext uri="{FF2B5EF4-FFF2-40B4-BE49-F238E27FC236}">
                        <a16:creationId xmlns:a16="http://schemas.microsoft.com/office/drawing/2014/main" id="{6493F8D0-27C2-40BA-94D2-89500BFB33B5}"/>
                      </a:ext>
                    </a:extLst>
                  </xdr:cNvPr>
                  <xdr:cNvGrpSpPr/>
                </xdr:nvGrpSpPr>
                <xdr:grpSpPr>
                  <a:xfrm>
                    <a:off x="23138398" y="16758522"/>
                    <a:ext cx="1183869" cy="845152"/>
                    <a:chOff x="18297481" y="7366872"/>
                    <a:chExt cx="1187017" cy="855929"/>
                  </a:xfrm>
                </xdr:grpSpPr>
                <xdr:grpSp>
                  <xdr:nvGrpSpPr>
                    <xdr:cNvPr id="114" name="Group 113">
                      <a:extLst>
                        <a:ext uri="{FF2B5EF4-FFF2-40B4-BE49-F238E27FC236}">
                          <a16:creationId xmlns:a16="http://schemas.microsoft.com/office/drawing/2014/main" id="{516B5050-0039-42FA-8182-82CD5DE9C3B5}"/>
                        </a:ext>
                      </a:extLst>
                    </xdr:cNvPr>
                    <xdr:cNvGrpSpPr/>
                  </xdr:nvGrpSpPr>
                  <xdr:grpSpPr>
                    <a:xfrm>
                      <a:off x="18297481" y="7439943"/>
                      <a:ext cx="188648" cy="742502"/>
                      <a:chOff x="18297481" y="7439943"/>
                      <a:chExt cx="188648" cy="742502"/>
                    </a:xfrm>
                  </xdr:grpSpPr>
                  <xdr:sp macro="" textlink="">
                    <xdr:nvSpPr>
                      <xdr:cNvPr id="117" name="Rectangle 116">
                        <a:extLst>
                          <a:ext uri="{FF2B5EF4-FFF2-40B4-BE49-F238E27FC236}">
                            <a16:creationId xmlns:a16="http://schemas.microsoft.com/office/drawing/2014/main" id="{EBFE2E5F-A5EC-42BB-8E19-F955794B893F}"/>
                          </a:ext>
                        </a:extLst>
                      </xdr:cNvPr>
                      <xdr:cNvSpPr/>
                    </xdr:nvSpPr>
                    <xdr:spPr>
                      <a:xfrm>
                        <a:off x="18297481" y="8005704"/>
                        <a:ext cx="177800" cy="176741"/>
                      </a:xfrm>
                      <a:prstGeom prst="rect">
                        <a:avLst/>
                      </a:prstGeom>
                      <a:solidFill>
                        <a:srgbClr val="FF000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8" name="Rectangle 117">
                        <a:extLst>
                          <a:ext uri="{FF2B5EF4-FFF2-40B4-BE49-F238E27FC236}">
                            <a16:creationId xmlns:a16="http://schemas.microsoft.com/office/drawing/2014/main" id="{54E6DCE6-509B-4100-A21B-84C6C70478BE}"/>
                          </a:ext>
                        </a:extLst>
                      </xdr:cNvPr>
                      <xdr:cNvSpPr/>
                    </xdr:nvSpPr>
                    <xdr:spPr>
                      <a:xfrm>
                        <a:off x="18308329" y="7439943"/>
                        <a:ext cx="177800" cy="176742"/>
                      </a:xfrm>
                      <a:prstGeom prst="rect">
                        <a:avLst/>
                      </a:prstGeom>
                      <a:solidFill>
                        <a:srgbClr val="00B0F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15" name="Rectangle 114">
                      <a:extLst>
                        <a:ext uri="{FF2B5EF4-FFF2-40B4-BE49-F238E27FC236}">
                          <a16:creationId xmlns:a16="http://schemas.microsoft.com/office/drawing/2014/main" id="{87BF5BD5-DFE1-4646-94C5-C9AE3930A766}"/>
                        </a:ext>
                      </a:extLst>
                    </xdr:cNvPr>
                    <xdr:cNvSpPr/>
                  </xdr:nvSpPr>
                  <xdr:spPr>
                    <a:xfrm>
                      <a:off x="18555072" y="7366872"/>
                      <a:ext cx="929426"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16" name="Rectangle 115">
                      <a:extLst>
                        <a:ext uri="{FF2B5EF4-FFF2-40B4-BE49-F238E27FC236}">
                          <a16:creationId xmlns:a16="http://schemas.microsoft.com/office/drawing/2014/main" id="{1A6548FA-4489-47D7-BE5A-2158787E6D43}"/>
                        </a:ext>
                      </a:extLst>
                    </xdr:cNvPr>
                    <xdr:cNvSpPr/>
                  </xdr:nvSpPr>
                  <xdr:spPr>
                    <a:xfrm>
                      <a:off x="18511761" y="7964287"/>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113" name="Rectangle 112">
                    <a:extLst>
                      <a:ext uri="{FF2B5EF4-FFF2-40B4-BE49-F238E27FC236}">
                        <a16:creationId xmlns:a16="http://schemas.microsoft.com/office/drawing/2014/main" id="{CEAA1E29-087E-4BBC-9B1F-45EE6C5B11DA}"/>
                      </a:ext>
                    </a:extLst>
                  </xdr:cNvPr>
                  <xdr:cNvSpPr/>
                </xdr:nvSpPr>
                <xdr:spPr>
                  <a:xfrm>
                    <a:off x="23144058" y="17100082"/>
                    <a:ext cx="177800" cy="174564"/>
                  </a:xfrm>
                  <a:prstGeom prst="rect">
                    <a:avLst/>
                  </a:prstGeom>
                  <a:solidFill>
                    <a:schemeClr val="accent1">
                      <a:lumMod val="5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11" name="Rectangle 110">
                  <a:extLst>
                    <a:ext uri="{FF2B5EF4-FFF2-40B4-BE49-F238E27FC236}">
                      <a16:creationId xmlns:a16="http://schemas.microsoft.com/office/drawing/2014/main" id="{75788BB1-7471-412F-933E-1EA2F6DC2A5C}"/>
                    </a:ext>
                  </a:extLst>
                </xdr:cNvPr>
                <xdr:cNvSpPr/>
              </xdr:nvSpPr>
              <xdr:spPr>
                <a:xfrm>
                  <a:off x="22936234" y="17990697"/>
                  <a:ext cx="1025589" cy="33397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grpSp>
      <xdr:sp macro="" textlink="">
        <xdr:nvSpPr>
          <xdr:cNvPr id="105" name="Isosceles Triangle 104">
            <a:extLst>
              <a:ext uri="{FF2B5EF4-FFF2-40B4-BE49-F238E27FC236}">
                <a16:creationId xmlns:a16="http://schemas.microsoft.com/office/drawing/2014/main" id="{0A6E5E04-0883-4556-8193-57D33EC625A9}"/>
              </a:ext>
            </a:extLst>
          </xdr:cNvPr>
          <xdr:cNvSpPr/>
        </xdr:nvSpPr>
        <xdr:spPr>
          <a:xfrm>
            <a:off x="17324167" y="22451046"/>
            <a:ext cx="124649" cy="190500"/>
          </a:xfrm>
          <a:prstGeom prst="triangle">
            <a:avLst/>
          </a:prstGeom>
          <a:solidFill>
            <a:schemeClr val="tx1">
              <a:lumMod val="65000"/>
              <a:lumOff val="35000"/>
            </a:schemeClr>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GCD_BugFlowExperiment\August%202018\Graphs_Scenario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ep-1228\Root\Project_Bugflow\June18_newObjective\ParetoSketches-June2020%20(version%202)%20(version%202).xls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_Differential HO"/>
      <sheetName val="Offset Scenario"/>
    </sheetNames>
    <sheetDataSet>
      <sheetData sheetId="0">
        <row r="26">
          <cell r="M26">
            <v>0</v>
          </cell>
          <cell r="N26">
            <v>22.0267892676044</v>
          </cell>
          <cell r="R26">
            <v>33.466803611099898</v>
          </cell>
          <cell r="S26">
            <v>19.224413603128198</v>
          </cell>
          <cell r="W26">
            <v>29.296120584904802</v>
          </cell>
          <cell r="X26">
            <v>16.422037938652</v>
          </cell>
          <cell r="AB26">
            <v>25.125437558709699</v>
          </cell>
        </row>
        <row r="27">
          <cell r="M27">
            <v>1</v>
          </cell>
          <cell r="N27">
            <v>22.084727301261999</v>
          </cell>
          <cell r="R27">
            <v>33.5229839981967</v>
          </cell>
          <cell r="S27">
            <v>19.255700141303301</v>
          </cell>
          <cell r="W27">
            <v>29.326457993937002</v>
          </cell>
          <cell r="X27">
            <v>16.426672981344598</v>
          </cell>
          <cell r="AB27">
            <v>25.129931989677399</v>
          </cell>
        </row>
        <row r="28">
          <cell r="M28">
            <v>2</v>
          </cell>
          <cell r="N28">
            <v>22.1466610613789</v>
          </cell>
          <cell r="R28">
            <v>33.579164385293403</v>
          </cell>
          <cell r="S28">
            <v>19.289144371766401</v>
          </cell>
          <cell r="W28">
            <v>29.356795402969301</v>
          </cell>
          <cell r="X28">
            <v>16.431627682153898</v>
          </cell>
          <cell r="AB28">
            <v>25.134426420645198</v>
          </cell>
        </row>
        <row r="29">
          <cell r="M29">
            <v>4</v>
          </cell>
          <cell r="N29">
            <v>22.284291639416299</v>
          </cell>
          <cell r="R29">
            <v>33.691525159487</v>
          </cell>
          <cell r="S29">
            <v>19.363464883906598</v>
          </cell>
          <cell r="W29">
            <v>29.417470221033799</v>
          </cell>
          <cell r="X29">
            <v>16.442638128396901</v>
          </cell>
          <cell r="AB29">
            <v>25.143415282580701</v>
          </cell>
        </row>
        <row r="30">
          <cell r="M30">
            <v>6</v>
          </cell>
          <cell r="N30">
            <v>22.357731315857102</v>
          </cell>
          <cell r="R30">
            <v>33.699390413680504</v>
          </cell>
          <cell r="S30">
            <v>19.363464883906598</v>
          </cell>
          <cell r="W30">
            <v>29.373649519098301</v>
          </cell>
          <cell r="X30">
            <v>16.375687511725801</v>
          </cell>
          <cell r="AB30">
            <v>25.055773878709701</v>
          </cell>
        </row>
        <row r="31">
          <cell r="M31">
            <v>8</v>
          </cell>
          <cell r="N31">
            <v>22.443943109939799</v>
          </cell>
          <cell r="R31">
            <v>33.707255667874101</v>
          </cell>
          <cell r="S31">
            <v>19.363464883906598</v>
          </cell>
          <cell r="W31">
            <v>29.329828817162802</v>
          </cell>
          <cell r="X31">
            <v>16.410144815811801</v>
          </cell>
          <cell r="AB31">
            <v>25.090231182795701</v>
          </cell>
        </row>
        <row r="32">
          <cell r="M32">
            <v>9</v>
          </cell>
          <cell r="N32">
            <v>22.443943109939799</v>
          </cell>
          <cell r="R32">
            <v>33.642835490669803</v>
          </cell>
          <cell r="S32">
            <v>19.363464883906598</v>
          </cell>
          <cell r="W32">
            <v>29.300615015872502</v>
          </cell>
          <cell r="X32">
            <v>16.410144815811801</v>
          </cell>
          <cell r="AB32">
            <v>25.090231182795701</v>
          </cell>
        </row>
        <row r="33">
          <cell r="M33">
            <v>10</v>
          </cell>
          <cell r="N33">
            <v>22.429816633392999</v>
          </cell>
          <cell r="R33">
            <v>33.578415313465499</v>
          </cell>
          <cell r="S33">
            <v>19.357058691054</v>
          </cell>
          <cell r="W33">
            <v>29.271401214582202</v>
          </cell>
          <cell r="X33">
            <v>16.410144815811801</v>
          </cell>
          <cell r="AB33">
            <v>25.090231182795701</v>
          </cell>
        </row>
        <row r="34">
          <cell r="M34">
            <v>15</v>
          </cell>
          <cell r="N34">
            <v>22.107715747371497</v>
          </cell>
          <cell r="R34">
            <v>33.256314427443996</v>
          </cell>
          <cell r="S34">
            <v>19.210989684602399</v>
          </cell>
          <cell r="W34">
            <v>29.125332208130601</v>
          </cell>
          <cell r="X34">
            <v>16.410144815811801</v>
          </cell>
          <cell r="AB34">
            <v>25.090231182795701</v>
          </cell>
        </row>
        <row r="35">
          <cell r="M35">
            <v>20</v>
          </cell>
          <cell r="N35">
            <v>21.785614861349998</v>
          </cell>
          <cell r="R35">
            <v>32.934213541422501</v>
          </cell>
          <cell r="S35">
            <v>19.064920678150798</v>
          </cell>
          <cell r="W35">
            <v>28.979263201679</v>
          </cell>
          <cell r="X35">
            <v>16.410144815811801</v>
          </cell>
          <cell r="AB35">
            <v>25.090231182795701</v>
          </cell>
        </row>
        <row r="36">
          <cell r="M36">
            <v>25</v>
          </cell>
          <cell r="N36">
            <v>21.4635139753285</v>
          </cell>
          <cell r="R36">
            <v>32.612112655400999</v>
          </cell>
          <cell r="S36">
            <v>18.918851671699201</v>
          </cell>
          <cell r="W36">
            <v>28.833194195227399</v>
          </cell>
          <cell r="X36">
            <v>16.410144815811801</v>
          </cell>
          <cell r="AB36">
            <v>25.090231182795701</v>
          </cell>
        </row>
        <row r="37">
          <cell r="M37">
            <v>31</v>
          </cell>
          <cell r="N37">
            <v>21.0769929121027</v>
          </cell>
          <cell r="R37">
            <v>32.225591592175199</v>
          </cell>
          <cell r="S37">
            <v>18.743568863957201</v>
          </cell>
          <cell r="W37">
            <v>28.657911387485399</v>
          </cell>
          <cell r="X37">
            <v>16.410144815811801</v>
          </cell>
          <cell r="AB37">
            <v>25.090231182795701</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eoff with 10$ Differential"/>
      <sheetName val="Updated tradeoff_Differential"/>
      <sheetName val="Sheet2"/>
      <sheetName val="Updated tradeoff"/>
      <sheetName val="Sheet1"/>
      <sheetName val="Hydrograph"/>
      <sheetName val=" Model detail results"/>
      <sheetName val="Model Trouble shooting"/>
      <sheetName val="pricing Scenarios"/>
      <sheetName val="V1(Max Hydro)"/>
      <sheetName val="V2(Max Hydro)"/>
      <sheetName val="V3(Max Hydro)"/>
      <sheetName val="V4(Max Hydro)"/>
      <sheetName val="V5(Max Hydro)"/>
      <sheetName val="V1 (Max Bug Days)"/>
      <sheetName val="V2 (Max Bug Days)"/>
      <sheetName val="V3(Max Bug Days)"/>
      <sheetName val="V4 (Max Bug Days)"/>
      <sheetName val="V5 (Max Bug Days)"/>
    </sheetNames>
    <sheetDataSet>
      <sheetData sheetId="0"/>
      <sheetData sheetId="1">
        <row r="62">
          <cell r="O62">
            <v>0</v>
          </cell>
          <cell r="Q62">
            <v>18.919692862372202</v>
          </cell>
          <cell r="R62">
            <v>21.172106811501997</v>
          </cell>
          <cell r="S62">
            <v>23.4245207606319</v>
          </cell>
          <cell r="V62">
            <v>16.2095090817885</v>
          </cell>
          <cell r="W62">
            <v>18.179423887678702</v>
          </cell>
          <cell r="X62">
            <v>20.1493386935689</v>
          </cell>
          <cell r="AA62">
            <v>13.4993253012048</v>
          </cell>
          <cell r="AB62">
            <v>15.186740963855401</v>
          </cell>
          <cell r="AC62">
            <v>16.874156626506</v>
          </cell>
        </row>
        <row r="63">
          <cell r="O63">
            <v>6</v>
          </cell>
          <cell r="Q63">
            <v>19.279845370105502</v>
          </cell>
          <cell r="R63">
            <v>21.532259319235298</v>
          </cell>
          <cell r="S63">
            <v>23.7846732683652</v>
          </cell>
          <cell r="V63">
            <v>16.389585335655198</v>
          </cell>
          <cell r="W63">
            <v>18.3595001415454</v>
          </cell>
          <cell r="X63">
            <v>20.329414947435598</v>
          </cell>
          <cell r="AA63">
            <v>13.4993253012048</v>
          </cell>
          <cell r="AB63">
            <v>15.186740963855401</v>
          </cell>
          <cell r="AC63">
            <v>16.874156626506</v>
          </cell>
        </row>
        <row r="64">
          <cell r="O64">
            <v>7</v>
          </cell>
          <cell r="Q64">
            <v>19.339870788060999</v>
          </cell>
          <cell r="R64">
            <v>21.592284737190898</v>
          </cell>
          <cell r="S64">
            <v>23.844698686320701</v>
          </cell>
          <cell r="V64">
            <v>16.419598044632899</v>
          </cell>
          <cell r="W64">
            <v>18.3895128505232</v>
          </cell>
          <cell r="X64">
            <v>20.359427656413398</v>
          </cell>
          <cell r="AA64">
            <v>13.4993253012048</v>
          </cell>
          <cell r="AB64">
            <v>15.186740963855401</v>
          </cell>
          <cell r="AC64">
            <v>16.874156626506</v>
          </cell>
        </row>
        <row r="65">
          <cell r="O65">
            <v>8</v>
          </cell>
          <cell r="Q65">
            <v>19.399896206016599</v>
          </cell>
          <cell r="R65">
            <v>21.652310155146498</v>
          </cell>
          <cell r="S65">
            <v>23.904724104276301</v>
          </cell>
          <cell r="V65">
            <v>16.449610753610699</v>
          </cell>
          <cell r="W65">
            <v>18.419525559500901</v>
          </cell>
          <cell r="X65">
            <v>20.389440365391199</v>
          </cell>
          <cell r="AA65">
            <v>13.4993253012048</v>
          </cell>
          <cell r="AB65">
            <v>15.186740963855401</v>
          </cell>
          <cell r="AC65">
            <v>16.874156626506</v>
          </cell>
        </row>
        <row r="66">
          <cell r="O66">
            <v>9</v>
          </cell>
          <cell r="Q66">
            <v>19.337142359972201</v>
          </cell>
          <cell r="R66">
            <v>21.589556309101997</v>
          </cell>
          <cell r="S66">
            <v>23.8419702582319</v>
          </cell>
          <cell r="V66">
            <v>16.418233830588498</v>
          </cell>
          <cell r="W66">
            <v>18.3881486364787</v>
          </cell>
          <cell r="X66">
            <v>20.358063442368898</v>
          </cell>
          <cell r="AA66">
            <v>13.4993253012048</v>
          </cell>
          <cell r="AB66">
            <v>15.186740963855401</v>
          </cell>
          <cell r="AC66">
            <v>16.874156626506</v>
          </cell>
        </row>
        <row r="67">
          <cell r="O67">
            <v>10</v>
          </cell>
          <cell r="Q67">
            <v>19.2743885139277</v>
          </cell>
          <cell r="R67">
            <v>21.526802463057599</v>
          </cell>
          <cell r="S67">
            <v>23.779216412187402</v>
          </cell>
          <cell r="V67">
            <v>16.386856907566301</v>
          </cell>
          <cell r="W67">
            <v>18.356771713456499</v>
          </cell>
          <cell r="X67">
            <v>20.326686519346698</v>
          </cell>
          <cell r="AA67">
            <v>13.4993253012048</v>
          </cell>
          <cell r="AB67">
            <v>15.186740963855401</v>
          </cell>
          <cell r="AC67">
            <v>16.874156626506</v>
          </cell>
        </row>
        <row r="68">
          <cell r="O68">
            <v>15</v>
          </cell>
          <cell r="Q68">
            <v>18.960619283705498</v>
          </cell>
          <cell r="R68">
            <v>21.213033232835301</v>
          </cell>
          <cell r="S68">
            <v>23.4654471819652</v>
          </cell>
          <cell r="V68">
            <v>16.229972292455201</v>
          </cell>
          <cell r="W68">
            <v>18.1998870983454</v>
          </cell>
          <cell r="X68">
            <v>20.169801904235602</v>
          </cell>
          <cell r="AA68">
            <v>13.4993253012048</v>
          </cell>
          <cell r="AB68">
            <v>15.186740963855401</v>
          </cell>
          <cell r="AC68">
            <v>16.874156626506</v>
          </cell>
        </row>
        <row r="69">
          <cell r="O69">
            <v>20</v>
          </cell>
          <cell r="Q69">
            <v>18.646850053483298</v>
          </cell>
          <cell r="R69">
            <v>20.899264002613101</v>
          </cell>
          <cell r="S69">
            <v>23.151677951743</v>
          </cell>
          <cell r="V69">
            <v>16.073087677343999</v>
          </cell>
          <cell r="W69">
            <v>18.0430024832343</v>
          </cell>
          <cell r="X69">
            <v>20.012917289124498</v>
          </cell>
          <cell r="AA69">
            <v>13.4993253012048</v>
          </cell>
          <cell r="AB69">
            <v>15.186740963855401</v>
          </cell>
          <cell r="AC69">
            <v>16.874156626506</v>
          </cell>
        </row>
        <row r="70">
          <cell r="O70">
            <v>25</v>
          </cell>
          <cell r="Q70">
            <v>18.333080823261</v>
          </cell>
          <cell r="R70">
            <v>20.585494772390899</v>
          </cell>
          <cell r="S70">
            <v>22.837908721520698</v>
          </cell>
          <cell r="V70">
            <v>15.916203062232901</v>
          </cell>
          <cell r="W70">
            <v>17.8861178681232</v>
          </cell>
          <cell r="X70">
            <v>19.856032674013399</v>
          </cell>
          <cell r="AA70">
            <v>13.4993253012048</v>
          </cell>
          <cell r="AB70">
            <v>15.186740963855401</v>
          </cell>
          <cell r="AC70">
            <v>16.874156626506</v>
          </cell>
        </row>
        <row r="71">
          <cell r="O71">
            <v>30</v>
          </cell>
          <cell r="Q71">
            <v>18.0193115930388</v>
          </cell>
          <cell r="R71">
            <v>20.271725542168699</v>
          </cell>
          <cell r="S71">
            <v>22.524139491298499</v>
          </cell>
          <cell r="V71">
            <v>15.759318447121801</v>
          </cell>
          <cell r="W71">
            <v>17.729233253012001</v>
          </cell>
          <cell r="X71">
            <v>19.699148058902299</v>
          </cell>
          <cell r="AA71">
            <v>13.4993253012048</v>
          </cell>
          <cell r="AB71">
            <v>15.186740963855401</v>
          </cell>
          <cell r="AC71">
            <v>16.874156626506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F4" zoomScale="70" zoomScaleNormal="50" workbookViewId="0">
      <selection activeCell="U17" sqref="U17"/>
    </sheetView>
  </sheetViews>
  <sheetFormatPr defaultRowHeight="15" x14ac:dyDescent="0.25"/>
  <sheetData>
    <row r="1" spans="1:28" ht="15.6" customHeight="1" x14ac:dyDescent="0.25">
      <c r="A1" s="18" t="s">
        <v>25</v>
      </c>
      <c r="B1" s="18"/>
      <c r="C1" s="18"/>
      <c r="D1" s="18"/>
      <c r="E1" s="18"/>
      <c r="F1" s="18"/>
      <c r="G1" s="18"/>
      <c r="H1" s="19" t="s">
        <v>26</v>
      </c>
      <c r="I1" s="19"/>
      <c r="J1" s="19"/>
      <c r="K1" s="19"/>
      <c r="L1" s="19"/>
      <c r="M1" s="19"/>
      <c r="N1" s="19"/>
      <c r="O1" s="20" t="s">
        <v>27</v>
      </c>
      <c r="P1" s="20"/>
      <c r="Q1" s="20"/>
      <c r="R1" s="20"/>
      <c r="S1" s="20"/>
      <c r="T1" s="20"/>
      <c r="U1" s="20"/>
      <c r="V1" s="21" t="s">
        <v>28</v>
      </c>
      <c r="W1" s="21"/>
      <c r="X1" s="21"/>
      <c r="Y1" s="21"/>
      <c r="Z1" s="21"/>
      <c r="AA1" s="21"/>
      <c r="AB1" s="21"/>
    </row>
    <row r="2" spans="1:28" x14ac:dyDescent="0.25">
      <c r="C2" t="s">
        <v>69</v>
      </c>
      <c r="D2" t="s">
        <v>70</v>
      </c>
      <c r="E2" t="s">
        <v>71</v>
      </c>
      <c r="J2" t="s">
        <v>69</v>
      </c>
      <c r="K2" t="s">
        <v>70</v>
      </c>
      <c r="L2" t="s">
        <v>71</v>
      </c>
      <c r="Q2" t="s">
        <v>69</v>
      </c>
      <c r="R2" t="s">
        <v>70</v>
      </c>
      <c r="S2" t="s">
        <v>71</v>
      </c>
      <c r="X2" t="s">
        <v>69</v>
      </c>
      <c r="Y2" t="s">
        <v>70</v>
      </c>
      <c r="Z2" t="s">
        <v>71</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22.0267892676044</v>
      </c>
      <c r="D4">
        <f>$AK20/1000000</f>
        <v>25.469993761509301</v>
      </c>
      <c r="E4">
        <f>$AK21/1000000</f>
        <v>28.917188730918099</v>
      </c>
      <c r="H4" t="s">
        <v>0</v>
      </c>
      <c r="I4">
        <v>0</v>
      </c>
      <c r="J4">
        <f>$AK24/1000000</f>
        <v>22.0267892676044</v>
      </c>
      <c r="K4">
        <f>$AK25/1000000</f>
        <v>25.469993761509301</v>
      </c>
      <c r="L4">
        <f>$AK26/1000000</f>
        <v>28.917188730918099</v>
      </c>
      <c r="O4" t="s">
        <v>0</v>
      </c>
      <c r="P4">
        <v>0</v>
      </c>
      <c r="Q4">
        <f>$AK29/1000000</f>
        <v>22.0267892676044</v>
      </c>
      <c r="R4">
        <f>$AK30/1000000</f>
        <v>25.469993761509301</v>
      </c>
      <c r="S4">
        <f>$AK31/1000000</f>
        <v>28.917188730918099</v>
      </c>
      <c r="V4" t="s">
        <v>0</v>
      </c>
      <c r="W4">
        <v>0</v>
      </c>
      <c r="X4">
        <f>$AK34/1000000</f>
        <v>22.0267892676044</v>
      </c>
      <c r="Y4">
        <f>$AK35/1000000</f>
        <v>25.469993761509301</v>
      </c>
      <c r="Z4">
        <f>$AK36/1000000</f>
        <v>28.917188730918099</v>
      </c>
    </row>
    <row r="5" spans="1:28" x14ac:dyDescent="0.25">
      <c r="A5" t="s">
        <v>1</v>
      </c>
      <c r="B5">
        <v>1</v>
      </c>
      <c r="C5">
        <f>$AL19/1000000</f>
        <v>22.084727301261999</v>
      </c>
      <c r="D5">
        <f>$AL20/1000000</f>
        <v>25.526174148606</v>
      </c>
      <c r="E5">
        <f>$AL21/1000000</f>
        <v>28.973369118014897</v>
      </c>
      <c r="H5" t="s">
        <v>1</v>
      </c>
      <c r="I5">
        <v>1</v>
      </c>
      <c r="J5">
        <f>$AL24/1000000</f>
        <v>22.073842351261998</v>
      </c>
      <c r="K5">
        <f>$AL25/1000000</f>
        <v>25.519151600218901</v>
      </c>
      <c r="L5">
        <f>$AL26/1000000</f>
        <v>28.966346569627799</v>
      </c>
      <c r="O5" t="s">
        <v>1</v>
      </c>
      <c r="P5">
        <v>1</v>
      </c>
      <c r="Q5">
        <f>$AL29/1000000</f>
        <v>22.068399876262003</v>
      </c>
      <c r="R5">
        <f>$AL30/1000000</f>
        <v>25.515640326025402</v>
      </c>
      <c r="S5">
        <f>$AL31/1000000</f>
        <v>28.962835295434299</v>
      </c>
      <c r="V5" t="s">
        <v>1</v>
      </c>
      <c r="W5">
        <v>1</v>
      </c>
      <c r="X5">
        <f>$AL34/1000000</f>
        <v>22.062957401262</v>
      </c>
      <c r="Y5">
        <f>$AL35/1000000</f>
        <v>25.512129051831799</v>
      </c>
      <c r="Z5">
        <f>$AL36/1000000</f>
        <v>28.9593240212407</v>
      </c>
    </row>
    <row r="6" spans="1:28" x14ac:dyDescent="0.25">
      <c r="A6" t="s">
        <v>2</v>
      </c>
      <c r="B6">
        <v>2</v>
      </c>
      <c r="C6">
        <f>$AM19/1000000</f>
        <v>22.1466610613789</v>
      </c>
      <c r="D6">
        <f>$AM20/1000000</f>
        <v>25.582354535702798</v>
      </c>
      <c r="E6">
        <f>$AM21/1000000</f>
        <v>29.029549505111703</v>
      </c>
      <c r="H6" t="s">
        <v>2</v>
      </c>
      <c r="I6">
        <v>2</v>
      </c>
      <c r="J6">
        <f>$AM24/1000000</f>
        <v>22.124140475171998</v>
      </c>
      <c r="K6">
        <f>$AM25/1000000</f>
        <v>25.568309438928601</v>
      </c>
      <c r="L6">
        <f>$AM26/1000000</f>
        <v>29.015504408337499</v>
      </c>
      <c r="O6" t="s">
        <v>2</v>
      </c>
      <c r="P6">
        <v>2</v>
      </c>
      <c r="Q6">
        <f>$AM29/1000000</f>
        <v>22.112880182068601</v>
      </c>
      <c r="R6">
        <f>$AM30/1000000</f>
        <v>25.561286890541503</v>
      </c>
      <c r="S6">
        <f>$AM31/1000000</f>
        <v>29.0084818599504</v>
      </c>
      <c r="V6" t="s">
        <v>2</v>
      </c>
      <c r="W6">
        <v>2</v>
      </c>
      <c r="X6">
        <f>$AM34/1000000</f>
        <v>22.1016198889651</v>
      </c>
      <c r="Y6">
        <f>$AM35/1000000</f>
        <v>25.554264342154397</v>
      </c>
      <c r="Z6">
        <f>$AM36/1000000</f>
        <v>29.001459311563302</v>
      </c>
    </row>
    <row r="7" spans="1:28" x14ac:dyDescent="0.25">
      <c r="A7" t="s">
        <v>3</v>
      </c>
      <c r="B7">
        <v>4</v>
      </c>
      <c r="C7">
        <f>$AN19/1000000</f>
        <v>22.284291639416299</v>
      </c>
      <c r="D7">
        <f>$AN20/1000000</f>
        <v>25.694715309896399</v>
      </c>
      <c r="E7">
        <f>$AN21/1000000</f>
        <v>29.141910279305201</v>
      </c>
      <c r="H7" t="s">
        <v>3</v>
      </c>
      <c r="I7">
        <v>4</v>
      </c>
      <c r="J7">
        <f>$AN24/1000000</f>
        <v>22.235914083860798</v>
      </c>
      <c r="K7">
        <f>$AN25/1000000</f>
        <v>25.666625116347998</v>
      </c>
      <c r="L7">
        <f>$AN26/1000000</f>
        <v>29.113820085756799</v>
      </c>
      <c r="O7" t="s">
        <v>3</v>
      </c>
      <c r="P7">
        <v>4</v>
      </c>
      <c r="Q7">
        <f>$AN29/1000000</f>
        <v>22.211725306083</v>
      </c>
      <c r="R7">
        <f>$AN30/1000000</f>
        <v>25.652580019573801</v>
      </c>
      <c r="S7">
        <f>$AN31/1000000</f>
        <v>29.099774988982599</v>
      </c>
      <c r="V7" t="s">
        <v>3</v>
      </c>
      <c r="W7">
        <v>4</v>
      </c>
      <c r="X7">
        <f>$AN34/1000000</f>
        <v>22.187536528305198</v>
      </c>
      <c r="Y7">
        <f>$AN35/1000000</f>
        <v>25.638534922799597</v>
      </c>
      <c r="Z7">
        <f>$AN36/1000000</f>
        <v>29.085729892208402</v>
      </c>
    </row>
    <row r="8" spans="1:28" x14ac:dyDescent="0.25">
      <c r="A8" t="s">
        <v>4</v>
      </c>
      <c r="B8">
        <v>6</v>
      </c>
      <c r="C8">
        <f>$AO19/1000000</f>
        <v>22.357731315857102</v>
      </c>
      <c r="D8">
        <f>$AO20/1000000</f>
        <v>25.702580564089903</v>
      </c>
      <c r="E8">
        <f>$AO21/1000000</f>
        <v>29.149775533498801</v>
      </c>
      <c r="H8" t="s">
        <v>4</v>
      </c>
      <c r="I8">
        <v>6</v>
      </c>
      <c r="J8">
        <f>$AO24/1000000</f>
        <v>22.2912025014571</v>
      </c>
      <c r="K8">
        <f>$AO25/1000000</f>
        <v>25.6691532337673</v>
      </c>
      <c r="L8">
        <f>$AO26/1000000</f>
        <v>29.116348203176202</v>
      </c>
      <c r="O8" t="s">
        <v>4</v>
      </c>
      <c r="P8">
        <v>6</v>
      </c>
      <c r="Q8">
        <f>$AO29/1000000</f>
        <v>22.257938094257103</v>
      </c>
      <c r="R8">
        <f>$AO30/1000000</f>
        <v>25.652439568605999</v>
      </c>
      <c r="S8">
        <f>$AO31/1000000</f>
        <v>29.0996345380149</v>
      </c>
      <c r="V8" t="s">
        <v>4</v>
      </c>
      <c r="W8">
        <v>6</v>
      </c>
      <c r="X8">
        <f>$AO34/1000000</f>
        <v>22.224673687057102</v>
      </c>
      <c r="Y8">
        <f>$AO35/1000000</f>
        <v>25.635725903444701</v>
      </c>
      <c r="Z8">
        <f>$AO36/1000000</f>
        <v>29.082920872853599</v>
      </c>
    </row>
    <row r="9" spans="1:28" x14ac:dyDescent="0.25">
      <c r="A9" t="s">
        <v>5</v>
      </c>
      <c r="B9">
        <v>8</v>
      </c>
      <c r="C9">
        <f>$AP19/1000000</f>
        <v>22.443943109939799</v>
      </c>
      <c r="D9">
        <f>$AP20/1000000</f>
        <v>25.7104458182835</v>
      </c>
      <c r="E9">
        <f>$AP21/1000000</f>
        <v>29.157640787692301</v>
      </c>
      <c r="H9" t="s">
        <v>5</v>
      </c>
      <c r="I9">
        <v>8</v>
      </c>
      <c r="J9">
        <f>$AP24/1000000</f>
        <v>22.356863509939799</v>
      </c>
      <c r="K9">
        <f>$AP25/1000000</f>
        <v>25.671681351186699</v>
      </c>
      <c r="L9">
        <f>$AP26/1000000</f>
        <v>29.118876320595501</v>
      </c>
      <c r="O9" t="s">
        <v>5</v>
      </c>
      <c r="P9">
        <v>8</v>
      </c>
      <c r="Q9">
        <f>$AP29/1000000</f>
        <v>22.313323709939802</v>
      </c>
      <c r="R9">
        <f>$AP30/1000000</f>
        <v>25.6522991176383</v>
      </c>
      <c r="S9">
        <f>$AP31/1000000</f>
        <v>29.099494087047201</v>
      </c>
      <c r="V9" t="s">
        <v>5</v>
      </c>
      <c r="W9">
        <v>8</v>
      </c>
      <c r="X9">
        <f>$AP34/1000000</f>
        <v>22.2697839099398</v>
      </c>
      <c r="Y9">
        <f>$AP35/1000000</f>
        <v>25.632916884089898</v>
      </c>
      <c r="Z9">
        <f>$AP36/1000000</f>
        <v>29.080111853498803</v>
      </c>
    </row>
    <row r="10" spans="1:28" x14ac:dyDescent="0.25">
      <c r="A10" t="s">
        <v>6</v>
      </c>
      <c r="B10">
        <v>9</v>
      </c>
      <c r="C10">
        <f>$AQ19/1000000</f>
        <v>22.443943109939799</v>
      </c>
      <c r="D10">
        <f>$AQ20/1000000</f>
        <v>25.646025641079198</v>
      </c>
      <c r="E10">
        <f>$AQ21/1000000</f>
        <v>29.093220610488</v>
      </c>
      <c r="H10" t="s">
        <v>6</v>
      </c>
      <c r="I10">
        <v>9</v>
      </c>
      <c r="J10">
        <f>$AQ24/1000000</f>
        <v>22.352509529939802</v>
      </c>
      <c r="K10">
        <f>$AQ25/1000000</f>
        <v>25.608946585595298</v>
      </c>
      <c r="L10">
        <f>$AQ26/1000000</f>
        <v>29.056141555004203</v>
      </c>
      <c r="O10" t="s">
        <v>6</v>
      </c>
      <c r="P10">
        <v>9</v>
      </c>
      <c r="Q10">
        <f>$AQ29/1000000</f>
        <v>22.306792739939802</v>
      </c>
      <c r="R10">
        <f>$AQ30/1000000</f>
        <v>25.590407057853401</v>
      </c>
      <c r="S10">
        <f>$AQ31/1000000</f>
        <v>29.037602027262199</v>
      </c>
      <c r="V10" t="s">
        <v>6</v>
      </c>
      <c r="W10">
        <v>9</v>
      </c>
      <c r="X10">
        <f>$AQ34/1000000</f>
        <v>22.261075949939798</v>
      </c>
      <c r="Y10">
        <f>$AQ35/1000000</f>
        <v>25.571867530111398</v>
      </c>
      <c r="Z10">
        <f>$AQ36/1000000</f>
        <v>29.019062499520302</v>
      </c>
    </row>
    <row r="11" spans="1:28" x14ac:dyDescent="0.25">
      <c r="A11" t="s">
        <v>7</v>
      </c>
      <c r="B11">
        <v>10</v>
      </c>
      <c r="C11">
        <f>$AR19/1000000</f>
        <v>22.429816633392999</v>
      </c>
      <c r="D11">
        <f>$AR20/1000000</f>
        <v>25.581605463874897</v>
      </c>
      <c r="E11">
        <f>$AR21/1000000</f>
        <v>29.028800433283703</v>
      </c>
      <c r="H11" t="s">
        <v>7</v>
      </c>
      <c r="I11">
        <v>10</v>
      </c>
      <c r="J11">
        <f>$AR24/1000000</f>
        <v>22.348155549939801</v>
      </c>
      <c r="K11">
        <f>$AR25/1000000</f>
        <v>25.546211820003901</v>
      </c>
      <c r="L11">
        <f>$AR26/1000000</f>
        <v>28.993406789412798</v>
      </c>
      <c r="O11" t="s">
        <v>7</v>
      </c>
      <c r="P11">
        <v>10</v>
      </c>
      <c r="Q11">
        <f>$AR29/1000000</f>
        <v>22.300261769939798</v>
      </c>
      <c r="R11">
        <f>$AR30/1000000</f>
        <v>25.528514998068399</v>
      </c>
      <c r="S11">
        <f>$AR31/1000000</f>
        <v>28.9757099674773</v>
      </c>
      <c r="V11" t="s">
        <v>7</v>
      </c>
      <c r="W11">
        <v>10</v>
      </c>
      <c r="X11">
        <f>$AR34/1000000</f>
        <v>22.252367989939803</v>
      </c>
      <c r="Y11">
        <f>$AR35/1000000</f>
        <v>25.510818176132897</v>
      </c>
      <c r="Z11">
        <f>$AR36/1000000</f>
        <v>28.958013145541798</v>
      </c>
    </row>
    <row r="12" spans="1:28" x14ac:dyDescent="0.25">
      <c r="A12" t="s">
        <v>8</v>
      </c>
      <c r="B12">
        <v>15</v>
      </c>
      <c r="C12">
        <f>$AS19/1000000</f>
        <v>22.107715747371497</v>
      </c>
      <c r="D12">
        <f>$AS20/1000000</f>
        <v>25.259504577853399</v>
      </c>
      <c r="E12">
        <f>$AS21/1000000</f>
        <v>28.7066995472622</v>
      </c>
      <c r="H12" t="s">
        <v>8</v>
      </c>
      <c r="I12">
        <v>15</v>
      </c>
      <c r="J12">
        <f>$AS24/1000000</f>
        <v>22.080749161564999</v>
      </c>
      <c r="K12">
        <f>$AS25/1000000</f>
        <v>25.2325379920469</v>
      </c>
      <c r="L12">
        <f>$AS26/1000000</f>
        <v>28.679732961455798</v>
      </c>
      <c r="O12" t="s">
        <v>8</v>
      </c>
      <c r="P12">
        <v>15</v>
      </c>
      <c r="Q12">
        <f>$AS29/1000000</f>
        <v>22.067265868661799</v>
      </c>
      <c r="R12">
        <f>$AS30/1000000</f>
        <v>25.219054699143701</v>
      </c>
      <c r="S12">
        <f>$AS31/1000000</f>
        <v>28.666249668552499</v>
      </c>
      <c r="V12" t="s">
        <v>8</v>
      </c>
      <c r="W12">
        <v>15</v>
      </c>
      <c r="X12">
        <f>$AS34/1000000</f>
        <v>22.0537825757586</v>
      </c>
      <c r="Y12">
        <f>$AS35/1000000</f>
        <v>25.205571406240399</v>
      </c>
      <c r="Z12">
        <f>$AS36/1000000</f>
        <v>28.6527663756493</v>
      </c>
    </row>
    <row r="13" spans="1:28" x14ac:dyDescent="0.25">
      <c r="A13" t="s">
        <v>9</v>
      </c>
      <c r="B13">
        <v>20</v>
      </c>
      <c r="C13">
        <f>$AT19/1000000</f>
        <v>21.785614861349998</v>
      </c>
      <c r="D13">
        <f>$AT20/1000000</f>
        <v>24.937403691831801</v>
      </c>
      <c r="E13">
        <f>$AT21/1000000</f>
        <v>28.384598661240702</v>
      </c>
      <c r="H13" t="s">
        <v>9</v>
      </c>
      <c r="I13">
        <v>20</v>
      </c>
      <c r="J13">
        <f>$AT24/1000000</f>
        <v>21.767075333608002</v>
      </c>
      <c r="K13">
        <f>$AT25/1000000</f>
        <v>24.9188641640899</v>
      </c>
      <c r="L13">
        <f>$AT26/1000000</f>
        <v>28.366059133498798</v>
      </c>
      <c r="O13" t="s">
        <v>9</v>
      </c>
      <c r="P13">
        <v>20</v>
      </c>
      <c r="Q13">
        <f>$AT29/1000000</f>
        <v>21.757805569737098</v>
      </c>
      <c r="R13">
        <f>$AT30/1000000</f>
        <v>24.9095944002189</v>
      </c>
      <c r="S13">
        <f>$AT31/1000000</f>
        <v>28.356789369627801</v>
      </c>
      <c r="V13" t="s">
        <v>9</v>
      </c>
      <c r="W13">
        <v>20</v>
      </c>
      <c r="X13">
        <f>$AT34/1000000</f>
        <v>21.748535805866101</v>
      </c>
      <c r="Y13">
        <f>$AT35/1000000</f>
        <v>24.900324636348003</v>
      </c>
      <c r="Z13">
        <f>$AT36/1000000</f>
        <v>28.347519605756801</v>
      </c>
    </row>
    <row r="14" spans="1:28" x14ac:dyDescent="0.25">
      <c r="A14" t="s">
        <v>10</v>
      </c>
      <c r="B14">
        <v>25</v>
      </c>
      <c r="C14">
        <f>$AU19/1000000</f>
        <v>21.4635139753285</v>
      </c>
      <c r="D14">
        <f>$AU20/1000000</f>
        <v>24.615302805810298</v>
      </c>
      <c r="E14">
        <f>$AU21/1000000</f>
        <v>28.0624977752192</v>
      </c>
      <c r="H14" t="s">
        <v>10</v>
      </c>
      <c r="I14">
        <v>25</v>
      </c>
      <c r="J14">
        <f>$AU24/1000000</f>
        <v>21.453401505651101</v>
      </c>
      <c r="K14">
        <f>$AU25/1000000</f>
        <v>24.6051903361329</v>
      </c>
      <c r="L14">
        <f>$AU26/1000000</f>
        <v>28.052385305541797</v>
      </c>
      <c r="O14" t="s">
        <v>10</v>
      </c>
      <c r="P14">
        <v>25</v>
      </c>
      <c r="Q14">
        <f>$AU29/1000000</f>
        <v>21.4483452708123</v>
      </c>
      <c r="R14">
        <f>$AU30/1000000</f>
        <v>24.600134101294202</v>
      </c>
      <c r="S14">
        <f>$AU31/1000000</f>
        <v>28.0473290707031</v>
      </c>
      <c r="V14" t="s">
        <v>10</v>
      </c>
      <c r="W14">
        <v>25</v>
      </c>
      <c r="X14">
        <f>$AU34/1000000</f>
        <v>21.443289035973603</v>
      </c>
      <c r="Y14">
        <f>$AU35/1000000</f>
        <v>24.595077866455497</v>
      </c>
      <c r="Z14">
        <f>$AU36/1000000</f>
        <v>28.042272835864399</v>
      </c>
    </row>
    <row r="15" spans="1:28" x14ac:dyDescent="0.25">
      <c r="A15" t="s">
        <v>11</v>
      </c>
      <c r="B15">
        <v>31</v>
      </c>
      <c r="C15">
        <f>$AV19/1000000</f>
        <v>21.0769929121027</v>
      </c>
      <c r="D15">
        <f>$AV20/1000000</f>
        <v>24.228781742584502</v>
      </c>
      <c r="E15">
        <f>$AV21/1000000</f>
        <v>27.6759767119934</v>
      </c>
      <c r="H15" t="s">
        <v>11</v>
      </c>
      <c r="I15">
        <v>31</v>
      </c>
      <c r="J15">
        <f>$AV24/1000000</f>
        <v>21.0769929121027</v>
      </c>
      <c r="K15">
        <f>$AV25/1000000</f>
        <v>24.228781742584502</v>
      </c>
      <c r="L15">
        <f>$AV26/1000000</f>
        <v>27.6759767119934</v>
      </c>
      <c r="O15" t="s">
        <v>11</v>
      </c>
      <c r="P15">
        <v>31</v>
      </c>
      <c r="Q15">
        <f>$AV29/1000000</f>
        <v>21.0769929121027</v>
      </c>
      <c r="R15">
        <f>$AV30/1000000</f>
        <v>24.228781742584502</v>
      </c>
      <c r="S15">
        <f>$AV31/1000000</f>
        <v>27.6759767119934</v>
      </c>
      <c r="V15" t="s">
        <v>11</v>
      </c>
      <c r="W15">
        <v>31</v>
      </c>
      <c r="X15">
        <f>$AV34/1000000</f>
        <v>21.0769929121027</v>
      </c>
      <c r="Y15">
        <f>$AV35/1000000</f>
        <v>24.228781742584502</v>
      </c>
      <c r="Z15">
        <f>$AV36/1000000</f>
        <v>27.6759767119934</v>
      </c>
    </row>
    <row r="17" spans="35:66" ht="18.75" x14ac:dyDescent="0.3">
      <c r="BA17" s="25" t="s">
        <v>73</v>
      </c>
      <c r="BB17" s="25"/>
      <c r="BC17" s="25"/>
      <c r="BD17" s="25"/>
      <c r="BE17" s="25"/>
      <c r="BF17" s="25"/>
      <c r="BG17" s="25"/>
      <c r="BH17" s="25"/>
      <c r="BI17" s="25"/>
      <c r="BJ17" s="25"/>
      <c r="BK17" s="25"/>
      <c r="BL17" s="25"/>
      <c r="BM17" s="25"/>
      <c r="BN17" s="25"/>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22026789.267604399</v>
      </c>
      <c r="AL19">
        <f t="shared" ref="AL19:AV21" si="0">BD19</f>
        <v>22084727.301261999</v>
      </c>
      <c r="AM19">
        <f t="shared" si="0"/>
        <v>22146661.0613789</v>
      </c>
      <c r="AN19">
        <f t="shared" si="0"/>
        <v>22284291.6394163</v>
      </c>
      <c r="AO19">
        <f t="shared" si="0"/>
        <v>22357731.315857101</v>
      </c>
      <c r="AP19">
        <f t="shared" si="0"/>
        <v>22443943.109939799</v>
      </c>
      <c r="AQ19">
        <f t="shared" si="0"/>
        <v>22443943.109939799</v>
      </c>
      <c r="AR19">
        <f t="shared" si="0"/>
        <v>22429816.633393001</v>
      </c>
      <c r="AS19">
        <f t="shared" si="0"/>
        <v>22107715.747371498</v>
      </c>
      <c r="AT19">
        <f t="shared" si="0"/>
        <v>21785614.86135</v>
      </c>
      <c r="AU19">
        <f t="shared" si="0"/>
        <v>21463513.975328501</v>
      </c>
      <c r="AV19">
        <f t="shared" si="0"/>
        <v>21076992.912102699</v>
      </c>
      <c r="BA19" s="12" t="s">
        <v>12</v>
      </c>
      <c r="BB19" s="12" t="s">
        <v>13</v>
      </c>
      <c r="BC19" s="12">
        <v>22026789.267604399</v>
      </c>
      <c r="BD19" s="12">
        <v>22084727.301261999</v>
      </c>
      <c r="BE19" s="12">
        <v>22146661.0613789</v>
      </c>
      <c r="BF19" s="12">
        <v>22284291.6394163</v>
      </c>
      <c r="BG19" s="12">
        <v>22357731.315857101</v>
      </c>
      <c r="BH19" s="12">
        <v>22443943.109939799</v>
      </c>
      <c r="BI19" s="12">
        <v>22443943.109939799</v>
      </c>
      <c r="BJ19" s="12">
        <v>22429816.633393001</v>
      </c>
      <c r="BK19" s="12">
        <v>22107715.747371498</v>
      </c>
      <c r="BL19" s="12">
        <v>21785614.86135</v>
      </c>
      <c r="BM19" s="12">
        <v>21463513.975328501</v>
      </c>
      <c r="BN19" s="12">
        <v>21076992.912102699</v>
      </c>
    </row>
    <row r="20" spans="35:66" x14ac:dyDescent="0.25">
      <c r="AI20" t="s">
        <v>12</v>
      </c>
      <c r="AJ20" t="s">
        <v>20</v>
      </c>
      <c r="AK20">
        <f t="shared" ref="AK20:AK21" si="1">BC20</f>
        <v>25469993.761509299</v>
      </c>
      <c r="AL20">
        <f t="shared" si="0"/>
        <v>25526174.148605999</v>
      </c>
      <c r="AM20">
        <f t="shared" si="0"/>
        <v>25582354.535702799</v>
      </c>
      <c r="AN20">
        <f t="shared" si="0"/>
        <v>25694715.309896398</v>
      </c>
      <c r="AO20">
        <f t="shared" si="0"/>
        <v>25702580.564089902</v>
      </c>
      <c r="AP20">
        <f t="shared" si="0"/>
        <v>25710445.818283498</v>
      </c>
      <c r="AQ20">
        <f t="shared" si="0"/>
        <v>25646025.641079199</v>
      </c>
      <c r="AR20">
        <f t="shared" si="0"/>
        <v>25581605.463874899</v>
      </c>
      <c r="AS20">
        <f t="shared" si="0"/>
        <v>25259504.5778534</v>
      </c>
      <c r="AT20">
        <f t="shared" si="0"/>
        <v>24937403.691831801</v>
      </c>
      <c r="AU20">
        <f t="shared" si="0"/>
        <v>24615302.805810299</v>
      </c>
      <c r="AV20">
        <f t="shared" si="0"/>
        <v>24228781.7425845</v>
      </c>
      <c r="BA20" s="12" t="s">
        <v>12</v>
      </c>
      <c r="BB20" s="12" t="s">
        <v>20</v>
      </c>
      <c r="BC20" s="12">
        <v>25469993.761509299</v>
      </c>
      <c r="BD20" s="12">
        <v>25526174.148605999</v>
      </c>
      <c r="BE20" s="12">
        <v>25582354.535702799</v>
      </c>
      <c r="BF20" s="12">
        <v>25694715.309896398</v>
      </c>
      <c r="BG20" s="12">
        <v>25702580.564089902</v>
      </c>
      <c r="BH20" s="12">
        <v>25710445.818283498</v>
      </c>
      <c r="BI20" s="12">
        <v>25646025.641079199</v>
      </c>
      <c r="BJ20" s="12">
        <v>25581605.463874899</v>
      </c>
      <c r="BK20" s="12">
        <v>25259504.5778534</v>
      </c>
      <c r="BL20" s="12">
        <v>24937403.691831801</v>
      </c>
      <c r="BM20" s="12">
        <v>24615302.805810299</v>
      </c>
      <c r="BN20" s="12">
        <v>24228781.7425845</v>
      </c>
    </row>
    <row r="21" spans="35:66" x14ac:dyDescent="0.25">
      <c r="AI21" t="s">
        <v>12</v>
      </c>
      <c r="AJ21" t="s">
        <v>21</v>
      </c>
      <c r="AK21">
        <f t="shared" si="1"/>
        <v>28917188.730918098</v>
      </c>
      <c r="AL21">
        <f t="shared" si="0"/>
        <v>28973369.118014898</v>
      </c>
      <c r="AM21">
        <f t="shared" si="0"/>
        <v>29029549.505111702</v>
      </c>
      <c r="AN21">
        <f t="shared" si="0"/>
        <v>29141910.279305201</v>
      </c>
      <c r="AO21">
        <f t="shared" si="0"/>
        <v>29149775.533498801</v>
      </c>
      <c r="AP21">
        <f t="shared" si="0"/>
        <v>29157640.787692301</v>
      </c>
      <c r="AQ21">
        <f t="shared" si="0"/>
        <v>29093220.610488001</v>
      </c>
      <c r="AR21">
        <f t="shared" si="0"/>
        <v>29028800.433283702</v>
      </c>
      <c r="AS21">
        <f t="shared" si="0"/>
        <v>28706699.547262199</v>
      </c>
      <c r="AT21">
        <f t="shared" si="0"/>
        <v>28384598.661240701</v>
      </c>
      <c r="AU21">
        <f t="shared" si="0"/>
        <v>28062497.775219198</v>
      </c>
      <c r="AV21">
        <f t="shared" si="0"/>
        <v>27675976.7119934</v>
      </c>
      <c r="BA21" s="12" t="s">
        <v>12</v>
      </c>
      <c r="BB21" s="12" t="s">
        <v>21</v>
      </c>
      <c r="BC21" s="12">
        <v>28917188.730918098</v>
      </c>
      <c r="BD21" s="12">
        <v>28973369.118014898</v>
      </c>
      <c r="BE21" s="12">
        <v>29029549.505111702</v>
      </c>
      <c r="BF21" s="12">
        <v>29141910.279305201</v>
      </c>
      <c r="BG21" s="12">
        <v>29149775.533498801</v>
      </c>
      <c r="BH21" s="12">
        <v>29157640.787692301</v>
      </c>
      <c r="BI21" s="12">
        <v>29093220.610488001</v>
      </c>
      <c r="BJ21" s="12">
        <v>29028800.433283702</v>
      </c>
      <c r="BK21" s="12">
        <v>28706699.547262199</v>
      </c>
      <c r="BL21" s="12">
        <v>28384598.661240701</v>
      </c>
      <c r="BM21" s="12">
        <v>28062497.775219198</v>
      </c>
      <c r="BN21" s="12">
        <v>27675976.7119934</v>
      </c>
    </row>
    <row r="22" spans="35:66" x14ac:dyDescent="0.25">
      <c r="BA22" s="12" t="s">
        <v>22</v>
      </c>
      <c r="BB22" s="12" t="s">
        <v>13</v>
      </c>
      <c r="BC22" s="12">
        <v>22026789.267604399</v>
      </c>
      <c r="BD22" s="12">
        <v>22073842.351261999</v>
      </c>
      <c r="BE22" s="12">
        <v>22124140.475171998</v>
      </c>
      <c r="BF22" s="12">
        <v>22235914.0838608</v>
      </c>
      <c r="BG22" s="12">
        <v>22291202.501457099</v>
      </c>
      <c r="BH22" s="12">
        <v>22356863.509939801</v>
      </c>
      <c r="BI22" s="12">
        <v>22352509.529939801</v>
      </c>
      <c r="BJ22" s="12">
        <v>22348155.5499398</v>
      </c>
      <c r="BK22" s="12">
        <v>22080749.161564998</v>
      </c>
      <c r="BL22" s="12">
        <v>21767075.333608001</v>
      </c>
      <c r="BM22" s="12">
        <v>21453401.505651101</v>
      </c>
      <c r="BN22" s="12">
        <v>21076992.912102699</v>
      </c>
    </row>
    <row r="23" spans="35:66" x14ac:dyDescent="0.25">
      <c r="BA23" s="12" t="s">
        <v>22</v>
      </c>
      <c r="BB23" s="12" t="s">
        <v>20</v>
      </c>
      <c r="BC23" s="12">
        <v>25469993.761509299</v>
      </c>
      <c r="BD23" s="12">
        <v>25519151.6002189</v>
      </c>
      <c r="BE23" s="12">
        <v>25568309.4389286</v>
      </c>
      <c r="BF23" s="12">
        <v>25666625.116347998</v>
      </c>
      <c r="BG23" s="12">
        <v>25669153.233767301</v>
      </c>
      <c r="BH23" s="12">
        <v>25671681.3511867</v>
      </c>
      <c r="BI23" s="12">
        <v>25608946.585595299</v>
      </c>
      <c r="BJ23" s="12">
        <v>25546211.820003901</v>
      </c>
      <c r="BK23" s="12">
        <v>25232537.9920469</v>
      </c>
      <c r="BL23" s="12">
        <v>24918864.1640899</v>
      </c>
      <c r="BM23" s="12">
        <v>24605190.336132899</v>
      </c>
      <c r="BN23" s="12">
        <v>24228781.7425845</v>
      </c>
    </row>
    <row r="24" spans="35:66" x14ac:dyDescent="0.25">
      <c r="AI24" t="s">
        <v>22</v>
      </c>
      <c r="AJ24" t="s">
        <v>13</v>
      </c>
      <c r="AK24">
        <f>BC22</f>
        <v>22026789.267604399</v>
      </c>
      <c r="AL24">
        <f t="shared" ref="AL24:AV26" si="2">BD22</f>
        <v>22073842.351261999</v>
      </c>
      <c r="AM24">
        <f t="shared" si="2"/>
        <v>22124140.475171998</v>
      </c>
      <c r="AN24">
        <f t="shared" si="2"/>
        <v>22235914.0838608</v>
      </c>
      <c r="AO24">
        <f t="shared" si="2"/>
        <v>22291202.501457099</v>
      </c>
      <c r="AP24">
        <f t="shared" si="2"/>
        <v>22356863.509939801</v>
      </c>
      <c r="AQ24">
        <f t="shared" si="2"/>
        <v>22352509.529939801</v>
      </c>
      <c r="AR24">
        <f t="shared" si="2"/>
        <v>22348155.5499398</v>
      </c>
      <c r="AS24">
        <f t="shared" si="2"/>
        <v>22080749.161564998</v>
      </c>
      <c r="AT24">
        <f t="shared" si="2"/>
        <v>21767075.333608001</v>
      </c>
      <c r="AU24">
        <f t="shared" si="2"/>
        <v>21453401.505651101</v>
      </c>
      <c r="AV24">
        <f t="shared" si="2"/>
        <v>21076992.912102699</v>
      </c>
      <c r="BA24" s="12" t="s">
        <v>22</v>
      </c>
      <c r="BB24" s="12" t="s">
        <v>21</v>
      </c>
      <c r="BC24" s="12">
        <v>28917188.730918098</v>
      </c>
      <c r="BD24" s="12">
        <v>28966346.569627799</v>
      </c>
      <c r="BE24" s="12">
        <v>29015504.4083375</v>
      </c>
      <c r="BF24" s="12">
        <v>29113820.085756801</v>
      </c>
      <c r="BG24" s="12">
        <v>29116348.2031762</v>
      </c>
      <c r="BH24" s="12">
        <v>29118876.320595499</v>
      </c>
      <c r="BI24" s="12">
        <v>29056141.555004202</v>
      </c>
      <c r="BJ24" s="12">
        <v>28993406.7894128</v>
      </c>
      <c r="BK24" s="12">
        <v>28679732.9614558</v>
      </c>
      <c r="BL24" s="12">
        <v>28366059.133498799</v>
      </c>
      <c r="BM24" s="12">
        <v>28052385.305541798</v>
      </c>
      <c r="BN24" s="12">
        <v>27675976.7119934</v>
      </c>
    </row>
    <row r="25" spans="35:66" x14ac:dyDescent="0.25">
      <c r="AI25" t="s">
        <v>22</v>
      </c>
      <c r="AJ25" t="s">
        <v>20</v>
      </c>
      <c r="AK25">
        <f t="shared" ref="AK25:AK26" si="3">BC23</f>
        <v>25469993.761509299</v>
      </c>
      <c r="AL25">
        <f t="shared" si="2"/>
        <v>25519151.6002189</v>
      </c>
      <c r="AM25">
        <f t="shared" si="2"/>
        <v>25568309.4389286</v>
      </c>
      <c r="AN25">
        <f t="shared" si="2"/>
        <v>25666625.116347998</v>
      </c>
      <c r="AO25">
        <f t="shared" si="2"/>
        <v>25669153.233767301</v>
      </c>
      <c r="AP25">
        <f t="shared" si="2"/>
        <v>25671681.3511867</v>
      </c>
      <c r="AQ25">
        <f t="shared" si="2"/>
        <v>25608946.585595299</v>
      </c>
      <c r="AR25">
        <f t="shared" si="2"/>
        <v>25546211.820003901</v>
      </c>
      <c r="AS25">
        <f t="shared" si="2"/>
        <v>25232537.9920469</v>
      </c>
      <c r="AT25">
        <f t="shared" si="2"/>
        <v>24918864.1640899</v>
      </c>
      <c r="AU25">
        <f t="shared" si="2"/>
        <v>24605190.336132899</v>
      </c>
      <c r="AV25">
        <f t="shared" si="2"/>
        <v>24228781.7425845</v>
      </c>
      <c r="BA25" s="12" t="s">
        <v>23</v>
      </c>
      <c r="BB25" s="12" t="s">
        <v>13</v>
      </c>
      <c r="BC25" s="12">
        <v>22026789.267604399</v>
      </c>
      <c r="BD25" s="12">
        <v>22068399.876262002</v>
      </c>
      <c r="BE25" s="12">
        <v>22112880.182068601</v>
      </c>
      <c r="BF25" s="12">
        <v>22211725.306083001</v>
      </c>
      <c r="BG25" s="12">
        <v>22257938.094257101</v>
      </c>
      <c r="BH25" s="12">
        <v>22313323.7099398</v>
      </c>
      <c r="BI25" s="12">
        <v>22306792.739939801</v>
      </c>
      <c r="BJ25" s="12">
        <v>22300261.769939799</v>
      </c>
      <c r="BK25" s="12">
        <v>22067265.868661799</v>
      </c>
      <c r="BL25" s="12">
        <v>21757805.569737099</v>
      </c>
      <c r="BM25" s="12">
        <v>21448345.270812299</v>
      </c>
      <c r="BN25" s="12">
        <v>21076992.912102699</v>
      </c>
    </row>
    <row r="26" spans="35:66" x14ac:dyDescent="0.25">
      <c r="AI26" t="s">
        <v>22</v>
      </c>
      <c r="AJ26" t="s">
        <v>21</v>
      </c>
      <c r="AK26">
        <f t="shared" si="3"/>
        <v>28917188.730918098</v>
      </c>
      <c r="AL26">
        <f t="shared" si="2"/>
        <v>28966346.569627799</v>
      </c>
      <c r="AM26">
        <f t="shared" si="2"/>
        <v>29015504.4083375</v>
      </c>
      <c r="AN26">
        <f t="shared" si="2"/>
        <v>29113820.085756801</v>
      </c>
      <c r="AO26">
        <f t="shared" si="2"/>
        <v>29116348.2031762</v>
      </c>
      <c r="AP26">
        <f t="shared" si="2"/>
        <v>29118876.320595499</v>
      </c>
      <c r="AQ26">
        <f t="shared" si="2"/>
        <v>29056141.555004202</v>
      </c>
      <c r="AR26">
        <f t="shared" si="2"/>
        <v>28993406.7894128</v>
      </c>
      <c r="AS26">
        <f t="shared" si="2"/>
        <v>28679732.9614558</v>
      </c>
      <c r="AT26">
        <f t="shared" si="2"/>
        <v>28366059.133498799</v>
      </c>
      <c r="AU26">
        <f t="shared" si="2"/>
        <v>28052385.305541798</v>
      </c>
      <c r="AV26">
        <f t="shared" si="2"/>
        <v>27675976.7119934</v>
      </c>
      <c r="BA26" s="12" t="s">
        <v>23</v>
      </c>
      <c r="BB26" s="12" t="s">
        <v>20</v>
      </c>
      <c r="BC26" s="12">
        <v>25469993.761509299</v>
      </c>
      <c r="BD26" s="12">
        <v>25515640.3260254</v>
      </c>
      <c r="BE26" s="12">
        <v>25561286.890541501</v>
      </c>
      <c r="BF26" s="12">
        <v>25652580.0195738</v>
      </c>
      <c r="BG26" s="12">
        <v>25652439.568606</v>
      </c>
      <c r="BH26" s="12">
        <v>25652299.117638301</v>
      </c>
      <c r="BI26" s="12">
        <v>25590407.057853401</v>
      </c>
      <c r="BJ26" s="12">
        <v>25528514.9980684</v>
      </c>
      <c r="BK26" s="12">
        <v>25219054.6991437</v>
      </c>
      <c r="BL26" s="12">
        <v>24909594.4002189</v>
      </c>
      <c r="BM26" s="12">
        <v>24600134.101294201</v>
      </c>
      <c r="BN26" s="12">
        <v>24228781.7425845</v>
      </c>
    </row>
    <row r="27" spans="35:66" x14ac:dyDescent="0.25">
      <c r="BA27" s="12" t="s">
        <v>23</v>
      </c>
      <c r="BB27" s="12" t="s">
        <v>21</v>
      </c>
      <c r="BC27" s="12">
        <v>28917188.730918098</v>
      </c>
      <c r="BD27" s="12">
        <v>28962835.2954343</v>
      </c>
      <c r="BE27" s="12">
        <v>29008481.859950401</v>
      </c>
      <c r="BF27" s="12">
        <v>29099774.988982599</v>
      </c>
      <c r="BG27" s="12">
        <v>29099634.5380149</v>
      </c>
      <c r="BH27" s="12">
        <v>29099494.087047201</v>
      </c>
      <c r="BI27" s="12">
        <v>29037602.0272622</v>
      </c>
      <c r="BJ27" s="12">
        <v>28975709.967477299</v>
      </c>
      <c r="BK27" s="12">
        <v>28666249.668552499</v>
      </c>
      <c r="BL27" s="12">
        <v>28356789.3696278</v>
      </c>
      <c r="BM27" s="12">
        <v>28047329.0707031</v>
      </c>
      <c r="BN27" s="12">
        <v>27675976.7119934</v>
      </c>
    </row>
    <row r="28" spans="35:66" x14ac:dyDescent="0.25">
      <c r="BA28" s="12" t="s">
        <v>24</v>
      </c>
      <c r="BB28" s="12" t="s">
        <v>13</v>
      </c>
      <c r="BC28" s="12">
        <v>22026789.267604399</v>
      </c>
      <c r="BD28" s="12">
        <v>22062957.401262</v>
      </c>
      <c r="BE28" s="12">
        <v>22101619.8889651</v>
      </c>
      <c r="BF28" s="12">
        <v>22187536.528305199</v>
      </c>
      <c r="BG28" s="12">
        <v>22224673.6870571</v>
      </c>
      <c r="BH28" s="12">
        <v>22269783.909939799</v>
      </c>
      <c r="BI28" s="12">
        <v>22261075.949939799</v>
      </c>
      <c r="BJ28" s="12">
        <v>22252367.989939801</v>
      </c>
      <c r="BK28" s="12">
        <v>22053782.575758599</v>
      </c>
      <c r="BL28" s="12">
        <v>21748535.8058661</v>
      </c>
      <c r="BM28" s="12">
        <v>21443289.035973601</v>
      </c>
      <c r="BN28" s="12">
        <v>21076992.912102699</v>
      </c>
    </row>
    <row r="29" spans="35:66" x14ac:dyDescent="0.25">
      <c r="AI29" t="s">
        <v>23</v>
      </c>
      <c r="AJ29" t="s">
        <v>13</v>
      </c>
      <c r="AK29">
        <f>BC25</f>
        <v>22026789.267604399</v>
      </c>
      <c r="AL29">
        <f t="shared" ref="AL29:AV31" si="4">BD25</f>
        <v>22068399.876262002</v>
      </c>
      <c r="AM29">
        <f t="shared" si="4"/>
        <v>22112880.182068601</v>
      </c>
      <c r="AN29">
        <f t="shared" si="4"/>
        <v>22211725.306083001</v>
      </c>
      <c r="AO29">
        <f t="shared" si="4"/>
        <v>22257938.094257101</v>
      </c>
      <c r="AP29">
        <f t="shared" si="4"/>
        <v>22313323.7099398</v>
      </c>
      <c r="AQ29">
        <f t="shared" si="4"/>
        <v>22306792.739939801</v>
      </c>
      <c r="AR29">
        <f t="shared" si="4"/>
        <v>22300261.769939799</v>
      </c>
      <c r="AS29">
        <f t="shared" si="4"/>
        <v>22067265.868661799</v>
      </c>
      <c r="AT29">
        <f t="shared" si="4"/>
        <v>21757805.569737099</v>
      </c>
      <c r="AU29">
        <f t="shared" si="4"/>
        <v>21448345.270812299</v>
      </c>
      <c r="AV29">
        <f t="shared" si="4"/>
        <v>21076992.912102699</v>
      </c>
      <c r="BA29" s="12" t="s">
        <v>24</v>
      </c>
      <c r="BB29" s="12" t="s">
        <v>20</v>
      </c>
      <c r="BC29" s="12">
        <v>25469993.761509299</v>
      </c>
      <c r="BD29" s="12">
        <v>25512129.0518318</v>
      </c>
      <c r="BE29" s="12">
        <v>25554264.342154399</v>
      </c>
      <c r="BF29" s="12">
        <v>25638534.922799598</v>
      </c>
      <c r="BG29" s="12">
        <v>25635725.9034447</v>
      </c>
      <c r="BH29" s="12">
        <v>25632916.884089898</v>
      </c>
      <c r="BI29" s="12">
        <v>25571867.530111399</v>
      </c>
      <c r="BJ29" s="12">
        <v>25510818.176132899</v>
      </c>
      <c r="BK29" s="12">
        <v>25205571.4062404</v>
      </c>
      <c r="BL29" s="12">
        <v>24900324.636348002</v>
      </c>
      <c r="BM29" s="12">
        <v>24595077.866455499</v>
      </c>
      <c r="BN29" s="12">
        <v>24228781.7425845</v>
      </c>
    </row>
    <row r="30" spans="35:66" x14ac:dyDescent="0.25">
      <c r="AI30" t="s">
        <v>23</v>
      </c>
      <c r="AJ30" t="s">
        <v>20</v>
      </c>
      <c r="AK30">
        <f t="shared" ref="AK30:AK31" si="5">BC26</f>
        <v>25469993.761509299</v>
      </c>
      <c r="AL30">
        <f t="shared" si="4"/>
        <v>25515640.3260254</v>
      </c>
      <c r="AM30">
        <f t="shared" si="4"/>
        <v>25561286.890541501</v>
      </c>
      <c r="AN30">
        <f t="shared" si="4"/>
        <v>25652580.0195738</v>
      </c>
      <c r="AO30">
        <f t="shared" si="4"/>
        <v>25652439.568606</v>
      </c>
      <c r="AP30">
        <f t="shared" si="4"/>
        <v>25652299.117638301</v>
      </c>
      <c r="AQ30">
        <f t="shared" si="4"/>
        <v>25590407.057853401</v>
      </c>
      <c r="AR30">
        <f t="shared" si="4"/>
        <v>25528514.9980684</v>
      </c>
      <c r="AS30">
        <f t="shared" si="4"/>
        <v>25219054.6991437</v>
      </c>
      <c r="AT30">
        <f t="shared" si="4"/>
        <v>24909594.4002189</v>
      </c>
      <c r="AU30">
        <f t="shared" si="4"/>
        <v>24600134.101294201</v>
      </c>
      <c r="AV30">
        <f t="shared" si="4"/>
        <v>24228781.7425845</v>
      </c>
      <c r="BA30" s="12" t="s">
        <v>24</v>
      </c>
      <c r="BB30" s="12" t="s">
        <v>21</v>
      </c>
      <c r="BC30" s="12">
        <v>28917188.730918098</v>
      </c>
      <c r="BD30" s="12">
        <v>28959324.0212407</v>
      </c>
      <c r="BE30" s="12">
        <v>29001459.311563302</v>
      </c>
      <c r="BF30" s="12">
        <v>29085729.892208401</v>
      </c>
      <c r="BG30" s="12">
        <v>29082920.872853599</v>
      </c>
      <c r="BH30" s="12">
        <v>29080111.853498802</v>
      </c>
      <c r="BI30" s="12">
        <v>29019062.499520302</v>
      </c>
      <c r="BJ30" s="12">
        <v>28958013.145541798</v>
      </c>
      <c r="BK30" s="12">
        <v>28652766.375649299</v>
      </c>
      <c r="BL30" s="12">
        <v>28347519.605756801</v>
      </c>
      <c r="BM30" s="12">
        <v>28042272.835864399</v>
      </c>
      <c r="BN30" s="12">
        <v>27675976.7119934</v>
      </c>
    </row>
    <row r="31" spans="35:66" x14ac:dyDescent="0.25">
      <c r="AI31" t="s">
        <v>23</v>
      </c>
      <c r="AJ31" t="s">
        <v>21</v>
      </c>
      <c r="AK31">
        <f t="shared" si="5"/>
        <v>28917188.730918098</v>
      </c>
      <c r="AL31">
        <f t="shared" si="4"/>
        <v>28962835.2954343</v>
      </c>
      <c r="AM31">
        <f t="shared" si="4"/>
        <v>29008481.859950401</v>
      </c>
      <c r="AN31">
        <f t="shared" si="4"/>
        <v>29099774.988982599</v>
      </c>
      <c r="AO31">
        <f t="shared" si="4"/>
        <v>29099634.5380149</v>
      </c>
      <c r="AP31">
        <f t="shared" si="4"/>
        <v>29099494.087047201</v>
      </c>
      <c r="AQ31">
        <f t="shared" si="4"/>
        <v>29037602.0272622</v>
      </c>
      <c r="AR31">
        <f t="shared" si="4"/>
        <v>28975709.967477299</v>
      </c>
      <c r="AS31">
        <f t="shared" si="4"/>
        <v>28666249.668552499</v>
      </c>
      <c r="AT31">
        <f t="shared" si="4"/>
        <v>28356789.3696278</v>
      </c>
      <c r="AU31">
        <f t="shared" si="4"/>
        <v>28047329.0707031</v>
      </c>
      <c r="AV31">
        <f t="shared" si="4"/>
        <v>27675976.7119934</v>
      </c>
    </row>
    <row r="34" spans="3:48" x14ac:dyDescent="0.25">
      <c r="AI34" t="s">
        <v>24</v>
      </c>
      <c r="AJ34" t="s">
        <v>13</v>
      </c>
      <c r="AK34">
        <f>BC28</f>
        <v>22026789.267604399</v>
      </c>
      <c r="AL34">
        <f t="shared" ref="AL34:AV36" si="6">BD28</f>
        <v>22062957.401262</v>
      </c>
      <c r="AM34">
        <f t="shared" si="6"/>
        <v>22101619.8889651</v>
      </c>
      <c r="AN34">
        <f t="shared" si="6"/>
        <v>22187536.528305199</v>
      </c>
      <c r="AO34">
        <f t="shared" si="6"/>
        <v>22224673.6870571</v>
      </c>
      <c r="AP34">
        <f t="shared" si="6"/>
        <v>22269783.909939799</v>
      </c>
      <c r="AQ34">
        <f t="shared" si="6"/>
        <v>22261075.949939799</v>
      </c>
      <c r="AR34">
        <f t="shared" si="6"/>
        <v>22252367.989939801</v>
      </c>
      <c r="AS34">
        <f t="shared" si="6"/>
        <v>22053782.575758599</v>
      </c>
      <c r="AT34">
        <f t="shared" si="6"/>
        <v>21748535.8058661</v>
      </c>
      <c r="AU34">
        <f t="shared" si="6"/>
        <v>21443289.035973601</v>
      </c>
      <c r="AV34">
        <f t="shared" si="6"/>
        <v>21076992.912102699</v>
      </c>
    </row>
    <row r="35" spans="3:48" x14ac:dyDescent="0.25">
      <c r="AI35" t="s">
        <v>24</v>
      </c>
      <c r="AJ35" t="s">
        <v>20</v>
      </c>
      <c r="AK35">
        <f t="shared" ref="AK35:AK36" si="7">BC29</f>
        <v>25469993.761509299</v>
      </c>
      <c r="AL35">
        <f t="shared" si="6"/>
        <v>25512129.0518318</v>
      </c>
      <c r="AM35">
        <f t="shared" si="6"/>
        <v>25554264.342154399</v>
      </c>
      <c r="AN35">
        <f t="shared" si="6"/>
        <v>25638534.922799598</v>
      </c>
      <c r="AO35">
        <f t="shared" si="6"/>
        <v>25635725.9034447</v>
      </c>
      <c r="AP35">
        <f t="shared" si="6"/>
        <v>25632916.884089898</v>
      </c>
      <c r="AQ35">
        <f t="shared" si="6"/>
        <v>25571867.530111399</v>
      </c>
      <c r="AR35">
        <f t="shared" si="6"/>
        <v>25510818.176132899</v>
      </c>
      <c r="AS35">
        <f t="shared" si="6"/>
        <v>25205571.4062404</v>
      </c>
      <c r="AT35">
        <f t="shared" si="6"/>
        <v>24900324.636348002</v>
      </c>
      <c r="AU35">
        <f t="shared" si="6"/>
        <v>24595077.866455499</v>
      </c>
      <c r="AV35">
        <f t="shared" si="6"/>
        <v>24228781.7425845</v>
      </c>
    </row>
    <row r="36" spans="3:48" x14ac:dyDescent="0.25">
      <c r="AI36" t="s">
        <v>24</v>
      </c>
      <c r="AJ36" t="s">
        <v>21</v>
      </c>
      <c r="AK36">
        <f t="shared" si="7"/>
        <v>28917188.730918098</v>
      </c>
      <c r="AL36">
        <f t="shared" si="6"/>
        <v>28959324.0212407</v>
      </c>
      <c r="AM36">
        <f t="shared" si="6"/>
        <v>29001459.311563302</v>
      </c>
      <c r="AN36">
        <f t="shared" si="6"/>
        <v>29085729.892208401</v>
      </c>
      <c r="AO36">
        <f t="shared" si="6"/>
        <v>29082920.872853599</v>
      </c>
      <c r="AP36">
        <f t="shared" si="6"/>
        <v>29080111.853498802</v>
      </c>
      <c r="AQ36">
        <f t="shared" si="6"/>
        <v>29019062.499520302</v>
      </c>
      <c r="AR36">
        <f t="shared" si="6"/>
        <v>28958013.145541798</v>
      </c>
      <c r="AS36">
        <f t="shared" si="6"/>
        <v>28652766.375649299</v>
      </c>
      <c r="AT36">
        <f t="shared" si="6"/>
        <v>28347519.605756801</v>
      </c>
      <c r="AU36">
        <f t="shared" si="6"/>
        <v>28042272.835864399</v>
      </c>
      <c r="AV36">
        <f t="shared" si="6"/>
        <v>27675976.7119934</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22" t="s">
        <v>54</v>
      </c>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row>
    <row r="58" spans="1:56" ht="15.75" x14ac:dyDescent="0.25">
      <c r="A58" s="23" t="s">
        <v>58</v>
      </c>
      <c r="B58" s="23"/>
      <c r="C58" s="23"/>
      <c r="D58" s="23"/>
      <c r="E58" s="23"/>
      <c r="F58" s="23"/>
      <c r="G58" s="23"/>
      <c r="H58" s="23"/>
      <c r="I58" s="23"/>
      <c r="J58" s="23"/>
      <c r="K58" s="23"/>
      <c r="L58" s="23"/>
      <c r="M58" s="23"/>
      <c r="N58" s="23"/>
      <c r="O58" s="24" t="s">
        <v>59</v>
      </c>
      <c r="P58" s="24"/>
      <c r="Q58" s="24"/>
      <c r="R58" s="24"/>
      <c r="S58" s="24"/>
      <c r="T58" s="24"/>
      <c r="U58" s="24"/>
      <c r="V58" s="24"/>
      <c r="W58" s="24"/>
      <c r="X58" s="24"/>
      <c r="Y58" s="24"/>
      <c r="Z58" s="24"/>
      <c r="AA58" s="24"/>
      <c r="AB58" s="24"/>
      <c r="AC58" s="16" t="s">
        <v>60</v>
      </c>
      <c r="AD58" s="16"/>
      <c r="AE58" s="16"/>
      <c r="AF58" s="16"/>
      <c r="AG58" s="16"/>
      <c r="AH58" s="16"/>
      <c r="AI58" s="16"/>
      <c r="AJ58" s="16"/>
      <c r="AK58" s="16"/>
      <c r="AL58" s="16"/>
      <c r="AM58" s="16"/>
      <c r="AN58" s="16"/>
      <c r="AO58" s="16"/>
      <c r="AP58" s="16"/>
      <c r="AQ58" s="17" t="s">
        <v>55</v>
      </c>
      <c r="AR58" s="17"/>
      <c r="AS58" s="17"/>
      <c r="AT58" s="17"/>
      <c r="AU58" s="17"/>
      <c r="AV58" s="17"/>
      <c r="AW58" s="17"/>
      <c r="AX58" s="17"/>
      <c r="AY58" s="17"/>
      <c r="AZ58" s="17"/>
      <c r="BA58" s="17"/>
      <c r="BB58" s="17"/>
      <c r="BC58" s="17"/>
      <c r="BD58" s="17"/>
    </row>
    <row r="59" spans="1:56" x14ac:dyDescent="0.25">
      <c r="A59" s="5" t="s">
        <v>61</v>
      </c>
      <c r="B59" s="5" t="s">
        <v>30</v>
      </c>
      <c r="C59" s="5">
        <v>0</v>
      </c>
      <c r="D59" s="5">
        <v>1</v>
      </c>
      <c r="E59" s="5">
        <v>2</v>
      </c>
      <c r="F59" s="5">
        <v>4</v>
      </c>
      <c r="G59" s="5">
        <v>6</v>
      </c>
      <c r="H59" s="5">
        <v>8</v>
      </c>
      <c r="I59" s="5">
        <v>9</v>
      </c>
      <c r="J59" s="5">
        <v>10</v>
      </c>
      <c r="K59" s="5">
        <v>15</v>
      </c>
      <c r="L59" s="5">
        <v>20</v>
      </c>
      <c r="M59" s="5">
        <v>25</v>
      </c>
      <c r="N59" s="5">
        <v>31</v>
      </c>
      <c r="O59" s="5" t="s">
        <v>61</v>
      </c>
      <c r="P59" s="5" t="s">
        <v>30</v>
      </c>
      <c r="Q59" s="5">
        <v>0</v>
      </c>
      <c r="R59" s="5">
        <v>1</v>
      </c>
      <c r="S59" s="5">
        <v>2</v>
      </c>
      <c r="T59" s="5">
        <v>4</v>
      </c>
      <c r="U59" s="5">
        <v>6</v>
      </c>
      <c r="V59" s="5">
        <v>8</v>
      </c>
      <c r="W59" s="5">
        <v>9</v>
      </c>
      <c r="X59" s="5">
        <v>10</v>
      </c>
      <c r="Y59" s="5">
        <v>15</v>
      </c>
      <c r="Z59" s="5">
        <v>20</v>
      </c>
      <c r="AA59" s="5">
        <v>25</v>
      </c>
      <c r="AB59" s="5">
        <v>31</v>
      </c>
      <c r="AC59" s="5" t="s">
        <v>61</v>
      </c>
      <c r="AD59" s="5" t="s">
        <v>30</v>
      </c>
      <c r="AE59" s="5">
        <v>0</v>
      </c>
      <c r="AF59" s="5">
        <v>1</v>
      </c>
      <c r="AG59" s="5">
        <v>2</v>
      </c>
      <c r="AH59" s="5">
        <v>4</v>
      </c>
      <c r="AI59" s="5">
        <v>6</v>
      </c>
      <c r="AJ59" s="5">
        <v>8</v>
      </c>
      <c r="AK59" s="5">
        <v>9</v>
      </c>
      <c r="AL59" s="5">
        <v>10</v>
      </c>
      <c r="AM59" s="5">
        <v>15</v>
      </c>
      <c r="AN59" s="5">
        <v>20</v>
      </c>
      <c r="AO59" s="5">
        <v>25</v>
      </c>
      <c r="AP59" s="5">
        <v>31</v>
      </c>
      <c r="AQ59" s="5" t="s">
        <v>61</v>
      </c>
      <c r="AR59" s="5" t="s">
        <v>30</v>
      </c>
      <c r="AS59" s="5">
        <v>0</v>
      </c>
      <c r="AT59" s="5">
        <v>1</v>
      </c>
      <c r="AU59" s="5">
        <v>2</v>
      </c>
      <c r="AV59" s="5">
        <v>4</v>
      </c>
      <c r="AW59" s="5">
        <v>6</v>
      </c>
      <c r="AX59" s="5">
        <v>8</v>
      </c>
      <c r="AY59" s="5">
        <v>9</v>
      </c>
      <c r="AZ59" s="5">
        <v>10</v>
      </c>
      <c r="BA59" s="5">
        <v>15</v>
      </c>
      <c r="BB59" s="5">
        <v>20</v>
      </c>
      <c r="BC59" s="5">
        <v>25</v>
      </c>
      <c r="BD59" s="5">
        <v>31</v>
      </c>
    </row>
    <row r="60" spans="1:56" ht="15.75" x14ac:dyDescent="0.25">
      <c r="A60" s="6" t="s">
        <v>69</v>
      </c>
      <c r="B60" t="s">
        <v>13</v>
      </c>
      <c r="D60">
        <f>(AL19-AK19)/(D$59-C$59)</f>
        <v>57938.033657599241</v>
      </c>
      <c r="E60">
        <f t="shared" ref="E60:N62" si="8">(AM19-AL19)/(E$59-D$59)</f>
        <v>61933.760116901249</v>
      </c>
      <c r="F60">
        <f t="shared" si="8"/>
        <v>68815.289018699899</v>
      </c>
      <c r="G60">
        <f t="shared" si="8"/>
        <v>36719.838220400736</v>
      </c>
      <c r="H60">
        <f t="shared" si="8"/>
        <v>43105.89704134874</v>
      </c>
      <c r="I60">
        <f t="shared" si="8"/>
        <v>0</v>
      </c>
      <c r="J60">
        <f t="shared" si="8"/>
        <v>-14126.476546797901</v>
      </c>
      <c r="K60">
        <f t="shared" si="8"/>
        <v>-64420.17720430046</v>
      </c>
      <c r="L60">
        <f t="shared" si="8"/>
        <v>-64420.177204299718</v>
      </c>
      <c r="M60">
        <f t="shared" si="8"/>
        <v>-64420.177204299718</v>
      </c>
      <c r="N60">
        <f t="shared" si="8"/>
        <v>-64420.177204300337</v>
      </c>
      <c r="O60" s="6" t="s">
        <v>69</v>
      </c>
      <c r="P60" t="s">
        <v>13</v>
      </c>
      <c r="R60">
        <f>(AL24-AK24)/(R$59-Q$59)</f>
        <v>47053.083657599986</v>
      </c>
      <c r="S60">
        <f t="shared" ref="S60:AB62" si="9">(AM24-AL24)/(S$59-R$59)</f>
        <v>50298.123909998685</v>
      </c>
      <c r="T60">
        <f t="shared" si="9"/>
        <v>55886.804344400764</v>
      </c>
      <c r="U60">
        <f t="shared" si="9"/>
        <v>27644.208798149601</v>
      </c>
      <c r="V60">
        <f t="shared" si="9"/>
        <v>32830.504241351038</v>
      </c>
      <c r="W60">
        <f t="shared" si="9"/>
        <v>-4353.980000000447</v>
      </c>
      <c r="X60">
        <f t="shared" si="9"/>
        <v>-4353.980000000447</v>
      </c>
      <c r="Y60">
        <f t="shared" si="9"/>
        <v>-53481.277674960344</v>
      </c>
      <c r="Z60">
        <f t="shared" si="9"/>
        <v>-62734.765591399373</v>
      </c>
      <c r="AA60">
        <f t="shared" si="9"/>
        <v>-62734.765591379997</v>
      </c>
      <c r="AB60">
        <f t="shared" si="9"/>
        <v>-62734.765591400363</v>
      </c>
      <c r="AC60" s="6" t="s">
        <v>69</v>
      </c>
      <c r="AD60" t="s">
        <v>13</v>
      </c>
      <c r="AF60">
        <f>(AL29-AK29)/(AF$59-AE$59)</f>
        <v>41610.608657602221</v>
      </c>
      <c r="AG60">
        <f t="shared" ref="AG60:AP62" si="10">(AM29-AL29)/(AG$59-AF$59)</f>
        <v>44480.305806599557</v>
      </c>
      <c r="AH60">
        <f t="shared" si="10"/>
        <v>49422.562007199973</v>
      </c>
      <c r="AI60">
        <f t="shared" si="10"/>
        <v>23106.39408705011</v>
      </c>
      <c r="AJ60">
        <f t="shared" si="10"/>
        <v>27692.807841349393</v>
      </c>
      <c r="AK60">
        <f t="shared" si="10"/>
        <v>-6530.9699999988079</v>
      </c>
      <c r="AL60">
        <f t="shared" si="10"/>
        <v>-6530.9700000025332</v>
      </c>
      <c r="AM60">
        <f t="shared" si="10"/>
        <v>-46599.180255600062</v>
      </c>
      <c r="AN60">
        <f t="shared" si="10"/>
        <v>-61892.059784939884</v>
      </c>
      <c r="AO60">
        <f t="shared" si="10"/>
        <v>-61892.059784960002</v>
      </c>
      <c r="AP60">
        <f>(AV29-AU29)/(AP$59-AO$59)</f>
        <v>-61892.059784933306</v>
      </c>
      <c r="AQ60" s="6" t="s">
        <v>69</v>
      </c>
      <c r="AR60" t="s">
        <v>13</v>
      </c>
      <c r="AT60">
        <f>(AL34-AK34)/(AT$59-AS$59)</f>
        <v>36168.133657600731</v>
      </c>
      <c r="AU60">
        <f t="shared" ref="AU60:BD62" si="11">(AM34-AL34)/(AU$59-AT$59)</f>
        <v>38662.487703099847</v>
      </c>
      <c r="AV60">
        <f t="shared" si="11"/>
        <v>42958.319670049474</v>
      </c>
      <c r="AW60">
        <f t="shared" si="11"/>
        <v>18568.57937595062</v>
      </c>
      <c r="AX60">
        <f t="shared" si="11"/>
        <v>22555.111441349611</v>
      </c>
      <c r="AY60">
        <f t="shared" si="11"/>
        <v>-8707.9600000008941</v>
      </c>
      <c r="AZ60">
        <f t="shared" si="11"/>
        <v>-8707.9599999971688</v>
      </c>
      <c r="BA60">
        <f t="shared" si="11"/>
        <v>-39717.08283624053</v>
      </c>
      <c r="BB60">
        <f t="shared" si="11"/>
        <v>-61049.35397849977</v>
      </c>
      <c r="BC60">
        <f t="shared" si="11"/>
        <v>-61049.35397849977</v>
      </c>
      <c r="BD60">
        <f t="shared" si="11"/>
        <v>-61049.353978483625</v>
      </c>
    </row>
    <row r="61" spans="1:56" ht="15.75" x14ac:dyDescent="0.25">
      <c r="A61" s="6" t="s">
        <v>70</v>
      </c>
      <c r="B61" t="s">
        <v>20</v>
      </c>
      <c r="D61">
        <f t="shared" ref="D61:D62" si="12">(AL20-AK20)/(D$59-C$59)</f>
        <v>56180.387096699327</v>
      </c>
      <c r="E61">
        <f t="shared" si="8"/>
        <v>56180.38709679991</v>
      </c>
      <c r="F61">
        <f t="shared" si="8"/>
        <v>56180.38709679991</v>
      </c>
      <c r="G61">
        <f t="shared" si="8"/>
        <v>3932.6270967517048</v>
      </c>
      <c r="H61">
        <f t="shared" si="8"/>
        <v>3932.6270967982709</v>
      </c>
      <c r="I61">
        <f t="shared" si="8"/>
        <v>-64420.177204299718</v>
      </c>
      <c r="J61">
        <f t="shared" si="8"/>
        <v>-64420.177204299718</v>
      </c>
      <c r="K61">
        <f t="shared" si="8"/>
        <v>-64420.177204299718</v>
      </c>
      <c r="L61">
        <f t="shared" si="8"/>
        <v>-64420.177204319836</v>
      </c>
      <c r="M61">
        <f t="shared" si="8"/>
        <v>-64420.17720430046</v>
      </c>
      <c r="N61">
        <f t="shared" si="8"/>
        <v>-64420.177204299718</v>
      </c>
      <c r="O61" s="6" t="s">
        <v>70</v>
      </c>
      <c r="P61" t="s">
        <v>20</v>
      </c>
      <c r="R61">
        <f t="shared" ref="R61:R62" si="13">(AL25-AK25)/(R$59-Q$59)</f>
        <v>49157.83870960027</v>
      </c>
      <c r="S61">
        <f t="shared" si="9"/>
        <v>49157.838709700853</v>
      </c>
      <c r="T61">
        <f t="shared" si="9"/>
        <v>49157.83870969899</v>
      </c>
      <c r="U61">
        <f t="shared" si="9"/>
        <v>1264.0587096512318</v>
      </c>
      <c r="V61">
        <f t="shared" si="9"/>
        <v>1264.0587096996605</v>
      </c>
      <c r="W61">
        <f t="shared" si="9"/>
        <v>-62734.765591401607</v>
      </c>
      <c r="X61">
        <f t="shared" si="9"/>
        <v>-62734.765591397882</v>
      </c>
      <c r="Y61">
        <f t="shared" si="9"/>
        <v>-62734.765591400115</v>
      </c>
      <c r="Z61">
        <f t="shared" si="9"/>
        <v>-62734.765591400115</v>
      </c>
      <c r="AA61">
        <f t="shared" si="9"/>
        <v>-62734.765591400115</v>
      </c>
      <c r="AB61">
        <f t="shared" si="9"/>
        <v>-62734.765591399744</v>
      </c>
      <c r="AC61" s="6" t="s">
        <v>70</v>
      </c>
      <c r="AD61" t="s">
        <v>20</v>
      </c>
      <c r="AF61">
        <f t="shared" ref="AF61:AF62" si="14">(AL30-AK30)/(AF$59-AE$59)</f>
        <v>45646.564516101032</v>
      </c>
      <c r="AG61">
        <f t="shared" si="10"/>
        <v>45646.564516101032</v>
      </c>
      <c r="AH61">
        <f t="shared" si="10"/>
        <v>45646.564516149461</v>
      </c>
      <c r="AI61">
        <f t="shared" si="10"/>
        <v>-70.22548389993608</v>
      </c>
      <c r="AJ61">
        <f t="shared" si="10"/>
        <v>-70.225483849644661</v>
      </c>
      <c r="AK61">
        <f t="shared" si="10"/>
        <v>-61892.059784900397</v>
      </c>
      <c r="AL61">
        <f t="shared" si="10"/>
        <v>-61892.05978500098</v>
      </c>
      <c r="AM61">
        <f t="shared" si="10"/>
        <v>-61892.059784939884</v>
      </c>
      <c r="AN61">
        <f t="shared" si="10"/>
        <v>-61892.059784960002</v>
      </c>
      <c r="AO61">
        <f t="shared" si="10"/>
        <v>-61892.059784939884</v>
      </c>
      <c r="AP61">
        <f t="shared" si="10"/>
        <v>-61892.05978495007</v>
      </c>
      <c r="AQ61" s="6" t="s">
        <v>70</v>
      </c>
      <c r="AR61" t="s">
        <v>20</v>
      </c>
      <c r="AT61">
        <f t="shared" ref="AT61:AT62" si="15">(AL35-AK35)/(AT$59-AS$59)</f>
        <v>42135.290322501212</v>
      </c>
      <c r="AU61">
        <f t="shared" si="11"/>
        <v>42135.29032259807</v>
      </c>
      <c r="AV61">
        <f t="shared" si="11"/>
        <v>42135.290322599933</v>
      </c>
      <c r="AW61">
        <f t="shared" si="11"/>
        <v>-1404.5096774492413</v>
      </c>
      <c r="AX61">
        <f t="shared" si="11"/>
        <v>-1404.5096774008125</v>
      </c>
      <c r="AY61">
        <f t="shared" si="11"/>
        <v>-61049.35397849977</v>
      </c>
      <c r="AZ61">
        <f t="shared" si="11"/>
        <v>-61049.35397849977</v>
      </c>
      <c r="BA61">
        <f t="shared" si="11"/>
        <v>-61049.35397849977</v>
      </c>
      <c r="BB61">
        <f t="shared" si="11"/>
        <v>-61049.353978479652</v>
      </c>
      <c r="BC61">
        <f t="shared" si="11"/>
        <v>-61049.353978500512</v>
      </c>
      <c r="BD61">
        <f t="shared" si="11"/>
        <v>-61049.35397849977</v>
      </c>
    </row>
    <row r="62" spans="1:56" ht="15.75" x14ac:dyDescent="0.25">
      <c r="A62" s="6" t="s">
        <v>71</v>
      </c>
      <c r="B62" t="s">
        <v>21</v>
      </c>
      <c r="D62">
        <f t="shared" si="12"/>
        <v>56180.38709679991</v>
      </c>
      <c r="E62">
        <f t="shared" si="8"/>
        <v>56180.387096803635</v>
      </c>
      <c r="F62">
        <f t="shared" si="8"/>
        <v>56180.387096749619</v>
      </c>
      <c r="G62">
        <f t="shared" si="8"/>
        <v>3932.6270968001336</v>
      </c>
      <c r="H62">
        <f t="shared" si="8"/>
        <v>3932.6270967498422</v>
      </c>
      <c r="I62">
        <f t="shared" si="8"/>
        <v>-64420.177204299718</v>
      </c>
      <c r="J62">
        <f t="shared" si="8"/>
        <v>-64420.177204299718</v>
      </c>
      <c r="K62">
        <f t="shared" si="8"/>
        <v>-64420.17720430046</v>
      </c>
      <c r="L62">
        <f t="shared" si="8"/>
        <v>-64420.177204299718</v>
      </c>
      <c r="M62">
        <f t="shared" si="8"/>
        <v>-64420.17720430046</v>
      </c>
      <c r="N62">
        <f t="shared" si="8"/>
        <v>-64420.177204299718</v>
      </c>
      <c r="O62" s="6" t="s">
        <v>71</v>
      </c>
      <c r="P62" t="s">
        <v>21</v>
      </c>
      <c r="R62">
        <f t="shared" si="13"/>
        <v>49157.838709700853</v>
      </c>
      <c r="S62">
        <f t="shared" si="9"/>
        <v>49157.838709700853</v>
      </c>
      <c r="T62">
        <f t="shared" si="9"/>
        <v>49157.838709650561</v>
      </c>
      <c r="U62">
        <f t="shared" si="9"/>
        <v>1264.0587096996605</v>
      </c>
      <c r="V62">
        <f t="shared" si="9"/>
        <v>1264.0587096493691</v>
      </c>
      <c r="W62">
        <f t="shared" si="9"/>
        <v>-62734.765591297299</v>
      </c>
      <c r="X62">
        <f t="shared" si="9"/>
        <v>-62734.765591401607</v>
      </c>
      <c r="Y62">
        <f t="shared" si="9"/>
        <v>-62734.765591400115</v>
      </c>
      <c r="Z62">
        <f t="shared" si="9"/>
        <v>-62734.765591400115</v>
      </c>
      <c r="AA62">
        <f t="shared" si="9"/>
        <v>-62734.765591400115</v>
      </c>
      <c r="AB62">
        <f t="shared" si="9"/>
        <v>-62734.765591399744</v>
      </c>
      <c r="AC62" s="6" t="s">
        <v>71</v>
      </c>
      <c r="AD62" t="s">
        <v>21</v>
      </c>
      <c r="AF62">
        <f t="shared" si="14"/>
        <v>45646.564516201615</v>
      </c>
      <c r="AG62">
        <f t="shared" si="10"/>
        <v>45646.564516101032</v>
      </c>
      <c r="AH62">
        <f t="shared" si="10"/>
        <v>45646.56451609917</v>
      </c>
      <c r="AI62">
        <f t="shared" si="10"/>
        <v>-70.225483849644661</v>
      </c>
      <c r="AJ62">
        <f t="shared" si="10"/>
        <v>-70.225483849644661</v>
      </c>
      <c r="AK62">
        <f t="shared" si="10"/>
        <v>-61892.05978500098</v>
      </c>
      <c r="AL62">
        <f t="shared" si="10"/>
        <v>-61892.059784900397</v>
      </c>
      <c r="AM62">
        <f t="shared" si="10"/>
        <v>-61892.059784960002</v>
      </c>
      <c r="AN62">
        <f t="shared" si="10"/>
        <v>-61892.059784939884</v>
      </c>
      <c r="AO62">
        <f t="shared" si="10"/>
        <v>-61892.059784939884</v>
      </c>
      <c r="AP62">
        <f t="shared" si="10"/>
        <v>-61892.05978495007</v>
      </c>
      <c r="AQ62" s="6" t="s">
        <v>71</v>
      </c>
      <c r="AR62" t="s">
        <v>21</v>
      </c>
      <c r="AT62">
        <f t="shared" si="15"/>
        <v>42135.290322601795</v>
      </c>
      <c r="AU62">
        <f t="shared" si="11"/>
        <v>42135.290322601795</v>
      </c>
      <c r="AV62">
        <f t="shared" si="11"/>
        <v>42135.290322549641</v>
      </c>
      <c r="AW62">
        <f t="shared" si="11"/>
        <v>-1404.5096774008125</v>
      </c>
      <c r="AX62">
        <f t="shared" si="11"/>
        <v>-1404.5096773989499</v>
      </c>
      <c r="AY62">
        <f t="shared" si="11"/>
        <v>-61049.35397849977</v>
      </c>
      <c r="AZ62">
        <f t="shared" si="11"/>
        <v>-61049.353978503495</v>
      </c>
      <c r="BA62">
        <f t="shared" si="11"/>
        <v>-61049.35397849977</v>
      </c>
      <c r="BB62">
        <f t="shared" si="11"/>
        <v>-61049.35397849977</v>
      </c>
      <c r="BC62">
        <f t="shared" si="11"/>
        <v>-61049.353978480402</v>
      </c>
      <c r="BD62">
        <f t="shared" si="11"/>
        <v>-61049.35397849977</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zoomScale="80" zoomScaleNormal="80" workbookViewId="0">
      <selection activeCell="W14" sqref="W14"/>
    </sheetView>
  </sheetViews>
  <sheetFormatPr defaultRowHeight="15" x14ac:dyDescent="0.25"/>
  <cols>
    <col min="3" max="3" width="13.140625" customWidth="1"/>
  </cols>
  <sheetData>
    <row r="1" spans="1:13" ht="15.75" x14ac:dyDescent="0.25">
      <c r="A1" s="11"/>
      <c r="B1" s="11"/>
      <c r="C1" s="11"/>
      <c r="D1" s="10"/>
      <c r="E1" s="10"/>
      <c r="F1" s="10"/>
      <c r="G1" s="10"/>
      <c r="H1" s="10"/>
      <c r="I1" s="26" t="s">
        <v>76</v>
      </c>
      <c r="J1" s="26"/>
      <c r="K1" s="26"/>
      <c r="L1" s="26"/>
      <c r="M1" s="26"/>
    </row>
    <row r="2" spans="1:13" x14ac:dyDescent="0.25">
      <c r="A2" t="s">
        <v>62</v>
      </c>
      <c r="B2" t="s">
        <v>33</v>
      </c>
      <c r="C2" t="s">
        <v>63</v>
      </c>
      <c r="K2" t="s">
        <v>69</v>
      </c>
      <c r="L2" t="s">
        <v>70</v>
      </c>
      <c r="M2" t="s">
        <v>71</v>
      </c>
    </row>
    <row r="3" spans="1:13" x14ac:dyDescent="0.25">
      <c r="A3" t="s">
        <v>37</v>
      </c>
      <c r="B3" t="s">
        <v>64</v>
      </c>
      <c r="C3" t="s">
        <v>39</v>
      </c>
      <c r="I3" t="s">
        <v>29</v>
      </c>
      <c r="J3" t="s">
        <v>30</v>
      </c>
      <c r="K3" t="s">
        <v>13</v>
      </c>
      <c r="L3" t="s">
        <v>20</v>
      </c>
      <c r="M3" t="s">
        <v>21</v>
      </c>
    </row>
    <row r="4" spans="1:13" x14ac:dyDescent="0.25">
      <c r="A4" s="3" t="s">
        <v>13</v>
      </c>
      <c r="B4" s="3" t="s">
        <v>0</v>
      </c>
      <c r="C4" s="13">
        <v>22026789.267604355</v>
      </c>
      <c r="I4" t="s">
        <v>0</v>
      </c>
      <c r="J4">
        <v>0</v>
      </c>
      <c r="K4">
        <f>C4/1000000</f>
        <v>22.026789267604354</v>
      </c>
      <c r="L4">
        <f>C16/1000000</f>
        <v>25.469993761509265</v>
      </c>
      <c r="M4">
        <f>C28/1000000</f>
        <v>28.917188730918131</v>
      </c>
    </row>
    <row r="5" spans="1:13" x14ac:dyDescent="0.25">
      <c r="A5" s="3" t="s">
        <v>13</v>
      </c>
      <c r="B5" s="3" t="s">
        <v>1</v>
      </c>
      <c r="C5" s="13">
        <v>22084727.301262043</v>
      </c>
      <c r="I5" t="s">
        <v>1</v>
      </c>
      <c r="J5">
        <v>1</v>
      </c>
      <c r="K5">
        <f t="shared" ref="K5:K14" si="0">C5/1000000</f>
        <v>22.084727301262042</v>
      </c>
      <c r="L5">
        <f t="shared" ref="L5:L15" si="1">C17/1000000</f>
        <v>25.526174148606035</v>
      </c>
      <c r="M5">
        <f t="shared" ref="M5:M15" si="2">C29/1000000</f>
        <v>28.973369118014897</v>
      </c>
    </row>
    <row r="6" spans="1:13" x14ac:dyDescent="0.25">
      <c r="A6" s="3" t="s">
        <v>13</v>
      </c>
      <c r="B6" s="3" t="s">
        <v>2</v>
      </c>
      <c r="C6" s="13">
        <v>22146661.0613789</v>
      </c>
      <c r="I6" t="s">
        <v>2</v>
      </c>
      <c r="J6">
        <v>2</v>
      </c>
      <c r="K6">
        <f t="shared" si="0"/>
        <v>22.1466610613789</v>
      </c>
      <c r="L6">
        <f t="shared" si="1"/>
        <v>25.582354535702812</v>
      </c>
      <c r="M6">
        <f t="shared" si="2"/>
        <v>29.029549505111678</v>
      </c>
    </row>
    <row r="7" spans="1:13" x14ac:dyDescent="0.25">
      <c r="A7" s="3" t="s">
        <v>13</v>
      </c>
      <c r="B7" s="3" t="s">
        <v>3</v>
      </c>
      <c r="C7" s="13">
        <v>22284291.63941633</v>
      </c>
      <c r="I7" t="s">
        <v>3</v>
      </c>
      <c r="J7">
        <v>4</v>
      </c>
      <c r="K7">
        <f t="shared" si="0"/>
        <v>22.284291639416331</v>
      </c>
      <c r="L7">
        <f t="shared" si="1"/>
        <v>25.694715309896363</v>
      </c>
      <c r="M7">
        <f t="shared" si="2"/>
        <v>29.141910279305225</v>
      </c>
    </row>
    <row r="8" spans="1:13" x14ac:dyDescent="0.25">
      <c r="A8" s="3" t="s">
        <v>13</v>
      </c>
      <c r="B8" s="3" t="s">
        <v>4</v>
      </c>
      <c r="C8" s="13">
        <v>22357731.315857109</v>
      </c>
      <c r="I8" t="s">
        <v>4</v>
      </c>
      <c r="J8">
        <v>6</v>
      </c>
      <c r="K8">
        <f t="shared" si="0"/>
        <v>22.357731315857109</v>
      </c>
      <c r="L8">
        <f t="shared" si="1"/>
        <v>25.70258056408991</v>
      </c>
      <c r="M8">
        <f t="shared" si="2"/>
        <v>29.149775533498776</v>
      </c>
    </row>
    <row r="9" spans="1:13" x14ac:dyDescent="0.25">
      <c r="A9" s="3" t="s">
        <v>13</v>
      </c>
      <c r="B9" s="3" t="s">
        <v>5</v>
      </c>
      <c r="C9" s="13">
        <v>22443943.109939761</v>
      </c>
      <c r="I9" t="s">
        <v>5</v>
      </c>
      <c r="J9">
        <v>8</v>
      </c>
      <c r="K9">
        <f t="shared" si="0"/>
        <v>22.443943109939763</v>
      </c>
      <c r="L9">
        <f t="shared" si="1"/>
        <v>25.710445818283457</v>
      </c>
      <c r="M9">
        <f t="shared" si="2"/>
        <v>29.157640787692323</v>
      </c>
    </row>
    <row r="10" spans="1:13" x14ac:dyDescent="0.25">
      <c r="A10" s="3" t="s">
        <v>13</v>
      </c>
      <c r="B10" s="3" t="s">
        <v>6</v>
      </c>
      <c r="C10" s="13">
        <v>22443943.109939758</v>
      </c>
      <c r="I10" t="s">
        <v>6</v>
      </c>
      <c r="J10">
        <v>9</v>
      </c>
      <c r="K10">
        <f t="shared" si="0"/>
        <v>22.443943109939759</v>
      </c>
      <c r="L10">
        <f t="shared" si="1"/>
        <v>25.646025641079156</v>
      </c>
      <c r="M10">
        <f t="shared" si="2"/>
        <v>29.093220610488025</v>
      </c>
    </row>
    <row r="11" spans="1:13" x14ac:dyDescent="0.25">
      <c r="A11" s="3" t="s">
        <v>13</v>
      </c>
      <c r="B11" s="3" t="s">
        <v>7</v>
      </c>
      <c r="C11" s="13">
        <v>22429816.633392993</v>
      </c>
      <c r="I11" t="s">
        <v>7</v>
      </c>
      <c r="J11">
        <v>10</v>
      </c>
      <c r="K11">
        <f t="shared" si="0"/>
        <v>22.429816633392992</v>
      </c>
      <c r="L11">
        <f t="shared" si="1"/>
        <v>25.581605463874858</v>
      </c>
      <c r="M11">
        <f t="shared" si="2"/>
        <v>29.028800433283724</v>
      </c>
    </row>
    <row r="12" spans="1:13" x14ac:dyDescent="0.25">
      <c r="A12" s="3" t="s">
        <v>13</v>
      </c>
      <c r="B12" s="3" t="s">
        <v>8</v>
      </c>
      <c r="C12" s="13">
        <v>22107715.747371487</v>
      </c>
      <c r="I12" t="s">
        <v>8</v>
      </c>
      <c r="J12">
        <f>[1]Num_steady!B11</f>
        <v>15</v>
      </c>
      <c r="K12">
        <f t="shared" si="0"/>
        <v>22.107715747371486</v>
      </c>
      <c r="L12">
        <f t="shared" si="1"/>
        <v>25.259504577853352</v>
      </c>
      <c r="M12">
        <f t="shared" si="2"/>
        <v>28.706699547262218</v>
      </c>
    </row>
    <row r="13" spans="1:13" x14ac:dyDescent="0.25">
      <c r="A13" s="3" t="s">
        <v>13</v>
      </c>
      <c r="B13" s="3" t="s">
        <v>9</v>
      </c>
      <c r="C13" s="13">
        <v>21785614.861349981</v>
      </c>
      <c r="I13" t="s">
        <v>9</v>
      </c>
      <c r="J13">
        <f>[1]Num_steady!B12</f>
        <v>20</v>
      </c>
      <c r="K13">
        <f t="shared" si="0"/>
        <v>21.78561486134998</v>
      </c>
      <c r="L13">
        <f t="shared" si="1"/>
        <v>24.937403691831847</v>
      </c>
      <c r="M13">
        <f t="shared" si="2"/>
        <v>28.384598661240709</v>
      </c>
    </row>
    <row r="14" spans="1:13" x14ac:dyDescent="0.25">
      <c r="A14" s="3" t="s">
        <v>13</v>
      </c>
      <c r="B14" s="3" t="s">
        <v>10</v>
      </c>
      <c r="C14" s="13">
        <v>21463513.975328475</v>
      </c>
      <c r="I14" t="s">
        <v>10</v>
      </c>
      <c r="J14">
        <f>[1]Num_steady!B13</f>
        <v>25</v>
      </c>
      <c r="K14">
        <f t="shared" si="0"/>
        <v>21.463513975328475</v>
      </c>
      <c r="L14">
        <f t="shared" si="1"/>
        <v>24.615302805810341</v>
      </c>
      <c r="M14">
        <f t="shared" si="2"/>
        <v>28.062497775219203</v>
      </c>
    </row>
    <row r="15" spans="1:13" x14ac:dyDescent="0.25">
      <c r="A15" s="3" t="s">
        <v>13</v>
      </c>
      <c r="B15" s="3" t="s">
        <v>11</v>
      </c>
      <c r="C15" s="13">
        <v>21076992.912102669</v>
      </c>
      <c r="I15" t="s">
        <v>11</v>
      </c>
      <c r="J15">
        <v>31</v>
      </c>
      <c r="K15">
        <f>C15/1000000</f>
        <v>21.076992912102668</v>
      </c>
      <c r="L15">
        <f t="shared" si="1"/>
        <v>24.228781742584534</v>
      </c>
      <c r="M15">
        <f t="shared" si="2"/>
        <v>27.6759767119934</v>
      </c>
    </row>
    <row r="16" spans="1:13" x14ac:dyDescent="0.25">
      <c r="A16" s="3" t="s">
        <v>20</v>
      </c>
      <c r="B16" s="3" t="s">
        <v>0</v>
      </c>
      <c r="C16" s="13">
        <v>25469993.761509266</v>
      </c>
    </row>
    <row r="17" spans="1:3" x14ac:dyDescent="0.25">
      <c r="A17" s="3" t="s">
        <v>20</v>
      </c>
      <c r="B17" s="3" t="s">
        <v>1</v>
      </c>
      <c r="C17" s="13">
        <v>25526174.148606036</v>
      </c>
    </row>
    <row r="18" spans="1:3" x14ac:dyDescent="0.25">
      <c r="A18" s="3" t="s">
        <v>20</v>
      </c>
      <c r="B18" s="3" t="s">
        <v>2</v>
      </c>
      <c r="C18" s="13">
        <v>25582354.535702813</v>
      </c>
    </row>
    <row r="19" spans="1:3" x14ac:dyDescent="0.25">
      <c r="A19" s="3" t="s">
        <v>20</v>
      </c>
      <c r="B19" s="3" t="s">
        <v>3</v>
      </c>
      <c r="C19" s="13">
        <v>25694715.309896365</v>
      </c>
    </row>
    <row r="20" spans="1:3" x14ac:dyDescent="0.25">
      <c r="A20" s="3" t="s">
        <v>20</v>
      </c>
      <c r="B20" s="3" t="s">
        <v>4</v>
      </c>
      <c r="C20" s="13">
        <v>25702580.564089909</v>
      </c>
    </row>
    <row r="21" spans="1:3" x14ac:dyDescent="0.25">
      <c r="A21" s="3" t="s">
        <v>20</v>
      </c>
      <c r="B21" s="3" t="s">
        <v>5</v>
      </c>
      <c r="C21" s="13">
        <v>25710445.818283457</v>
      </c>
    </row>
    <row r="22" spans="1:3" x14ac:dyDescent="0.25">
      <c r="A22" s="3" t="s">
        <v>20</v>
      </c>
      <c r="B22" s="3" t="s">
        <v>6</v>
      </c>
      <c r="C22" s="13">
        <v>25646025.641079158</v>
      </c>
    </row>
    <row r="23" spans="1:3" x14ac:dyDescent="0.25">
      <c r="A23" s="3" t="s">
        <v>20</v>
      </c>
      <c r="B23" s="3" t="s">
        <v>7</v>
      </c>
      <c r="C23" s="13">
        <v>25581605.463874858</v>
      </c>
    </row>
    <row r="24" spans="1:3" x14ac:dyDescent="0.25">
      <c r="A24" s="3" t="s">
        <v>20</v>
      </c>
      <c r="B24" s="3" t="s">
        <v>8</v>
      </c>
      <c r="C24" s="13">
        <v>25259504.577853352</v>
      </c>
    </row>
    <row r="25" spans="1:3" x14ac:dyDescent="0.25">
      <c r="A25" s="3" t="s">
        <v>20</v>
      </c>
      <c r="B25" s="3" t="s">
        <v>9</v>
      </c>
      <c r="C25" s="13">
        <v>24937403.691831846</v>
      </c>
    </row>
    <row r="26" spans="1:3" x14ac:dyDescent="0.25">
      <c r="A26" s="3" t="s">
        <v>20</v>
      </c>
      <c r="B26" s="3" t="s">
        <v>10</v>
      </c>
      <c r="C26" s="13">
        <v>24615302.80581034</v>
      </c>
    </row>
    <row r="27" spans="1:3" x14ac:dyDescent="0.25">
      <c r="A27" s="3" t="s">
        <v>20</v>
      </c>
      <c r="B27" s="3" t="s">
        <v>11</v>
      </c>
      <c r="C27" s="13">
        <v>24228781.742584534</v>
      </c>
    </row>
    <row r="28" spans="1:3" x14ac:dyDescent="0.25">
      <c r="A28" s="3" t="s">
        <v>21</v>
      </c>
      <c r="B28" s="3" t="s">
        <v>0</v>
      </c>
      <c r="C28" s="13">
        <v>28917188.730918132</v>
      </c>
    </row>
    <row r="29" spans="1:3" x14ac:dyDescent="0.25">
      <c r="A29" s="3" t="s">
        <v>21</v>
      </c>
      <c r="B29" s="3" t="s">
        <v>1</v>
      </c>
      <c r="C29" s="13">
        <v>28973369.118014898</v>
      </c>
    </row>
    <row r="30" spans="1:3" x14ac:dyDescent="0.25">
      <c r="A30" s="3" t="s">
        <v>21</v>
      </c>
      <c r="B30" s="3" t="s">
        <v>2</v>
      </c>
      <c r="C30" s="13">
        <v>29029549.505111679</v>
      </c>
    </row>
    <row r="31" spans="1:3" x14ac:dyDescent="0.25">
      <c r="A31" s="3" t="s">
        <v>21</v>
      </c>
      <c r="B31" s="3" t="s">
        <v>3</v>
      </c>
      <c r="C31" s="13">
        <v>29141910.279305227</v>
      </c>
    </row>
    <row r="32" spans="1:3" x14ac:dyDescent="0.25">
      <c r="A32" s="3" t="s">
        <v>21</v>
      </c>
      <c r="B32" s="3" t="s">
        <v>4</v>
      </c>
      <c r="C32" s="13">
        <v>29149775.533498775</v>
      </c>
    </row>
    <row r="33" spans="1:3" x14ac:dyDescent="0.25">
      <c r="A33" s="3" t="s">
        <v>21</v>
      </c>
      <c r="B33" s="3" t="s">
        <v>5</v>
      </c>
      <c r="C33" s="13">
        <v>29157640.787692323</v>
      </c>
    </row>
    <row r="34" spans="1:3" x14ac:dyDescent="0.25">
      <c r="A34" s="3" t="s">
        <v>21</v>
      </c>
      <c r="B34" s="3" t="s">
        <v>6</v>
      </c>
      <c r="C34" s="13">
        <v>29093220.610488024</v>
      </c>
    </row>
    <row r="35" spans="1:3" x14ac:dyDescent="0.25">
      <c r="A35" s="3" t="s">
        <v>21</v>
      </c>
      <c r="B35" s="3" t="s">
        <v>7</v>
      </c>
      <c r="C35" s="13">
        <v>29028800.433283724</v>
      </c>
    </row>
    <row r="36" spans="1:3" x14ac:dyDescent="0.25">
      <c r="A36" s="3" t="s">
        <v>21</v>
      </c>
      <c r="B36" s="3" t="s">
        <v>8</v>
      </c>
      <c r="C36" s="13">
        <v>28706699.547262218</v>
      </c>
    </row>
    <row r="37" spans="1:3" x14ac:dyDescent="0.25">
      <c r="A37" s="3" t="s">
        <v>21</v>
      </c>
      <c r="B37" s="3" t="s">
        <v>9</v>
      </c>
      <c r="C37" s="13">
        <v>28384598.661240708</v>
      </c>
    </row>
    <row r="38" spans="1:3" x14ac:dyDescent="0.25">
      <c r="A38" s="3" t="s">
        <v>21</v>
      </c>
      <c r="B38" s="3" t="s">
        <v>10</v>
      </c>
      <c r="C38" s="13">
        <v>28062497.775219202</v>
      </c>
    </row>
    <row r="39" spans="1:3" x14ac:dyDescent="0.25">
      <c r="A39" s="3" t="s">
        <v>21</v>
      </c>
      <c r="B39" s="3" t="s">
        <v>11</v>
      </c>
      <c r="C39" s="13">
        <v>27675976.7119934</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opLeftCell="B1" zoomScale="60" zoomScaleNormal="60" workbookViewId="0">
      <selection activeCell="W23" sqref="W23"/>
    </sheetView>
  </sheetViews>
  <sheetFormatPr defaultRowHeight="15" x14ac:dyDescent="0.25"/>
  <cols>
    <col min="7" max="7" width="9.140625" style="9"/>
    <col min="11" max="11" width="14.140625" customWidth="1"/>
    <col min="12" max="12" width="16" customWidth="1"/>
    <col min="13" max="13" width="15.85546875" customWidth="1"/>
    <col min="14" max="14" width="11.140625" customWidth="1"/>
  </cols>
  <sheetData>
    <row r="1" spans="1:28" x14ac:dyDescent="0.25">
      <c r="A1" s="3" t="s">
        <v>43</v>
      </c>
      <c r="B1" s="3" t="s">
        <v>33</v>
      </c>
      <c r="C1" s="3" t="s">
        <v>44</v>
      </c>
      <c r="G1"/>
      <c r="L1" t="s">
        <v>32</v>
      </c>
    </row>
    <row r="2" spans="1:28" ht="28.9" customHeight="1" x14ac:dyDescent="0.25">
      <c r="A2" s="3" t="s">
        <v>45</v>
      </c>
      <c r="B2" s="3" t="s">
        <v>37</v>
      </c>
      <c r="C2" s="3" t="s">
        <v>46</v>
      </c>
      <c r="D2" s="3" t="s">
        <v>47</v>
      </c>
      <c r="E2" s="3" t="s">
        <v>30</v>
      </c>
      <c r="F2" s="3" t="s">
        <v>38</v>
      </c>
      <c r="G2" s="3" t="s">
        <v>39</v>
      </c>
      <c r="L2" s="27" t="s">
        <v>29</v>
      </c>
      <c r="M2" s="28" t="s">
        <v>34</v>
      </c>
      <c r="N2" s="29" t="s">
        <v>15</v>
      </c>
      <c r="O2" s="29"/>
      <c r="P2" s="29"/>
      <c r="Q2" s="29"/>
      <c r="R2" s="30" t="s">
        <v>18</v>
      </c>
      <c r="S2" s="30"/>
      <c r="T2" s="30"/>
      <c r="U2" s="30"/>
      <c r="V2" s="31" t="s">
        <v>19</v>
      </c>
      <c r="W2" s="31"/>
      <c r="X2" s="31"/>
      <c r="Y2" s="31"/>
    </row>
    <row r="3" spans="1:28" x14ac:dyDescent="0.25">
      <c r="A3" s="3" t="s">
        <v>12</v>
      </c>
      <c r="B3" s="3" t="s">
        <v>20</v>
      </c>
      <c r="C3" s="3" t="s">
        <v>0</v>
      </c>
      <c r="D3" s="3" t="s">
        <v>14</v>
      </c>
      <c r="E3" s="3" t="s">
        <v>15</v>
      </c>
      <c r="F3" s="3" t="s">
        <v>16</v>
      </c>
      <c r="G3" s="13" t="s">
        <v>42</v>
      </c>
      <c r="L3" s="27"/>
      <c r="M3" s="28"/>
      <c r="N3" s="27" t="s">
        <v>14</v>
      </c>
      <c r="O3" s="27"/>
      <c r="P3" s="27" t="s">
        <v>68</v>
      </c>
      <c r="Q3" s="27"/>
      <c r="R3" s="27" t="s">
        <v>14</v>
      </c>
      <c r="S3" s="27"/>
      <c r="T3" s="27" t="s">
        <v>68</v>
      </c>
      <c r="U3" s="27"/>
      <c r="V3" s="27" t="s">
        <v>14</v>
      </c>
      <c r="W3" s="27"/>
      <c r="X3" s="27" t="s">
        <v>68</v>
      </c>
      <c r="Y3" s="27"/>
    </row>
    <row r="4" spans="1:28" x14ac:dyDescent="0.25">
      <c r="A4" s="3" t="s">
        <v>12</v>
      </c>
      <c r="B4" s="3" t="s">
        <v>20</v>
      </c>
      <c r="C4" s="3" t="s">
        <v>0</v>
      </c>
      <c r="D4" s="3" t="s">
        <v>14</v>
      </c>
      <c r="E4" s="3" t="s">
        <v>15</v>
      </c>
      <c r="F4" s="3" t="s">
        <v>17</v>
      </c>
      <c r="G4" s="13" t="s">
        <v>42</v>
      </c>
      <c r="L4" s="27"/>
      <c r="M4" s="28"/>
      <c r="N4" t="s">
        <v>35</v>
      </c>
      <c r="O4" t="s">
        <v>36</v>
      </c>
      <c r="P4" t="s">
        <v>35</v>
      </c>
      <c r="Q4" t="s">
        <v>36</v>
      </c>
      <c r="R4" t="s">
        <v>35</v>
      </c>
      <c r="S4" t="s">
        <v>36</v>
      </c>
      <c r="T4" t="s">
        <v>35</v>
      </c>
      <c r="U4" t="s">
        <v>36</v>
      </c>
      <c r="V4" t="s">
        <v>35</v>
      </c>
      <c r="W4" t="s">
        <v>36</v>
      </c>
      <c r="X4" t="s">
        <v>35</v>
      </c>
      <c r="Y4" t="s">
        <v>36</v>
      </c>
      <c r="AB4" t="s">
        <v>53</v>
      </c>
    </row>
    <row r="5" spans="1:28" x14ac:dyDescent="0.25">
      <c r="A5" s="3" t="s">
        <v>12</v>
      </c>
      <c r="B5" s="3" t="s">
        <v>20</v>
      </c>
      <c r="C5" s="3" t="s">
        <v>0</v>
      </c>
      <c r="D5" s="3" t="s">
        <v>14</v>
      </c>
      <c r="E5" s="3" t="s">
        <v>18</v>
      </c>
      <c r="F5" s="3" t="s">
        <v>16</v>
      </c>
      <c r="G5" s="13" t="s">
        <v>42</v>
      </c>
      <c r="L5" s="14" t="s">
        <v>0</v>
      </c>
      <c r="M5">
        <v>0</v>
      </c>
      <c r="N5" t="str">
        <f>G3</f>
        <v>EPS</v>
      </c>
      <c r="O5" t="str">
        <f>G4</f>
        <v>EPS</v>
      </c>
      <c r="P5">
        <f>G9</f>
        <v>8403.5820702163492</v>
      </c>
      <c r="Q5">
        <f>G10</f>
        <v>14403.582070216351</v>
      </c>
      <c r="R5" t="str">
        <f>G5</f>
        <v>EPS</v>
      </c>
      <c r="S5" t="str">
        <f>G6</f>
        <v>EPS</v>
      </c>
      <c r="T5">
        <f>G11</f>
        <v>8403.5820702163492</v>
      </c>
      <c r="U5">
        <f>G12</f>
        <v>14403.582070216351</v>
      </c>
      <c r="V5" t="str">
        <f>G7</f>
        <v>EPS</v>
      </c>
      <c r="W5" t="str">
        <f>G8</f>
        <v>EPS</v>
      </c>
      <c r="X5">
        <f>G13</f>
        <v>8403.5820702163492</v>
      </c>
      <c r="Y5">
        <f>G14</f>
        <v>16403.582070216351</v>
      </c>
    </row>
    <row r="6" spans="1:28" x14ac:dyDescent="0.25">
      <c r="A6" s="3" t="s">
        <v>12</v>
      </c>
      <c r="B6" s="3" t="s">
        <v>20</v>
      </c>
      <c r="C6" s="3" t="s">
        <v>0</v>
      </c>
      <c r="D6" s="3" t="s">
        <v>14</v>
      </c>
      <c r="E6" s="3" t="s">
        <v>18</v>
      </c>
      <c r="F6" s="3" t="s">
        <v>17</v>
      </c>
      <c r="G6" s="13" t="s">
        <v>42</v>
      </c>
      <c r="L6" s="14" t="s">
        <v>65</v>
      </c>
      <c r="M6">
        <v>2</v>
      </c>
      <c r="N6">
        <f>$G$15</f>
        <v>8532.6143282808644</v>
      </c>
      <c r="O6">
        <f>G16</f>
        <v>8532.6143282808644</v>
      </c>
      <c r="P6">
        <f>G21</f>
        <v>8532.6143282808644</v>
      </c>
      <c r="Q6">
        <f>G22</f>
        <v>14532.614328280866</v>
      </c>
      <c r="R6" t="str">
        <f>G17</f>
        <v>EPS</v>
      </c>
      <c r="S6" t="str">
        <f>G18</f>
        <v>EPS</v>
      </c>
      <c r="T6">
        <f>G23</f>
        <v>8532.6143282808644</v>
      </c>
      <c r="U6">
        <f>G24</f>
        <v>14532.614328280866</v>
      </c>
      <c r="V6" t="str">
        <f>G19</f>
        <v>EPS</v>
      </c>
      <c r="W6" t="str">
        <f>G20</f>
        <v>EPS</v>
      </c>
      <c r="X6">
        <f>G25</f>
        <v>8532.6143282808644</v>
      </c>
      <c r="Y6">
        <f>G26</f>
        <v>16532.614328280866</v>
      </c>
    </row>
    <row r="7" spans="1:28" x14ac:dyDescent="0.25">
      <c r="A7" s="3" t="s">
        <v>12</v>
      </c>
      <c r="B7" s="3" t="s">
        <v>20</v>
      </c>
      <c r="C7" s="3" t="s">
        <v>0</v>
      </c>
      <c r="D7" s="3" t="s">
        <v>14</v>
      </c>
      <c r="E7" s="3" t="s">
        <v>19</v>
      </c>
      <c r="F7" s="3" t="s">
        <v>16</v>
      </c>
      <c r="G7" s="13" t="s">
        <v>42</v>
      </c>
      <c r="L7" s="14" t="s">
        <v>66</v>
      </c>
      <c r="M7">
        <v>4</v>
      </c>
      <c r="N7">
        <f>G39</f>
        <v>8919.7111024744117</v>
      </c>
      <c r="O7">
        <f>G40</f>
        <v>8919.7111024744117</v>
      </c>
      <c r="P7" t="str">
        <f>G45</f>
        <v>EPS</v>
      </c>
      <c r="Q7" t="str">
        <f>G46</f>
        <v>EPS</v>
      </c>
      <c r="R7" t="str">
        <f>G41</f>
        <v>EPS</v>
      </c>
      <c r="S7" t="str">
        <f>G42</f>
        <v>EPS</v>
      </c>
      <c r="T7">
        <f>G47</f>
        <v>8919.7111024744117</v>
      </c>
      <c r="U7">
        <f>G48</f>
        <v>14919.711102474412</v>
      </c>
      <c r="V7" t="str">
        <f>G45</f>
        <v>EPS</v>
      </c>
      <c r="W7" t="str">
        <f>G46</f>
        <v>EPS</v>
      </c>
      <c r="X7">
        <f>G49</f>
        <v>8919.7111024744117</v>
      </c>
      <c r="Y7">
        <f>G50</f>
        <v>16919.711102474412</v>
      </c>
    </row>
    <row r="8" spans="1:28" x14ac:dyDescent="0.25">
      <c r="A8" s="3" t="s">
        <v>12</v>
      </c>
      <c r="B8" s="3" t="s">
        <v>20</v>
      </c>
      <c r="C8" s="3" t="s">
        <v>0</v>
      </c>
      <c r="D8" s="3" t="s">
        <v>14</v>
      </c>
      <c r="E8" s="3" t="s">
        <v>19</v>
      </c>
      <c r="F8" s="3" t="s">
        <v>17</v>
      </c>
      <c r="G8" s="13" t="s">
        <v>42</v>
      </c>
      <c r="L8" s="14" t="s">
        <v>67</v>
      </c>
      <c r="M8">
        <v>6</v>
      </c>
      <c r="N8">
        <f>G51</f>
        <v>9177.7756186034476</v>
      </c>
      <c r="O8">
        <f>G52</f>
        <v>9177.7756186034476</v>
      </c>
      <c r="P8" t="str">
        <f>G57</f>
        <v>EPS</v>
      </c>
      <c r="Q8" t="str">
        <f>G58</f>
        <v>EPS</v>
      </c>
      <c r="R8">
        <f>G53</f>
        <v>9177.7756186034476</v>
      </c>
      <c r="S8">
        <f>G54</f>
        <v>9177.7756186034476</v>
      </c>
      <c r="T8">
        <f>G59</f>
        <v>9177.7756186034458</v>
      </c>
      <c r="U8">
        <f>G60</f>
        <v>15177.775618603446</v>
      </c>
      <c r="V8" t="str">
        <f>G55</f>
        <v>EPS</v>
      </c>
      <c r="W8" t="str">
        <f>G56</f>
        <v>EPS</v>
      </c>
      <c r="X8">
        <f>G61</f>
        <v>9177.7756186034458</v>
      </c>
      <c r="Y8">
        <f>G62</f>
        <v>17177.775618603446</v>
      </c>
    </row>
    <row r="9" spans="1:28" x14ac:dyDescent="0.25">
      <c r="A9" s="3" t="s">
        <v>12</v>
      </c>
      <c r="B9" s="3" t="s">
        <v>20</v>
      </c>
      <c r="C9" s="3" t="s">
        <v>0</v>
      </c>
      <c r="D9" s="3" t="s">
        <v>72</v>
      </c>
      <c r="E9" s="3" t="s">
        <v>15</v>
      </c>
      <c r="F9" s="3" t="s">
        <v>16</v>
      </c>
      <c r="G9" s="13">
        <v>8403.5820702163492</v>
      </c>
      <c r="L9" s="14" t="s">
        <v>5</v>
      </c>
      <c r="M9">
        <v>8</v>
      </c>
      <c r="N9">
        <f>G63</f>
        <v>9435.8401347324761</v>
      </c>
      <c r="O9">
        <f>G64</f>
        <v>9435.8401347324761</v>
      </c>
      <c r="P9" t="str">
        <f>G69</f>
        <v>EPS</v>
      </c>
      <c r="Q9" t="str">
        <f>G70</f>
        <v>EPS</v>
      </c>
      <c r="R9">
        <f>G65</f>
        <v>9435.8401347324761</v>
      </c>
      <c r="S9">
        <f>G66</f>
        <v>9435.8401347324761</v>
      </c>
      <c r="T9" t="str">
        <f>G95</f>
        <v>EPS</v>
      </c>
      <c r="U9" t="str">
        <f>G71</f>
        <v>EPS</v>
      </c>
      <c r="V9" t="str">
        <f>G72</f>
        <v>EPS</v>
      </c>
      <c r="W9" t="str">
        <f>G68</f>
        <v>EPS</v>
      </c>
      <c r="X9">
        <f>G73</f>
        <v>9435.8401347324761</v>
      </c>
      <c r="Y9">
        <f>G74</f>
        <v>17435.840134732476</v>
      </c>
    </row>
    <row r="10" spans="1:28" x14ac:dyDescent="0.25">
      <c r="A10" s="3" t="s">
        <v>12</v>
      </c>
      <c r="B10" s="3" t="s">
        <v>20</v>
      </c>
      <c r="C10" s="3" t="s">
        <v>0</v>
      </c>
      <c r="D10" s="3" t="s">
        <v>72</v>
      </c>
      <c r="E10" s="3" t="s">
        <v>15</v>
      </c>
      <c r="F10" s="3" t="s">
        <v>17</v>
      </c>
      <c r="G10" s="13">
        <v>14403.582070216351</v>
      </c>
      <c r="L10" s="14" t="s">
        <v>7</v>
      </c>
      <c r="M10">
        <v>10</v>
      </c>
      <c r="N10">
        <f>G87</f>
        <v>9779.9261562378542</v>
      </c>
      <c r="O10">
        <f>G88</f>
        <v>9779.926156237856</v>
      </c>
      <c r="P10" t="str">
        <f>G93</f>
        <v>EPS</v>
      </c>
      <c r="Q10" t="str">
        <f>G94</f>
        <v>EPS</v>
      </c>
      <c r="R10">
        <f>G89</f>
        <v>9779.9261562378542</v>
      </c>
      <c r="S10">
        <f>G90</f>
        <v>9779.9261562378542</v>
      </c>
      <c r="T10" t="str">
        <f>G95</f>
        <v>EPS</v>
      </c>
      <c r="U10" t="str">
        <f>G96</f>
        <v>EPS</v>
      </c>
      <c r="V10">
        <f>G91</f>
        <v>9779.926156237856</v>
      </c>
      <c r="W10">
        <f>G92</f>
        <v>9779.926156237856</v>
      </c>
      <c r="X10">
        <f>G97</f>
        <v>9779.9261562378542</v>
      </c>
      <c r="Y10">
        <f>G98</f>
        <v>17779.926156237852</v>
      </c>
    </row>
    <row r="11" spans="1:28" x14ac:dyDescent="0.25">
      <c r="A11" s="3" t="s">
        <v>12</v>
      </c>
      <c r="B11" s="3" t="s">
        <v>20</v>
      </c>
      <c r="C11" s="3" t="s">
        <v>0</v>
      </c>
      <c r="D11" s="3" t="s">
        <v>72</v>
      </c>
      <c r="E11" s="3" t="s">
        <v>18</v>
      </c>
      <c r="F11" s="3" t="s">
        <v>16</v>
      </c>
      <c r="G11" s="13">
        <v>8403.5820702163492</v>
      </c>
      <c r="L11" s="14" t="s">
        <v>8</v>
      </c>
      <c r="M11">
        <v>15</v>
      </c>
      <c r="N11">
        <f>G99</f>
        <v>10640.141210001297</v>
      </c>
      <c r="O11">
        <f>G100</f>
        <v>10640.141210001295</v>
      </c>
      <c r="P11" t="str">
        <f>G105</f>
        <v>EPS</v>
      </c>
      <c r="Q11" t="str">
        <f>G106</f>
        <v>EPS</v>
      </c>
      <c r="R11">
        <f>G101</f>
        <v>10640.141210001297</v>
      </c>
      <c r="S11">
        <f>G102</f>
        <v>10640.141210001297</v>
      </c>
      <c r="T11" t="str">
        <f>G107</f>
        <v>EPS</v>
      </c>
      <c r="U11" t="str">
        <f>G108</f>
        <v>EPS</v>
      </c>
      <c r="V11">
        <f>G103</f>
        <v>10640.141210001295</v>
      </c>
      <c r="W11">
        <f>G104</f>
        <v>10640.141210001295</v>
      </c>
      <c r="X11">
        <f>G109</f>
        <v>10640.141210001297</v>
      </c>
      <c r="Y11">
        <f>G110</f>
        <v>18640.141210001297</v>
      </c>
    </row>
    <row r="12" spans="1:28" x14ac:dyDescent="0.25">
      <c r="A12" s="3" t="s">
        <v>12</v>
      </c>
      <c r="B12" s="3" t="s">
        <v>20</v>
      </c>
      <c r="C12" s="3" t="s">
        <v>0</v>
      </c>
      <c r="D12" s="3" t="s">
        <v>72</v>
      </c>
      <c r="E12" s="3" t="s">
        <v>18</v>
      </c>
      <c r="F12" s="3" t="s">
        <v>17</v>
      </c>
      <c r="G12" s="13">
        <v>14403.582070216351</v>
      </c>
      <c r="L12" s="14" t="s">
        <v>9</v>
      </c>
      <c r="M12">
        <v>20</v>
      </c>
      <c r="N12">
        <f>G111</f>
        <v>11500.356263764736</v>
      </c>
      <c r="O12">
        <f>G112</f>
        <v>11500.356263764734</v>
      </c>
      <c r="P12" t="str">
        <f>G117</f>
        <v>EPS</v>
      </c>
      <c r="Q12" t="str">
        <f>G118</f>
        <v>EPS</v>
      </c>
      <c r="R12">
        <f>G113</f>
        <v>11500.356263764736</v>
      </c>
      <c r="S12">
        <f>G114</f>
        <v>11500.356263764736</v>
      </c>
      <c r="T12" t="str">
        <f>G119</f>
        <v>EPS</v>
      </c>
      <c r="U12" t="str">
        <f>G120</f>
        <v>EPS</v>
      </c>
      <c r="V12">
        <f>G115</f>
        <v>11500.356263764739</v>
      </c>
      <c r="W12">
        <f>G116</f>
        <v>11500.356263764739</v>
      </c>
      <c r="X12">
        <f>G121</f>
        <v>11500.356263764736</v>
      </c>
      <c r="Y12">
        <f>G122</f>
        <v>19500.356263764734</v>
      </c>
    </row>
    <row r="13" spans="1:28" x14ac:dyDescent="0.25">
      <c r="A13" s="3" t="s">
        <v>12</v>
      </c>
      <c r="B13" s="3" t="s">
        <v>20</v>
      </c>
      <c r="C13" s="3" t="s">
        <v>0</v>
      </c>
      <c r="D13" s="3" t="s">
        <v>72</v>
      </c>
      <c r="E13" s="3" t="s">
        <v>19</v>
      </c>
      <c r="F13" s="3" t="s">
        <v>16</v>
      </c>
      <c r="G13" s="13">
        <v>8403.5820702163492</v>
      </c>
      <c r="L13" s="14" t="s">
        <v>11</v>
      </c>
      <c r="M13">
        <v>31</v>
      </c>
      <c r="N13">
        <f>G135</f>
        <v>13392.829382044303</v>
      </c>
      <c r="O13">
        <f>G136</f>
        <v>13392.829382044303</v>
      </c>
      <c r="P13" t="str">
        <f>G141</f>
        <v>EPS</v>
      </c>
      <c r="Q13" t="str">
        <f>G142</f>
        <v>EPS</v>
      </c>
      <c r="R13">
        <f>G137</f>
        <v>13392.829382044303</v>
      </c>
      <c r="S13">
        <f>G138</f>
        <v>13392.829382044303</v>
      </c>
      <c r="T13" t="str">
        <f>G143</f>
        <v>EPS</v>
      </c>
      <c r="U13" t="str">
        <f>G144</f>
        <v>EPS</v>
      </c>
      <c r="V13">
        <f>G139</f>
        <v>13392.829382044303</v>
      </c>
      <c r="W13">
        <f>G140</f>
        <v>13392.829382044303</v>
      </c>
      <c r="X13" t="str">
        <f>G145</f>
        <v>EPS</v>
      </c>
      <c r="Y13" t="str">
        <f>G146</f>
        <v>EPS</v>
      </c>
    </row>
    <row r="14" spans="1:28" x14ac:dyDescent="0.25">
      <c r="A14" s="3" t="s">
        <v>12</v>
      </c>
      <c r="B14" s="3" t="s">
        <v>20</v>
      </c>
      <c r="C14" s="3" t="s">
        <v>0</v>
      </c>
      <c r="D14" s="3" t="s">
        <v>72</v>
      </c>
      <c r="E14" s="3" t="s">
        <v>19</v>
      </c>
      <c r="F14" s="3" t="s">
        <v>17</v>
      </c>
      <c r="G14" s="13">
        <v>16403.582070216351</v>
      </c>
    </row>
    <row r="15" spans="1:28" x14ac:dyDescent="0.25">
      <c r="A15" s="3" t="s">
        <v>12</v>
      </c>
      <c r="B15" s="3" t="s">
        <v>20</v>
      </c>
      <c r="C15" s="3" t="s">
        <v>1</v>
      </c>
      <c r="D15" s="3" t="s">
        <v>14</v>
      </c>
      <c r="E15" s="3" t="s">
        <v>15</v>
      </c>
      <c r="F15" s="3" t="s">
        <v>16</v>
      </c>
      <c r="G15" s="13">
        <v>8532.6143282808644</v>
      </c>
    </row>
    <row r="16" spans="1:28" ht="60" x14ac:dyDescent="0.25">
      <c r="A16" s="3" t="s">
        <v>12</v>
      </c>
      <c r="B16" s="3" t="s">
        <v>20</v>
      </c>
      <c r="C16" s="3" t="s">
        <v>1</v>
      </c>
      <c r="D16" s="3" t="s">
        <v>14</v>
      </c>
      <c r="E16" s="3" t="s">
        <v>15</v>
      </c>
      <c r="F16" s="3" t="s">
        <v>17</v>
      </c>
      <c r="G16" s="13">
        <v>8532.6143282808644</v>
      </c>
      <c r="K16" t="s">
        <v>40</v>
      </c>
      <c r="L16" s="4" t="s">
        <v>41</v>
      </c>
      <c r="M16" s="15" t="s">
        <v>48</v>
      </c>
      <c r="N16" s="15" t="s">
        <v>56</v>
      </c>
      <c r="O16" s="15" t="s">
        <v>49</v>
      </c>
      <c r="P16" s="15" t="s">
        <v>50</v>
      </c>
      <c r="Q16" s="15" t="s">
        <v>51</v>
      </c>
      <c r="R16" s="15" t="s">
        <v>57</v>
      </c>
      <c r="S16" s="15" t="s">
        <v>52</v>
      </c>
      <c r="T16" s="15" t="s">
        <v>74</v>
      </c>
    </row>
    <row r="17" spans="1:20" x14ac:dyDescent="0.25">
      <c r="A17" s="3" t="s">
        <v>12</v>
      </c>
      <c r="B17" s="3" t="s">
        <v>20</v>
      </c>
      <c r="C17" s="3" t="s">
        <v>1</v>
      </c>
      <c r="D17" s="3" t="s">
        <v>14</v>
      </c>
      <c r="E17" s="3" t="s">
        <v>18</v>
      </c>
      <c r="F17" s="3" t="s">
        <v>16</v>
      </c>
      <c r="G17" s="13" t="s">
        <v>42</v>
      </c>
      <c r="K17" s="2">
        <v>43313</v>
      </c>
      <c r="L17">
        <f>$X$5</f>
        <v>8403.5820702163492</v>
      </c>
      <c r="M17">
        <f>$X$6</f>
        <v>8532.6143282808644</v>
      </c>
      <c r="N17">
        <f>$X$7</f>
        <v>8919.7111024744117</v>
      </c>
      <c r="O17">
        <f>$X$8</f>
        <v>9177.7756186034458</v>
      </c>
      <c r="P17">
        <f>$X$9</f>
        <v>9435.8401347324761</v>
      </c>
      <c r="Q17">
        <f>$X$10</f>
        <v>9779.9261562378542</v>
      </c>
      <c r="R17">
        <f>$X$11</f>
        <v>10640.141210001297</v>
      </c>
      <c r="S17">
        <f>$X$12</f>
        <v>11500.356263764736</v>
      </c>
      <c r="T17">
        <f>$V$13</f>
        <v>13392.829382044303</v>
      </c>
    </row>
    <row r="18" spans="1:20" x14ac:dyDescent="0.25">
      <c r="A18" s="3" t="s">
        <v>12</v>
      </c>
      <c r="B18" s="3" t="s">
        <v>20</v>
      </c>
      <c r="C18" s="3" t="s">
        <v>1</v>
      </c>
      <c r="D18" s="3" t="s">
        <v>14</v>
      </c>
      <c r="E18" s="3" t="s">
        <v>18</v>
      </c>
      <c r="F18" s="3" t="s">
        <v>17</v>
      </c>
      <c r="G18" s="13" t="s">
        <v>42</v>
      </c>
      <c r="K18" s="2">
        <v>43313.333333333336</v>
      </c>
      <c r="L18">
        <f>$X$5</f>
        <v>8403.5820702163492</v>
      </c>
      <c r="M18">
        <f>$X$6</f>
        <v>8532.6143282808644</v>
      </c>
      <c r="N18">
        <f>$X$7</f>
        <v>8919.7111024744117</v>
      </c>
      <c r="O18">
        <f>$X$8</f>
        <v>9177.7756186034458</v>
      </c>
      <c r="P18">
        <f>$X$9</f>
        <v>9435.8401347324761</v>
      </c>
      <c r="Q18">
        <f>$X$10</f>
        <v>9779.9261562378542</v>
      </c>
      <c r="R18">
        <f>$X$11</f>
        <v>10640.141210001297</v>
      </c>
      <c r="S18">
        <f>$X$12</f>
        <v>11500.356263764736</v>
      </c>
      <c r="T18">
        <f>$V$13</f>
        <v>13392.829382044303</v>
      </c>
    </row>
    <row r="19" spans="1:20" x14ac:dyDescent="0.25">
      <c r="A19" s="3" t="s">
        <v>12</v>
      </c>
      <c r="B19" s="3" t="s">
        <v>20</v>
      </c>
      <c r="C19" s="3" t="s">
        <v>1</v>
      </c>
      <c r="D19" s="3" t="s">
        <v>14</v>
      </c>
      <c r="E19" s="3" t="s">
        <v>19</v>
      </c>
      <c r="F19" s="3" t="s">
        <v>16</v>
      </c>
      <c r="G19" s="13" t="s">
        <v>42</v>
      </c>
      <c r="K19" s="2">
        <v>43313.333333333336</v>
      </c>
      <c r="L19">
        <f>$Y$5</f>
        <v>16403.582070216351</v>
      </c>
      <c r="M19">
        <f>$Y$6</f>
        <v>16532.614328280866</v>
      </c>
      <c r="N19">
        <f>$Y$7</f>
        <v>16919.711102474412</v>
      </c>
      <c r="O19">
        <f>$Y$8</f>
        <v>17177.775618603446</v>
      </c>
      <c r="P19">
        <f>$Y$9</f>
        <v>17435.840134732476</v>
      </c>
      <c r="Q19">
        <f>$Y$10</f>
        <v>17779.926156237852</v>
      </c>
      <c r="R19">
        <f>$Y$11</f>
        <v>18640.141210001297</v>
      </c>
      <c r="S19">
        <f>$Y$12</f>
        <v>19500.356263764734</v>
      </c>
      <c r="T19">
        <f>$W$13</f>
        <v>13392.829382044303</v>
      </c>
    </row>
    <row r="20" spans="1:20" x14ac:dyDescent="0.25">
      <c r="A20" s="3" t="s">
        <v>12</v>
      </c>
      <c r="B20" s="3" t="s">
        <v>20</v>
      </c>
      <c r="C20" s="3" t="s">
        <v>1</v>
      </c>
      <c r="D20" s="3" t="s">
        <v>14</v>
      </c>
      <c r="E20" s="3" t="s">
        <v>19</v>
      </c>
      <c r="F20" s="3" t="s">
        <v>17</v>
      </c>
      <c r="G20" s="13" t="s">
        <v>42</v>
      </c>
      <c r="K20" s="2">
        <v>43314</v>
      </c>
      <c r="L20">
        <f>$Y$5</f>
        <v>16403.582070216351</v>
      </c>
      <c r="M20">
        <f>$Y$6</f>
        <v>16532.614328280866</v>
      </c>
      <c r="N20">
        <f>$Y$7</f>
        <v>16919.711102474412</v>
      </c>
      <c r="O20">
        <f>$Y$8</f>
        <v>17177.775618603446</v>
      </c>
      <c r="P20">
        <f>$Y$9</f>
        <v>17435.840134732476</v>
      </c>
      <c r="Q20">
        <f>$Y$10</f>
        <v>17779.926156237852</v>
      </c>
      <c r="R20">
        <f>$Y$11</f>
        <v>18640.141210001297</v>
      </c>
      <c r="S20">
        <f>$Y$12</f>
        <v>19500.356263764734</v>
      </c>
      <c r="T20">
        <f>$W$13</f>
        <v>13392.829382044303</v>
      </c>
    </row>
    <row r="21" spans="1:20" x14ac:dyDescent="0.25">
      <c r="A21" s="3" t="s">
        <v>12</v>
      </c>
      <c r="B21" s="3" t="s">
        <v>20</v>
      </c>
      <c r="C21" s="3" t="s">
        <v>1</v>
      </c>
      <c r="D21" s="3" t="s">
        <v>72</v>
      </c>
      <c r="E21" s="3" t="s">
        <v>15</v>
      </c>
      <c r="F21" s="3" t="s">
        <v>16</v>
      </c>
      <c r="G21" s="13">
        <v>8532.6143282808644</v>
      </c>
      <c r="K21" s="2">
        <v>43314</v>
      </c>
      <c r="L21">
        <f>$X$5</f>
        <v>8403.5820702163492</v>
      </c>
      <c r="M21">
        <f>$X$6</f>
        <v>8532.6143282808644</v>
      </c>
      <c r="N21">
        <f>$X$7</f>
        <v>8919.7111024744117</v>
      </c>
      <c r="O21">
        <f>$X$8</f>
        <v>9177.7756186034458</v>
      </c>
      <c r="P21">
        <f>$X$9</f>
        <v>9435.8401347324761</v>
      </c>
      <c r="Q21">
        <f>$X$10</f>
        <v>9779.9261562378542</v>
      </c>
      <c r="R21">
        <f>$X$11</f>
        <v>10640.141210001297</v>
      </c>
      <c r="S21">
        <f>$X$12</f>
        <v>11500.356263764736</v>
      </c>
      <c r="T21">
        <f>$V$13</f>
        <v>13392.829382044303</v>
      </c>
    </row>
    <row r="22" spans="1:20" x14ac:dyDescent="0.25">
      <c r="A22" s="3" t="s">
        <v>12</v>
      </c>
      <c r="B22" s="3" t="s">
        <v>20</v>
      </c>
      <c r="C22" s="3" t="s">
        <v>1</v>
      </c>
      <c r="D22" s="3" t="s">
        <v>72</v>
      </c>
      <c r="E22" s="3" t="s">
        <v>15</v>
      </c>
      <c r="F22" s="3" t="s">
        <v>17</v>
      </c>
      <c r="G22" s="13">
        <v>14532.614328280866</v>
      </c>
      <c r="K22" s="2">
        <v>43314.333333333336</v>
      </c>
      <c r="L22">
        <f>$X$5</f>
        <v>8403.5820702163492</v>
      </c>
      <c r="M22">
        <f>$X$6</f>
        <v>8532.6143282808644</v>
      </c>
      <c r="N22">
        <f>$X$7</f>
        <v>8919.7111024744117</v>
      </c>
      <c r="O22">
        <f>$X$8</f>
        <v>9177.7756186034458</v>
      </c>
      <c r="P22">
        <f>$X$9</f>
        <v>9435.8401347324761</v>
      </c>
      <c r="Q22">
        <f>$X$10</f>
        <v>9779.9261562378542</v>
      </c>
      <c r="R22">
        <f>$X$11</f>
        <v>10640.141210001297</v>
      </c>
      <c r="S22">
        <f>$X$12</f>
        <v>11500.356263764736</v>
      </c>
      <c r="T22">
        <f>$V$13</f>
        <v>13392.829382044303</v>
      </c>
    </row>
    <row r="23" spans="1:20" x14ac:dyDescent="0.25">
      <c r="A23" s="3" t="s">
        <v>12</v>
      </c>
      <c r="B23" s="3" t="s">
        <v>20</v>
      </c>
      <c r="C23" s="3" t="s">
        <v>1</v>
      </c>
      <c r="D23" s="3" t="s">
        <v>72</v>
      </c>
      <c r="E23" s="3" t="s">
        <v>18</v>
      </c>
      <c r="F23" s="3" t="s">
        <v>16</v>
      </c>
      <c r="G23" s="13">
        <v>8532.6143282808644</v>
      </c>
      <c r="K23" s="2">
        <v>43314.333333333336</v>
      </c>
      <c r="L23">
        <f>$Y$5</f>
        <v>16403.582070216351</v>
      </c>
      <c r="M23">
        <f>$Y$6</f>
        <v>16532.614328280866</v>
      </c>
      <c r="N23">
        <f>$Y$7</f>
        <v>16919.711102474412</v>
      </c>
      <c r="O23">
        <f>$Y$8</f>
        <v>17177.775618603446</v>
      </c>
      <c r="P23">
        <f>$Y$9</f>
        <v>17435.840134732476</v>
      </c>
      <c r="Q23">
        <f>$Y$10</f>
        <v>17779.926156237852</v>
      </c>
      <c r="R23">
        <f>$Y$11</f>
        <v>18640.141210001297</v>
      </c>
      <c r="S23">
        <f>$Y$12</f>
        <v>19500.356263764734</v>
      </c>
      <c r="T23">
        <f>$W$13</f>
        <v>13392.829382044303</v>
      </c>
    </row>
    <row r="24" spans="1:20" x14ac:dyDescent="0.25">
      <c r="A24" s="3" t="s">
        <v>12</v>
      </c>
      <c r="B24" s="3" t="s">
        <v>20</v>
      </c>
      <c r="C24" s="3" t="s">
        <v>1</v>
      </c>
      <c r="D24" s="3" t="s">
        <v>72</v>
      </c>
      <c r="E24" s="3" t="s">
        <v>18</v>
      </c>
      <c r="F24" s="3" t="s">
        <v>17</v>
      </c>
      <c r="G24" s="13">
        <v>14532.614328280866</v>
      </c>
      <c r="K24" s="2">
        <v>43315</v>
      </c>
      <c r="L24">
        <f>$Y$5</f>
        <v>16403.582070216351</v>
      </c>
      <c r="M24">
        <f>$Y$6</f>
        <v>16532.614328280866</v>
      </c>
      <c r="N24">
        <f>$Y$7</f>
        <v>16919.711102474412</v>
      </c>
      <c r="O24">
        <f>$Y$8</f>
        <v>17177.775618603446</v>
      </c>
      <c r="P24">
        <f>$Y$9</f>
        <v>17435.840134732476</v>
      </c>
      <c r="Q24">
        <f>$Y$10</f>
        <v>17779.926156237852</v>
      </c>
      <c r="R24">
        <f>$Y$11</f>
        <v>18640.141210001297</v>
      </c>
      <c r="S24">
        <f>$Y$12</f>
        <v>19500.356263764734</v>
      </c>
      <c r="T24">
        <f>$W$13</f>
        <v>13392.829382044303</v>
      </c>
    </row>
    <row r="25" spans="1:20" x14ac:dyDescent="0.25">
      <c r="A25" s="3" t="s">
        <v>12</v>
      </c>
      <c r="B25" s="3" t="s">
        <v>20</v>
      </c>
      <c r="C25" s="3" t="s">
        <v>1</v>
      </c>
      <c r="D25" s="3" t="s">
        <v>72</v>
      </c>
      <c r="E25" s="3" t="s">
        <v>19</v>
      </c>
      <c r="F25" s="3" t="s">
        <v>16</v>
      </c>
      <c r="G25" s="13">
        <v>8532.6143282808644</v>
      </c>
      <c r="K25" s="2">
        <v>43315</v>
      </c>
      <c r="L25">
        <f>$X$5</f>
        <v>8403.5820702163492</v>
      </c>
      <c r="M25">
        <f>$X$6</f>
        <v>8532.6143282808644</v>
      </c>
      <c r="N25">
        <f>$X$7</f>
        <v>8919.7111024744117</v>
      </c>
      <c r="O25">
        <f>$X$8</f>
        <v>9177.7756186034458</v>
      </c>
      <c r="P25">
        <f>$X$9</f>
        <v>9435.8401347324761</v>
      </c>
      <c r="Q25">
        <f>$X$10</f>
        <v>9779.9261562378542</v>
      </c>
      <c r="R25">
        <f>$X$11</f>
        <v>10640.141210001297</v>
      </c>
      <c r="S25">
        <f>$X$12</f>
        <v>11500.356263764736</v>
      </c>
      <c r="T25">
        <f>$V$13</f>
        <v>13392.829382044303</v>
      </c>
    </row>
    <row r="26" spans="1:20" x14ac:dyDescent="0.25">
      <c r="A26" s="3" t="s">
        <v>12</v>
      </c>
      <c r="B26" s="3" t="s">
        <v>20</v>
      </c>
      <c r="C26" s="3" t="s">
        <v>1</v>
      </c>
      <c r="D26" s="3" t="s">
        <v>72</v>
      </c>
      <c r="E26" s="3" t="s">
        <v>19</v>
      </c>
      <c r="F26" s="3" t="s">
        <v>17</v>
      </c>
      <c r="G26" s="13">
        <v>16532.614328280866</v>
      </c>
      <c r="K26" s="2">
        <v>43315.333333333336</v>
      </c>
      <c r="L26">
        <f>$X$5</f>
        <v>8403.5820702163492</v>
      </c>
      <c r="M26">
        <f>$X$6</f>
        <v>8532.6143282808644</v>
      </c>
      <c r="N26">
        <f>$X$7</f>
        <v>8919.7111024744117</v>
      </c>
      <c r="O26">
        <f>$X$8</f>
        <v>9177.7756186034458</v>
      </c>
      <c r="P26">
        <f>$X$9</f>
        <v>9435.8401347324761</v>
      </c>
      <c r="Q26">
        <f>$X$10</f>
        <v>9779.9261562378542</v>
      </c>
      <c r="R26">
        <f>$X$11</f>
        <v>10640.141210001297</v>
      </c>
      <c r="S26">
        <f>$X$12</f>
        <v>11500.356263764736</v>
      </c>
      <c r="T26">
        <f>$V$13</f>
        <v>13392.829382044303</v>
      </c>
    </row>
    <row r="27" spans="1:20" x14ac:dyDescent="0.25">
      <c r="A27" s="3" t="s">
        <v>12</v>
      </c>
      <c r="B27" s="3" t="s">
        <v>20</v>
      </c>
      <c r="C27" s="3" t="s">
        <v>2</v>
      </c>
      <c r="D27" s="3" t="s">
        <v>14</v>
      </c>
      <c r="E27" s="3" t="s">
        <v>15</v>
      </c>
      <c r="F27" s="3" t="s">
        <v>16</v>
      </c>
      <c r="G27" s="13">
        <v>8661.6465863453795</v>
      </c>
      <c r="K27" s="2">
        <v>43315.333333333336</v>
      </c>
      <c r="L27">
        <f>$Y$5</f>
        <v>16403.582070216351</v>
      </c>
      <c r="M27">
        <f>$Y$6</f>
        <v>16532.614328280866</v>
      </c>
      <c r="N27">
        <f>$Y$7</f>
        <v>16919.711102474412</v>
      </c>
      <c r="O27">
        <f>$Y$8</f>
        <v>17177.775618603446</v>
      </c>
      <c r="P27">
        <f>$Y$9</f>
        <v>17435.840134732476</v>
      </c>
      <c r="Q27">
        <f>$Y$10</f>
        <v>17779.926156237852</v>
      </c>
      <c r="R27">
        <f>$Y$11</f>
        <v>18640.141210001297</v>
      </c>
      <c r="S27">
        <f>$Y$12</f>
        <v>19500.356263764734</v>
      </c>
      <c r="T27">
        <f>$W$13</f>
        <v>13392.829382044303</v>
      </c>
    </row>
    <row r="28" spans="1:20" x14ac:dyDescent="0.25">
      <c r="A28" s="3" t="s">
        <v>12</v>
      </c>
      <c r="B28" s="3" t="s">
        <v>20</v>
      </c>
      <c r="C28" s="3" t="s">
        <v>2</v>
      </c>
      <c r="D28" s="3" t="s">
        <v>14</v>
      </c>
      <c r="E28" s="3" t="s">
        <v>15</v>
      </c>
      <c r="F28" s="3" t="s">
        <v>17</v>
      </c>
      <c r="G28" s="13">
        <v>8661.6465863453795</v>
      </c>
      <c r="K28" s="2">
        <v>43316</v>
      </c>
      <c r="L28">
        <f>$Y$5</f>
        <v>16403.582070216351</v>
      </c>
      <c r="M28">
        <f>$Y$6</f>
        <v>16532.614328280866</v>
      </c>
      <c r="N28">
        <f>$Y$7</f>
        <v>16919.711102474412</v>
      </c>
      <c r="O28">
        <f>$Y$8</f>
        <v>17177.775618603446</v>
      </c>
      <c r="P28">
        <f>$Y$9</f>
        <v>17435.840134732476</v>
      </c>
      <c r="Q28">
        <f>$Y$10</f>
        <v>17779.926156237852</v>
      </c>
      <c r="R28">
        <f>$Y$11</f>
        <v>18640.141210001297</v>
      </c>
      <c r="S28">
        <f>$Y$12</f>
        <v>19500.356263764734</v>
      </c>
      <c r="T28">
        <f>$W$13</f>
        <v>13392.829382044303</v>
      </c>
    </row>
    <row r="29" spans="1:20" x14ac:dyDescent="0.25">
      <c r="A29" s="3" t="s">
        <v>12</v>
      </c>
      <c r="B29" s="3" t="s">
        <v>20</v>
      </c>
      <c r="C29" s="3" t="s">
        <v>2</v>
      </c>
      <c r="D29" s="3" t="s">
        <v>14</v>
      </c>
      <c r="E29" s="3" t="s">
        <v>18</v>
      </c>
      <c r="F29" s="3" t="s">
        <v>16</v>
      </c>
      <c r="G29" s="13" t="s">
        <v>42</v>
      </c>
      <c r="K29" s="2">
        <v>43316</v>
      </c>
      <c r="L29">
        <f>$X$5</f>
        <v>8403.5820702163492</v>
      </c>
      <c r="M29">
        <f>$X$6</f>
        <v>8532.6143282808644</v>
      </c>
      <c r="N29">
        <f>$X$7</f>
        <v>8919.7111024744117</v>
      </c>
      <c r="O29">
        <f>$X$8</f>
        <v>9177.7756186034458</v>
      </c>
      <c r="P29">
        <f>$X$9</f>
        <v>9435.8401347324761</v>
      </c>
      <c r="Q29">
        <f>$X$10</f>
        <v>9779.9261562378542</v>
      </c>
      <c r="R29">
        <f>$X$11</f>
        <v>10640.141210001297</v>
      </c>
      <c r="S29">
        <f>$X$12</f>
        <v>11500.356263764736</v>
      </c>
      <c r="T29">
        <f>$V$13</f>
        <v>13392.829382044303</v>
      </c>
    </row>
    <row r="30" spans="1:20" x14ac:dyDescent="0.25">
      <c r="A30" s="3" t="s">
        <v>12</v>
      </c>
      <c r="B30" s="3" t="s">
        <v>20</v>
      </c>
      <c r="C30" s="3" t="s">
        <v>2</v>
      </c>
      <c r="D30" s="3" t="s">
        <v>14</v>
      </c>
      <c r="E30" s="3" t="s">
        <v>18</v>
      </c>
      <c r="F30" s="3" t="s">
        <v>17</v>
      </c>
      <c r="G30" s="13" t="s">
        <v>42</v>
      </c>
      <c r="K30" s="2">
        <v>43316.333333333336</v>
      </c>
      <c r="L30">
        <f>$X$5</f>
        <v>8403.5820702163492</v>
      </c>
      <c r="M30">
        <f>$X$6</f>
        <v>8532.6143282808644</v>
      </c>
      <c r="N30">
        <f>$X$7</f>
        <v>8919.7111024744117</v>
      </c>
      <c r="O30">
        <f>$X$8</f>
        <v>9177.7756186034458</v>
      </c>
      <c r="P30">
        <f>$X$9</f>
        <v>9435.8401347324761</v>
      </c>
      <c r="Q30">
        <f>$X$10</f>
        <v>9779.9261562378542</v>
      </c>
      <c r="R30">
        <f>$X$11</f>
        <v>10640.141210001297</v>
      </c>
      <c r="S30">
        <f>$X$12</f>
        <v>11500.356263764736</v>
      </c>
      <c r="T30">
        <f>$V$13</f>
        <v>13392.829382044303</v>
      </c>
    </row>
    <row r="31" spans="1:20" x14ac:dyDescent="0.25">
      <c r="A31" s="3" t="s">
        <v>12</v>
      </c>
      <c r="B31" s="3" t="s">
        <v>20</v>
      </c>
      <c r="C31" s="3" t="s">
        <v>2</v>
      </c>
      <c r="D31" s="3" t="s">
        <v>14</v>
      </c>
      <c r="E31" s="3" t="s">
        <v>19</v>
      </c>
      <c r="F31" s="3" t="s">
        <v>16</v>
      </c>
      <c r="G31" s="13" t="s">
        <v>42</v>
      </c>
      <c r="K31" s="2">
        <v>43316.333333333336</v>
      </c>
      <c r="L31">
        <f>$Y$5</f>
        <v>16403.582070216351</v>
      </c>
      <c r="M31">
        <f>$Y$6</f>
        <v>16532.614328280866</v>
      </c>
      <c r="N31">
        <f>$Y$7</f>
        <v>16919.711102474412</v>
      </c>
      <c r="O31">
        <f>$Y$8</f>
        <v>17177.775618603446</v>
      </c>
      <c r="P31">
        <f>$Y$9</f>
        <v>17435.840134732476</v>
      </c>
      <c r="Q31">
        <f>$Y$10</f>
        <v>17779.926156237852</v>
      </c>
      <c r="R31">
        <f>$Y$11</f>
        <v>18640.141210001297</v>
      </c>
      <c r="S31">
        <f>$Y$12</f>
        <v>19500.356263764734</v>
      </c>
      <c r="T31">
        <f>$W$13</f>
        <v>13392.829382044303</v>
      </c>
    </row>
    <row r="32" spans="1:20" x14ac:dyDescent="0.25">
      <c r="A32" s="3" t="s">
        <v>12</v>
      </c>
      <c r="B32" s="3" t="s">
        <v>20</v>
      </c>
      <c r="C32" s="3" t="s">
        <v>2</v>
      </c>
      <c r="D32" s="3" t="s">
        <v>14</v>
      </c>
      <c r="E32" s="3" t="s">
        <v>19</v>
      </c>
      <c r="F32" s="3" t="s">
        <v>17</v>
      </c>
      <c r="G32" s="13" t="s">
        <v>42</v>
      </c>
      <c r="K32" s="2">
        <v>43317</v>
      </c>
      <c r="L32">
        <f>$Y$5</f>
        <v>16403.582070216351</v>
      </c>
      <c r="M32">
        <f>$Y$6</f>
        <v>16532.614328280866</v>
      </c>
      <c r="N32">
        <f>$Y$7</f>
        <v>16919.711102474412</v>
      </c>
      <c r="O32">
        <f>$Y$8</f>
        <v>17177.775618603446</v>
      </c>
      <c r="P32">
        <f>$Y$9</f>
        <v>17435.840134732476</v>
      </c>
      <c r="Q32">
        <f>$Y$10</f>
        <v>17779.926156237852</v>
      </c>
      <c r="R32">
        <f>$Y$11</f>
        <v>18640.141210001297</v>
      </c>
      <c r="S32">
        <f>$Y$12</f>
        <v>19500.356263764734</v>
      </c>
      <c r="T32">
        <f>$W$13</f>
        <v>13392.829382044303</v>
      </c>
    </row>
    <row r="33" spans="1:20" x14ac:dyDescent="0.25">
      <c r="A33" s="3" t="s">
        <v>12</v>
      </c>
      <c r="B33" s="3" t="s">
        <v>20</v>
      </c>
      <c r="C33" s="3" t="s">
        <v>2</v>
      </c>
      <c r="D33" s="3" t="s">
        <v>72</v>
      </c>
      <c r="E33" s="3" t="s">
        <v>15</v>
      </c>
      <c r="F33" s="3" t="s">
        <v>16</v>
      </c>
      <c r="G33" s="13">
        <v>8661.6465863453795</v>
      </c>
      <c r="K33" s="2">
        <v>43317</v>
      </c>
      <c r="L33">
        <f>$X$5</f>
        <v>8403.5820702163492</v>
      </c>
      <c r="M33">
        <f>$X$6</f>
        <v>8532.6143282808644</v>
      </c>
      <c r="N33">
        <f>$X$7</f>
        <v>8919.7111024744117</v>
      </c>
      <c r="O33">
        <f>$X$8</f>
        <v>9177.7756186034458</v>
      </c>
      <c r="P33">
        <f>$X$9</f>
        <v>9435.8401347324761</v>
      </c>
      <c r="Q33">
        <f>$X$10</f>
        <v>9779.9261562378542</v>
      </c>
      <c r="R33">
        <f>$X$11</f>
        <v>10640.141210001297</v>
      </c>
      <c r="S33">
        <f>$X$12</f>
        <v>11500.356263764736</v>
      </c>
      <c r="T33">
        <f>$V$13</f>
        <v>13392.829382044303</v>
      </c>
    </row>
    <row r="34" spans="1:20" x14ac:dyDescent="0.25">
      <c r="A34" s="3" t="s">
        <v>12</v>
      </c>
      <c r="B34" s="3" t="s">
        <v>20</v>
      </c>
      <c r="C34" s="3" t="s">
        <v>2</v>
      </c>
      <c r="D34" s="3" t="s">
        <v>72</v>
      </c>
      <c r="E34" s="3" t="s">
        <v>15</v>
      </c>
      <c r="F34" s="3" t="s">
        <v>17</v>
      </c>
      <c r="G34" s="13">
        <v>14661.646586345381</v>
      </c>
      <c r="K34" s="2">
        <v>43317.333333333336</v>
      </c>
      <c r="L34">
        <f>$X$5</f>
        <v>8403.5820702163492</v>
      </c>
      <c r="M34">
        <f>$X$6</f>
        <v>8532.6143282808644</v>
      </c>
      <c r="N34">
        <f>$X$7</f>
        <v>8919.7111024744117</v>
      </c>
      <c r="O34">
        <f>$X$8</f>
        <v>9177.7756186034458</v>
      </c>
      <c r="P34">
        <f>$X$9</f>
        <v>9435.8401347324761</v>
      </c>
      <c r="Q34">
        <f>$X$10</f>
        <v>9779.9261562378542</v>
      </c>
      <c r="R34">
        <f>$X$11</f>
        <v>10640.141210001297</v>
      </c>
      <c r="S34">
        <f>$X$12</f>
        <v>11500.356263764736</v>
      </c>
      <c r="T34">
        <f>$V$13</f>
        <v>13392.829382044303</v>
      </c>
    </row>
    <row r="35" spans="1:20" x14ac:dyDescent="0.25">
      <c r="A35" s="3" t="s">
        <v>12</v>
      </c>
      <c r="B35" s="3" t="s">
        <v>20</v>
      </c>
      <c r="C35" s="3" t="s">
        <v>2</v>
      </c>
      <c r="D35" s="3" t="s">
        <v>72</v>
      </c>
      <c r="E35" s="3" t="s">
        <v>18</v>
      </c>
      <c r="F35" s="3" t="s">
        <v>16</v>
      </c>
      <c r="G35" s="13">
        <v>8661.6465863453795</v>
      </c>
      <c r="K35" s="2">
        <v>43317.333333333336</v>
      </c>
      <c r="L35">
        <f>$Y$5</f>
        <v>16403.582070216351</v>
      </c>
      <c r="M35">
        <f>$Y$6</f>
        <v>16532.614328280866</v>
      </c>
      <c r="N35">
        <f>$Y$7</f>
        <v>16919.711102474412</v>
      </c>
      <c r="O35">
        <f>$Y$8</f>
        <v>17177.775618603446</v>
      </c>
      <c r="P35">
        <f>$Y$9</f>
        <v>17435.840134732476</v>
      </c>
      <c r="Q35">
        <f>$Y$10</f>
        <v>17779.926156237852</v>
      </c>
      <c r="R35">
        <f>$Y$11</f>
        <v>18640.141210001297</v>
      </c>
      <c r="S35">
        <f>$Y$12</f>
        <v>19500.356263764734</v>
      </c>
      <c r="T35">
        <f>$W$13</f>
        <v>13392.829382044303</v>
      </c>
    </row>
    <row r="36" spans="1:20" x14ac:dyDescent="0.25">
      <c r="A36" s="3" t="s">
        <v>12</v>
      </c>
      <c r="B36" s="3" t="s">
        <v>20</v>
      </c>
      <c r="C36" s="3" t="s">
        <v>2</v>
      </c>
      <c r="D36" s="3" t="s">
        <v>72</v>
      </c>
      <c r="E36" s="3" t="s">
        <v>18</v>
      </c>
      <c r="F36" s="3" t="s">
        <v>17</v>
      </c>
      <c r="G36" s="13">
        <v>14661.646586345381</v>
      </c>
      <c r="K36" s="2">
        <v>43318</v>
      </c>
      <c r="L36">
        <f>$Y$5</f>
        <v>16403.582070216351</v>
      </c>
      <c r="M36">
        <f>$Y$6</f>
        <v>16532.614328280866</v>
      </c>
      <c r="N36">
        <f>$Y$7</f>
        <v>16919.711102474412</v>
      </c>
      <c r="O36">
        <f>$Y$8</f>
        <v>17177.775618603446</v>
      </c>
      <c r="P36">
        <f>$Y$9</f>
        <v>17435.840134732476</v>
      </c>
      <c r="Q36">
        <f>$Y$10</f>
        <v>17779.926156237852</v>
      </c>
      <c r="R36">
        <f>$Y$11</f>
        <v>18640.141210001297</v>
      </c>
      <c r="S36">
        <f>$Y$12</f>
        <v>19500.356263764734</v>
      </c>
      <c r="T36">
        <f>$W$13</f>
        <v>13392.829382044303</v>
      </c>
    </row>
    <row r="37" spans="1:20" x14ac:dyDescent="0.25">
      <c r="A37" s="3" t="s">
        <v>12</v>
      </c>
      <c r="B37" s="3" t="s">
        <v>20</v>
      </c>
      <c r="C37" s="3" t="s">
        <v>2</v>
      </c>
      <c r="D37" s="3" t="s">
        <v>72</v>
      </c>
      <c r="E37" s="3" t="s">
        <v>19</v>
      </c>
      <c r="F37" s="3" t="s">
        <v>16</v>
      </c>
      <c r="G37" s="13">
        <v>8661.6465863453795</v>
      </c>
      <c r="K37" s="2">
        <v>43318</v>
      </c>
      <c r="L37">
        <f>$T$5</f>
        <v>8403.5820702163492</v>
      </c>
      <c r="M37">
        <f>$T$6</f>
        <v>8532.6143282808644</v>
      </c>
      <c r="N37">
        <f>$T$7</f>
        <v>8919.7111024744117</v>
      </c>
      <c r="O37">
        <f>$T$8</f>
        <v>9177.7756186034458</v>
      </c>
      <c r="P37">
        <f>$R$9</f>
        <v>9435.8401347324761</v>
      </c>
      <c r="Q37">
        <f>$R$10</f>
        <v>9779.9261562378542</v>
      </c>
      <c r="R37">
        <f>$R$11</f>
        <v>10640.141210001297</v>
      </c>
      <c r="S37">
        <f>$R$12</f>
        <v>11500.356263764736</v>
      </c>
      <c r="T37">
        <f>$R$13</f>
        <v>13392.829382044303</v>
      </c>
    </row>
    <row r="38" spans="1:20" x14ac:dyDescent="0.25">
      <c r="A38" s="3" t="s">
        <v>12</v>
      </c>
      <c r="B38" s="3" t="s">
        <v>20</v>
      </c>
      <c r="C38" s="3" t="s">
        <v>2</v>
      </c>
      <c r="D38" s="3" t="s">
        <v>72</v>
      </c>
      <c r="E38" s="3" t="s">
        <v>19</v>
      </c>
      <c r="F38" s="3" t="s">
        <v>17</v>
      </c>
      <c r="G38" s="13">
        <v>16661.646586345381</v>
      </c>
      <c r="K38" s="2">
        <v>43318.333333333336</v>
      </c>
      <c r="L38">
        <f>$T$5</f>
        <v>8403.5820702163492</v>
      </c>
      <c r="M38">
        <f>$T$6</f>
        <v>8532.6143282808644</v>
      </c>
      <c r="N38">
        <f>$T$7</f>
        <v>8919.7111024744117</v>
      </c>
      <c r="O38">
        <f>$T$8</f>
        <v>9177.7756186034458</v>
      </c>
      <c r="P38">
        <f>$R$9</f>
        <v>9435.8401347324761</v>
      </c>
      <c r="Q38">
        <f>$R$10</f>
        <v>9779.9261562378542</v>
      </c>
      <c r="R38">
        <f>$R$11</f>
        <v>10640.141210001297</v>
      </c>
      <c r="S38">
        <f>$R$12</f>
        <v>11500.356263764736</v>
      </c>
      <c r="T38">
        <f>$R$13</f>
        <v>13392.829382044303</v>
      </c>
    </row>
    <row r="39" spans="1:20" x14ac:dyDescent="0.25">
      <c r="A39" s="3" t="s">
        <v>12</v>
      </c>
      <c r="B39" s="3" t="s">
        <v>20</v>
      </c>
      <c r="C39" s="3" t="s">
        <v>3</v>
      </c>
      <c r="D39" s="3" t="s">
        <v>14</v>
      </c>
      <c r="E39" s="3" t="s">
        <v>15</v>
      </c>
      <c r="F39" s="3" t="s">
        <v>16</v>
      </c>
      <c r="G39" s="13">
        <v>8919.7111024744117</v>
      </c>
      <c r="K39" s="2">
        <v>43318.333333333336</v>
      </c>
      <c r="L39">
        <f>$U$5</f>
        <v>14403.582070216351</v>
      </c>
      <c r="M39">
        <f>$U$6</f>
        <v>14532.614328280866</v>
      </c>
      <c r="N39">
        <f>$U$7</f>
        <v>14919.711102474412</v>
      </c>
      <c r="O39">
        <f>$U$8</f>
        <v>15177.775618603446</v>
      </c>
      <c r="P39">
        <f>$S$9</f>
        <v>9435.8401347324761</v>
      </c>
      <c r="Q39">
        <f>$S$10</f>
        <v>9779.9261562378542</v>
      </c>
      <c r="R39">
        <f>$S$11</f>
        <v>10640.141210001297</v>
      </c>
      <c r="S39">
        <f>$S$12</f>
        <v>11500.356263764736</v>
      </c>
      <c r="T39">
        <f>$S$13</f>
        <v>13392.829382044303</v>
      </c>
    </row>
    <row r="40" spans="1:20" x14ac:dyDescent="0.25">
      <c r="A40" s="3" t="s">
        <v>12</v>
      </c>
      <c r="B40" s="3" t="s">
        <v>20</v>
      </c>
      <c r="C40" s="3" t="s">
        <v>3</v>
      </c>
      <c r="D40" s="3" t="s">
        <v>14</v>
      </c>
      <c r="E40" s="3" t="s">
        <v>15</v>
      </c>
      <c r="F40" s="3" t="s">
        <v>17</v>
      </c>
      <c r="G40" s="13">
        <v>8919.7111024744117</v>
      </c>
      <c r="K40" s="2">
        <v>43319</v>
      </c>
      <c r="L40">
        <f>$U$5</f>
        <v>14403.582070216351</v>
      </c>
      <c r="M40">
        <f>$U$6</f>
        <v>14532.614328280866</v>
      </c>
      <c r="N40">
        <f>$U$7</f>
        <v>14919.711102474412</v>
      </c>
      <c r="O40">
        <f>$U$8</f>
        <v>15177.775618603446</v>
      </c>
      <c r="P40">
        <f>$S$9</f>
        <v>9435.8401347324761</v>
      </c>
      <c r="Q40">
        <f>$S$10</f>
        <v>9779.9261562378542</v>
      </c>
      <c r="R40">
        <f>$S$11</f>
        <v>10640.141210001297</v>
      </c>
      <c r="S40">
        <f>$S$12</f>
        <v>11500.356263764736</v>
      </c>
      <c r="T40">
        <f>$S$13</f>
        <v>13392.829382044303</v>
      </c>
    </row>
    <row r="41" spans="1:20" x14ac:dyDescent="0.25">
      <c r="A41" s="3" t="s">
        <v>12</v>
      </c>
      <c r="B41" s="3" t="s">
        <v>20</v>
      </c>
      <c r="C41" s="3" t="s">
        <v>3</v>
      </c>
      <c r="D41" s="3" t="s">
        <v>14</v>
      </c>
      <c r="E41" s="3" t="s">
        <v>18</v>
      </c>
      <c r="F41" s="3" t="s">
        <v>16</v>
      </c>
      <c r="G41" s="13" t="s">
        <v>42</v>
      </c>
      <c r="K41" s="2">
        <v>43319</v>
      </c>
      <c r="L41">
        <f>$P$5</f>
        <v>8403.5820702163492</v>
      </c>
      <c r="M41">
        <f>$P$6</f>
        <v>8532.6143282808644</v>
      </c>
      <c r="N41">
        <f>$N$7</f>
        <v>8919.7111024744117</v>
      </c>
      <c r="O41">
        <f>$N$8</f>
        <v>9177.7756186034476</v>
      </c>
      <c r="P41">
        <f>$N$9</f>
        <v>9435.8401347324761</v>
      </c>
      <c r="Q41">
        <f>$N$10</f>
        <v>9779.9261562378542</v>
      </c>
      <c r="R41">
        <f>$N$11</f>
        <v>10640.141210001297</v>
      </c>
      <c r="S41">
        <f>$N$12</f>
        <v>11500.356263764736</v>
      </c>
      <c r="T41">
        <f t="shared" ref="T41:T70" si="0">$N$13</f>
        <v>13392.829382044303</v>
      </c>
    </row>
    <row r="42" spans="1:20" x14ac:dyDescent="0.25">
      <c r="A42" s="3" t="s">
        <v>12</v>
      </c>
      <c r="B42" s="3" t="s">
        <v>20</v>
      </c>
      <c r="C42" s="3" t="s">
        <v>3</v>
      </c>
      <c r="D42" s="3" t="s">
        <v>14</v>
      </c>
      <c r="E42" s="3" t="s">
        <v>18</v>
      </c>
      <c r="F42" s="3" t="s">
        <v>17</v>
      </c>
      <c r="G42" s="13" t="s">
        <v>42</v>
      </c>
      <c r="K42" s="2">
        <v>43319.333333333336</v>
      </c>
      <c r="L42">
        <f>$P$5</f>
        <v>8403.5820702163492</v>
      </c>
      <c r="M42">
        <f>$P$6</f>
        <v>8532.6143282808644</v>
      </c>
      <c r="N42">
        <f>$N$7</f>
        <v>8919.7111024744117</v>
      </c>
      <c r="O42">
        <f>$N$8</f>
        <v>9177.7756186034476</v>
      </c>
      <c r="P42">
        <f>$N$9</f>
        <v>9435.8401347324761</v>
      </c>
      <c r="Q42">
        <f>$N$10</f>
        <v>9779.9261562378542</v>
      </c>
      <c r="R42">
        <f>$N$11</f>
        <v>10640.141210001297</v>
      </c>
      <c r="S42">
        <f>$N$12</f>
        <v>11500.356263764736</v>
      </c>
      <c r="T42">
        <f t="shared" si="0"/>
        <v>13392.829382044303</v>
      </c>
    </row>
    <row r="43" spans="1:20" x14ac:dyDescent="0.25">
      <c r="A43" s="3" t="s">
        <v>12</v>
      </c>
      <c r="B43" s="3" t="s">
        <v>20</v>
      </c>
      <c r="C43" s="3" t="s">
        <v>3</v>
      </c>
      <c r="D43" s="3" t="s">
        <v>14</v>
      </c>
      <c r="E43" s="3" t="s">
        <v>19</v>
      </c>
      <c r="F43" s="3" t="s">
        <v>16</v>
      </c>
      <c r="G43" s="13" t="s">
        <v>42</v>
      </c>
      <c r="K43" s="2">
        <v>43319.333333333336</v>
      </c>
      <c r="L43">
        <f>$Q$5</f>
        <v>14403.582070216351</v>
      </c>
      <c r="M43">
        <f>$Q$6</f>
        <v>14532.614328280866</v>
      </c>
      <c r="N43">
        <f>$O$7</f>
        <v>8919.7111024744117</v>
      </c>
      <c r="O43">
        <f>$O$8</f>
        <v>9177.7756186034476</v>
      </c>
      <c r="P43">
        <f>$N$9</f>
        <v>9435.8401347324761</v>
      </c>
      <c r="Q43">
        <f>$O$10</f>
        <v>9779.926156237856</v>
      </c>
      <c r="R43">
        <f>$O$11</f>
        <v>10640.141210001295</v>
      </c>
      <c r="S43">
        <f>$O$12</f>
        <v>11500.356263764734</v>
      </c>
      <c r="T43">
        <f>$O$13</f>
        <v>13392.829382044303</v>
      </c>
    </row>
    <row r="44" spans="1:20" x14ac:dyDescent="0.25">
      <c r="A44" s="3" t="s">
        <v>12</v>
      </c>
      <c r="B44" s="3" t="s">
        <v>20</v>
      </c>
      <c r="C44" s="3" t="s">
        <v>3</v>
      </c>
      <c r="D44" s="3" t="s">
        <v>14</v>
      </c>
      <c r="E44" s="3" t="s">
        <v>19</v>
      </c>
      <c r="F44" s="3" t="s">
        <v>17</v>
      </c>
      <c r="G44" s="13" t="s">
        <v>42</v>
      </c>
      <c r="K44" s="2">
        <v>43320</v>
      </c>
      <c r="L44">
        <f>$Q$5</f>
        <v>14403.582070216351</v>
      </c>
      <c r="M44">
        <f>$Q$6</f>
        <v>14532.614328280866</v>
      </c>
      <c r="N44">
        <f>$O$7</f>
        <v>8919.7111024744117</v>
      </c>
      <c r="O44">
        <f>$O$8</f>
        <v>9177.7756186034476</v>
      </c>
      <c r="P44">
        <f>$N$9</f>
        <v>9435.8401347324761</v>
      </c>
      <c r="Q44">
        <f>$O$10</f>
        <v>9779.926156237856</v>
      </c>
      <c r="R44">
        <f>$O$11</f>
        <v>10640.141210001295</v>
      </c>
      <c r="S44">
        <f>$O$12</f>
        <v>11500.356263764734</v>
      </c>
      <c r="T44">
        <f>$O$13</f>
        <v>13392.829382044303</v>
      </c>
    </row>
    <row r="45" spans="1:20" x14ac:dyDescent="0.25">
      <c r="A45" s="3" t="s">
        <v>12</v>
      </c>
      <c r="B45" s="3" t="s">
        <v>20</v>
      </c>
      <c r="C45" s="3" t="s">
        <v>3</v>
      </c>
      <c r="D45" s="3" t="s">
        <v>72</v>
      </c>
      <c r="E45" s="3" t="s">
        <v>15</v>
      </c>
      <c r="F45" s="3" t="s">
        <v>16</v>
      </c>
      <c r="G45" s="13" t="s">
        <v>42</v>
      </c>
      <c r="K45" s="2">
        <v>43320</v>
      </c>
      <c r="L45">
        <f>$X$5</f>
        <v>8403.5820702163492</v>
      </c>
      <c r="M45">
        <f>$X$6</f>
        <v>8532.6143282808644</v>
      </c>
      <c r="N45">
        <f>$X$7</f>
        <v>8919.7111024744117</v>
      </c>
      <c r="O45">
        <f>$X$8</f>
        <v>9177.7756186034458</v>
      </c>
      <c r="P45">
        <f>$X$9</f>
        <v>9435.8401347324761</v>
      </c>
      <c r="Q45">
        <f>$X$10</f>
        <v>9779.9261562378542</v>
      </c>
      <c r="R45">
        <f>$X$11</f>
        <v>10640.141210001297</v>
      </c>
      <c r="S45">
        <f>$X$12</f>
        <v>11500.356263764736</v>
      </c>
      <c r="T45">
        <f>$V$13</f>
        <v>13392.829382044303</v>
      </c>
    </row>
    <row r="46" spans="1:20" x14ac:dyDescent="0.25">
      <c r="A46" s="3" t="s">
        <v>12</v>
      </c>
      <c r="B46" s="3" t="s">
        <v>20</v>
      </c>
      <c r="C46" s="3" t="s">
        <v>3</v>
      </c>
      <c r="D46" s="3" t="s">
        <v>72</v>
      </c>
      <c r="E46" s="3" t="s">
        <v>15</v>
      </c>
      <c r="F46" s="3" t="s">
        <v>17</v>
      </c>
      <c r="G46" s="13" t="s">
        <v>42</v>
      </c>
      <c r="K46" s="2">
        <v>43320.333333333336</v>
      </c>
      <c r="L46">
        <f>$X$5</f>
        <v>8403.5820702163492</v>
      </c>
      <c r="M46">
        <f>$X$6</f>
        <v>8532.6143282808644</v>
      </c>
      <c r="N46">
        <f>$X$7</f>
        <v>8919.7111024744117</v>
      </c>
      <c r="O46">
        <f>$X$8</f>
        <v>9177.7756186034458</v>
      </c>
      <c r="P46">
        <f>$X$9</f>
        <v>9435.8401347324761</v>
      </c>
      <c r="Q46">
        <f>$X$10</f>
        <v>9779.9261562378542</v>
      </c>
      <c r="R46">
        <f>$X$11</f>
        <v>10640.141210001297</v>
      </c>
      <c r="S46">
        <f>$X$12</f>
        <v>11500.356263764736</v>
      </c>
      <c r="T46">
        <f>$V$13</f>
        <v>13392.829382044303</v>
      </c>
    </row>
    <row r="47" spans="1:20" x14ac:dyDescent="0.25">
      <c r="A47" s="3" t="s">
        <v>12</v>
      </c>
      <c r="B47" s="3" t="s">
        <v>20</v>
      </c>
      <c r="C47" s="3" t="s">
        <v>3</v>
      </c>
      <c r="D47" s="3" t="s">
        <v>72</v>
      </c>
      <c r="E47" s="3" t="s">
        <v>18</v>
      </c>
      <c r="F47" s="3" t="s">
        <v>16</v>
      </c>
      <c r="G47" s="13">
        <v>8919.7111024744117</v>
      </c>
      <c r="K47" s="2">
        <v>43320.333333333336</v>
      </c>
      <c r="L47">
        <f>$Y$5</f>
        <v>16403.582070216351</v>
      </c>
      <c r="M47">
        <f>$Y$6</f>
        <v>16532.614328280866</v>
      </c>
      <c r="N47">
        <f>$Y$7</f>
        <v>16919.711102474412</v>
      </c>
      <c r="O47">
        <f>$Y$8</f>
        <v>17177.775618603446</v>
      </c>
      <c r="P47">
        <f>$Y$9</f>
        <v>17435.840134732476</v>
      </c>
      <c r="Q47">
        <f>$Y$10</f>
        <v>17779.926156237852</v>
      </c>
      <c r="R47">
        <f>$Y$11</f>
        <v>18640.141210001297</v>
      </c>
      <c r="S47">
        <f>$Y$12</f>
        <v>19500.356263764734</v>
      </c>
      <c r="T47">
        <f>$W$13</f>
        <v>13392.829382044303</v>
      </c>
    </row>
    <row r="48" spans="1:20" x14ac:dyDescent="0.25">
      <c r="A48" s="3" t="s">
        <v>12</v>
      </c>
      <c r="B48" s="3" t="s">
        <v>20</v>
      </c>
      <c r="C48" s="3" t="s">
        <v>3</v>
      </c>
      <c r="D48" s="3" t="s">
        <v>72</v>
      </c>
      <c r="E48" s="3" t="s">
        <v>18</v>
      </c>
      <c r="F48" s="3" t="s">
        <v>17</v>
      </c>
      <c r="G48" s="13">
        <v>14919.711102474412</v>
      </c>
      <c r="K48" s="2">
        <v>43321</v>
      </c>
      <c r="L48">
        <f>$Y$5</f>
        <v>16403.582070216351</v>
      </c>
      <c r="M48">
        <f>$Y$6</f>
        <v>16532.614328280866</v>
      </c>
      <c r="N48">
        <f>$Y$7</f>
        <v>16919.711102474412</v>
      </c>
      <c r="O48">
        <f>$Y$8</f>
        <v>17177.775618603446</v>
      </c>
      <c r="P48">
        <f>$Y$9</f>
        <v>17435.840134732476</v>
      </c>
      <c r="Q48">
        <f>$Y$10</f>
        <v>17779.926156237852</v>
      </c>
      <c r="R48">
        <f>$Y$11</f>
        <v>18640.141210001297</v>
      </c>
      <c r="S48">
        <f>$Y$12</f>
        <v>19500.356263764734</v>
      </c>
      <c r="T48">
        <f>$W$13</f>
        <v>13392.829382044303</v>
      </c>
    </row>
    <row r="49" spans="1:20" x14ac:dyDescent="0.25">
      <c r="A49" s="3" t="s">
        <v>12</v>
      </c>
      <c r="B49" s="3" t="s">
        <v>20</v>
      </c>
      <c r="C49" s="3" t="s">
        <v>3</v>
      </c>
      <c r="D49" s="3" t="s">
        <v>72</v>
      </c>
      <c r="E49" s="3" t="s">
        <v>19</v>
      </c>
      <c r="F49" s="3" t="s">
        <v>16</v>
      </c>
      <c r="G49" s="13">
        <v>8919.7111024744117</v>
      </c>
      <c r="K49" s="2">
        <v>43321</v>
      </c>
      <c r="L49">
        <f>$X$5</f>
        <v>8403.5820702163492</v>
      </c>
      <c r="M49">
        <f>$X$6</f>
        <v>8532.6143282808644</v>
      </c>
      <c r="N49">
        <f>$X$7</f>
        <v>8919.7111024744117</v>
      </c>
      <c r="O49">
        <f>$X$8</f>
        <v>9177.7756186034458</v>
      </c>
      <c r="P49">
        <f>$X$9</f>
        <v>9435.8401347324761</v>
      </c>
      <c r="Q49">
        <f>$X$10</f>
        <v>9779.9261562378542</v>
      </c>
      <c r="R49">
        <f>$X$11</f>
        <v>10640.141210001297</v>
      </c>
      <c r="S49">
        <f>$X$12</f>
        <v>11500.356263764736</v>
      </c>
      <c r="T49">
        <f>$V$13</f>
        <v>13392.829382044303</v>
      </c>
    </row>
    <row r="50" spans="1:20" x14ac:dyDescent="0.25">
      <c r="A50" s="3" t="s">
        <v>12</v>
      </c>
      <c r="B50" s="3" t="s">
        <v>20</v>
      </c>
      <c r="C50" s="3" t="s">
        <v>3</v>
      </c>
      <c r="D50" s="3" t="s">
        <v>72</v>
      </c>
      <c r="E50" s="3" t="s">
        <v>19</v>
      </c>
      <c r="F50" s="3" t="s">
        <v>17</v>
      </c>
      <c r="G50" s="13">
        <v>16919.711102474412</v>
      </c>
      <c r="K50" s="2">
        <v>43321.333333333336</v>
      </c>
      <c r="L50">
        <f>$X$5</f>
        <v>8403.5820702163492</v>
      </c>
      <c r="M50">
        <f>$X$6</f>
        <v>8532.6143282808644</v>
      </c>
      <c r="N50">
        <f>$X$7</f>
        <v>8919.7111024744117</v>
      </c>
      <c r="O50">
        <f>$X$8</f>
        <v>9177.7756186034458</v>
      </c>
      <c r="P50">
        <f>$X$9</f>
        <v>9435.8401347324761</v>
      </c>
      <c r="Q50">
        <f>$X$10</f>
        <v>9779.9261562378542</v>
      </c>
      <c r="R50">
        <f>$X$11</f>
        <v>10640.141210001297</v>
      </c>
      <c r="S50">
        <f>$X$12</f>
        <v>11500.356263764736</v>
      </c>
      <c r="T50">
        <f>$V$13</f>
        <v>13392.829382044303</v>
      </c>
    </row>
    <row r="51" spans="1:20" x14ac:dyDescent="0.25">
      <c r="A51" s="3" t="s">
        <v>12</v>
      </c>
      <c r="B51" s="3" t="s">
        <v>20</v>
      </c>
      <c r="C51" s="3" t="s">
        <v>4</v>
      </c>
      <c r="D51" s="3" t="s">
        <v>14</v>
      </c>
      <c r="E51" s="3" t="s">
        <v>15</v>
      </c>
      <c r="F51" s="3" t="s">
        <v>16</v>
      </c>
      <c r="G51" s="13">
        <v>9177.7756186034476</v>
      </c>
      <c r="K51" s="2">
        <v>43321.333333333336</v>
      </c>
      <c r="L51">
        <f>$Y$5</f>
        <v>16403.582070216351</v>
      </c>
      <c r="M51">
        <f>$Y$6</f>
        <v>16532.614328280866</v>
      </c>
      <c r="N51">
        <f>$Y$7</f>
        <v>16919.711102474412</v>
      </c>
      <c r="O51">
        <f>$Y$8</f>
        <v>17177.775618603446</v>
      </c>
      <c r="P51">
        <f>$Y$9</f>
        <v>17435.840134732476</v>
      </c>
      <c r="Q51">
        <f>$Y$10</f>
        <v>17779.926156237852</v>
      </c>
      <c r="R51">
        <f>$Y$11</f>
        <v>18640.141210001297</v>
      </c>
      <c r="S51">
        <f>$Y$12</f>
        <v>19500.356263764734</v>
      </c>
      <c r="T51">
        <f>$W$13</f>
        <v>13392.829382044303</v>
      </c>
    </row>
    <row r="52" spans="1:20" x14ac:dyDescent="0.25">
      <c r="A52" s="3" t="s">
        <v>12</v>
      </c>
      <c r="B52" s="3" t="s">
        <v>20</v>
      </c>
      <c r="C52" s="3" t="s">
        <v>4</v>
      </c>
      <c r="D52" s="3" t="s">
        <v>14</v>
      </c>
      <c r="E52" s="3" t="s">
        <v>15</v>
      </c>
      <c r="F52" s="3" t="s">
        <v>17</v>
      </c>
      <c r="G52" s="13">
        <v>9177.7756186034476</v>
      </c>
      <c r="K52" s="2">
        <v>43322</v>
      </c>
      <c r="L52">
        <f>$Y$5</f>
        <v>16403.582070216351</v>
      </c>
      <c r="M52">
        <f>$Y$6</f>
        <v>16532.614328280866</v>
      </c>
      <c r="N52">
        <f>$Y$7</f>
        <v>16919.711102474412</v>
      </c>
      <c r="O52">
        <f>$Y$8</f>
        <v>17177.775618603446</v>
      </c>
      <c r="P52">
        <f>$Y$9</f>
        <v>17435.840134732476</v>
      </c>
      <c r="Q52">
        <f>$Y$10</f>
        <v>17779.926156237852</v>
      </c>
      <c r="R52">
        <f>$Y$11</f>
        <v>18640.141210001297</v>
      </c>
      <c r="S52">
        <f>$Y$12</f>
        <v>19500.356263764734</v>
      </c>
      <c r="T52">
        <f>$W$13</f>
        <v>13392.829382044303</v>
      </c>
    </row>
    <row r="53" spans="1:20" x14ac:dyDescent="0.25">
      <c r="A53" s="3" t="s">
        <v>12</v>
      </c>
      <c r="B53" s="3" t="s">
        <v>20</v>
      </c>
      <c r="C53" s="3" t="s">
        <v>4</v>
      </c>
      <c r="D53" s="3" t="s">
        <v>14</v>
      </c>
      <c r="E53" s="3" t="s">
        <v>18</v>
      </c>
      <c r="F53" s="3" t="s">
        <v>16</v>
      </c>
      <c r="G53" s="13">
        <v>9177.7756186034476</v>
      </c>
      <c r="K53" s="2">
        <v>43322</v>
      </c>
      <c r="L53">
        <f>$X$5</f>
        <v>8403.5820702163492</v>
      </c>
      <c r="M53">
        <f>$X$6</f>
        <v>8532.6143282808644</v>
      </c>
      <c r="N53">
        <f>$X$7</f>
        <v>8919.7111024744117</v>
      </c>
      <c r="O53">
        <f>$X$8</f>
        <v>9177.7756186034458</v>
      </c>
      <c r="P53">
        <f>$X$9</f>
        <v>9435.8401347324761</v>
      </c>
      <c r="Q53">
        <f>$X$10</f>
        <v>9779.9261562378542</v>
      </c>
      <c r="R53">
        <f>$X$11</f>
        <v>10640.141210001297</v>
      </c>
      <c r="S53">
        <f>$X$12</f>
        <v>11500.356263764736</v>
      </c>
      <c r="T53">
        <f>$V$13</f>
        <v>13392.829382044303</v>
      </c>
    </row>
    <row r="54" spans="1:20" x14ac:dyDescent="0.25">
      <c r="A54" s="3" t="s">
        <v>12</v>
      </c>
      <c r="B54" s="3" t="s">
        <v>20</v>
      </c>
      <c r="C54" s="3" t="s">
        <v>4</v>
      </c>
      <c r="D54" s="3" t="s">
        <v>14</v>
      </c>
      <c r="E54" s="3" t="s">
        <v>18</v>
      </c>
      <c r="F54" s="3" t="s">
        <v>17</v>
      </c>
      <c r="G54" s="13">
        <v>9177.7756186034476</v>
      </c>
      <c r="K54" s="2">
        <v>43322.333333333336</v>
      </c>
      <c r="L54">
        <f>$X$5</f>
        <v>8403.5820702163492</v>
      </c>
      <c r="M54">
        <f>$X$6</f>
        <v>8532.6143282808644</v>
      </c>
      <c r="N54">
        <f>$X$7</f>
        <v>8919.7111024744117</v>
      </c>
      <c r="O54">
        <f>$X$8</f>
        <v>9177.7756186034458</v>
      </c>
      <c r="P54">
        <f>$X$9</f>
        <v>9435.8401347324761</v>
      </c>
      <c r="Q54">
        <f>$X$10</f>
        <v>9779.9261562378542</v>
      </c>
      <c r="R54">
        <f>$X$11</f>
        <v>10640.141210001297</v>
      </c>
      <c r="S54">
        <f>$X$12</f>
        <v>11500.356263764736</v>
      </c>
      <c r="T54">
        <f>$V$13</f>
        <v>13392.829382044303</v>
      </c>
    </row>
    <row r="55" spans="1:20" x14ac:dyDescent="0.25">
      <c r="A55" s="3" t="s">
        <v>12</v>
      </c>
      <c r="B55" s="3" t="s">
        <v>20</v>
      </c>
      <c r="C55" s="3" t="s">
        <v>4</v>
      </c>
      <c r="D55" s="3" t="s">
        <v>14</v>
      </c>
      <c r="E55" s="3" t="s">
        <v>19</v>
      </c>
      <c r="F55" s="3" t="s">
        <v>16</v>
      </c>
      <c r="G55" s="13" t="s">
        <v>42</v>
      </c>
      <c r="K55" s="2">
        <v>43322.333333333336</v>
      </c>
      <c r="L55">
        <f>$Y$5</f>
        <v>16403.582070216351</v>
      </c>
      <c r="M55">
        <f>$Y$6</f>
        <v>16532.614328280866</v>
      </c>
      <c r="N55">
        <f>$Y$7</f>
        <v>16919.711102474412</v>
      </c>
      <c r="O55">
        <f>$Y$8</f>
        <v>17177.775618603446</v>
      </c>
      <c r="P55">
        <f>$Y$9</f>
        <v>17435.840134732476</v>
      </c>
      <c r="Q55">
        <f>$Y$10</f>
        <v>17779.926156237852</v>
      </c>
      <c r="R55">
        <f>$Y$11</f>
        <v>18640.141210001297</v>
      </c>
      <c r="S55">
        <f>$Y$12</f>
        <v>19500.356263764734</v>
      </c>
      <c r="T55">
        <f>$W$13</f>
        <v>13392.829382044303</v>
      </c>
    </row>
    <row r="56" spans="1:20" x14ac:dyDescent="0.25">
      <c r="A56" s="3" t="s">
        <v>12</v>
      </c>
      <c r="B56" s="3" t="s">
        <v>20</v>
      </c>
      <c r="C56" s="3" t="s">
        <v>4</v>
      </c>
      <c r="D56" s="3" t="s">
        <v>14</v>
      </c>
      <c r="E56" s="3" t="s">
        <v>19</v>
      </c>
      <c r="F56" s="3" t="s">
        <v>17</v>
      </c>
      <c r="G56" s="13" t="s">
        <v>42</v>
      </c>
      <c r="K56" s="2">
        <v>43323</v>
      </c>
      <c r="L56">
        <f>$Y$5</f>
        <v>16403.582070216351</v>
      </c>
      <c r="M56">
        <f>$Y$6</f>
        <v>16532.614328280866</v>
      </c>
      <c r="N56">
        <f>$Y$7</f>
        <v>16919.711102474412</v>
      </c>
      <c r="O56">
        <f>$Y$8</f>
        <v>17177.775618603446</v>
      </c>
      <c r="P56">
        <f>$Y$9</f>
        <v>17435.840134732476</v>
      </c>
      <c r="Q56">
        <f>$Y$10</f>
        <v>17779.926156237852</v>
      </c>
      <c r="R56">
        <f>$Y$11</f>
        <v>18640.141210001297</v>
      </c>
      <c r="S56">
        <f>$Y$12</f>
        <v>19500.356263764734</v>
      </c>
      <c r="T56">
        <f>$W$13</f>
        <v>13392.829382044303</v>
      </c>
    </row>
    <row r="57" spans="1:20" x14ac:dyDescent="0.25">
      <c r="A57" s="3" t="s">
        <v>12</v>
      </c>
      <c r="B57" s="3" t="s">
        <v>20</v>
      </c>
      <c r="C57" s="3" t="s">
        <v>4</v>
      </c>
      <c r="D57" s="3" t="s">
        <v>72</v>
      </c>
      <c r="E57" s="3" t="s">
        <v>15</v>
      </c>
      <c r="F57" s="3" t="s">
        <v>16</v>
      </c>
      <c r="G57" s="13" t="s">
        <v>42</v>
      </c>
      <c r="K57" s="2">
        <v>43323</v>
      </c>
      <c r="L57">
        <f>$X$5</f>
        <v>8403.5820702163492</v>
      </c>
      <c r="M57">
        <f>$X$6</f>
        <v>8532.6143282808644</v>
      </c>
      <c r="N57">
        <f>$X$7</f>
        <v>8919.7111024744117</v>
      </c>
      <c r="O57">
        <f>$X$8</f>
        <v>9177.7756186034458</v>
      </c>
      <c r="P57">
        <f>$X$9</f>
        <v>9435.8401347324761</v>
      </c>
      <c r="Q57">
        <f>$X$10</f>
        <v>9779.9261562378542</v>
      </c>
      <c r="R57">
        <f>$X$11</f>
        <v>10640.141210001297</v>
      </c>
      <c r="S57">
        <f>$X$12</f>
        <v>11500.356263764736</v>
      </c>
      <c r="T57">
        <f>$V$13</f>
        <v>13392.829382044303</v>
      </c>
    </row>
    <row r="58" spans="1:20" x14ac:dyDescent="0.25">
      <c r="A58" s="3" t="s">
        <v>12</v>
      </c>
      <c r="B58" s="3" t="s">
        <v>20</v>
      </c>
      <c r="C58" s="3" t="s">
        <v>4</v>
      </c>
      <c r="D58" s="3" t="s">
        <v>72</v>
      </c>
      <c r="E58" s="3" t="s">
        <v>15</v>
      </c>
      <c r="F58" s="3" t="s">
        <v>17</v>
      </c>
      <c r="G58" s="13" t="s">
        <v>42</v>
      </c>
      <c r="K58" s="2">
        <v>43323.333333333336</v>
      </c>
      <c r="L58">
        <f>$X$5</f>
        <v>8403.5820702163492</v>
      </c>
      <c r="M58">
        <f>$X$6</f>
        <v>8532.6143282808644</v>
      </c>
      <c r="N58">
        <f>$X$7</f>
        <v>8919.7111024744117</v>
      </c>
      <c r="O58">
        <f>$X$8</f>
        <v>9177.7756186034458</v>
      </c>
      <c r="P58">
        <f>$X$9</f>
        <v>9435.8401347324761</v>
      </c>
      <c r="Q58">
        <f>$X$10</f>
        <v>9779.9261562378542</v>
      </c>
      <c r="R58">
        <f>$X$11</f>
        <v>10640.141210001297</v>
      </c>
      <c r="S58">
        <f>$X$12</f>
        <v>11500.356263764736</v>
      </c>
      <c r="T58">
        <f>$V$13</f>
        <v>13392.829382044303</v>
      </c>
    </row>
    <row r="59" spans="1:20" x14ac:dyDescent="0.25">
      <c r="A59" s="3" t="s">
        <v>12</v>
      </c>
      <c r="B59" s="3" t="s">
        <v>20</v>
      </c>
      <c r="C59" s="3" t="s">
        <v>4</v>
      </c>
      <c r="D59" s="3" t="s">
        <v>72</v>
      </c>
      <c r="E59" s="3" t="s">
        <v>18</v>
      </c>
      <c r="F59" s="3" t="s">
        <v>16</v>
      </c>
      <c r="G59" s="13">
        <v>9177.7756186034458</v>
      </c>
      <c r="K59" s="2">
        <v>43323.333333333336</v>
      </c>
      <c r="L59">
        <f>$Y$5</f>
        <v>16403.582070216351</v>
      </c>
      <c r="M59">
        <f>$Y$6</f>
        <v>16532.614328280866</v>
      </c>
      <c r="N59">
        <f>$Y$7</f>
        <v>16919.711102474412</v>
      </c>
      <c r="O59">
        <f>$Y$8</f>
        <v>17177.775618603446</v>
      </c>
      <c r="P59">
        <f>$Y$9</f>
        <v>17435.840134732476</v>
      </c>
      <c r="Q59">
        <f>$Y$10</f>
        <v>17779.926156237852</v>
      </c>
      <c r="R59">
        <f>$Y$11</f>
        <v>18640.141210001297</v>
      </c>
      <c r="S59">
        <f>$Y$12</f>
        <v>19500.356263764734</v>
      </c>
      <c r="T59">
        <f>$W$13</f>
        <v>13392.829382044303</v>
      </c>
    </row>
    <row r="60" spans="1:20" x14ac:dyDescent="0.25">
      <c r="A60" s="3" t="s">
        <v>12</v>
      </c>
      <c r="B60" s="3" t="s">
        <v>20</v>
      </c>
      <c r="C60" s="3" t="s">
        <v>4</v>
      </c>
      <c r="D60" s="3" t="s">
        <v>72</v>
      </c>
      <c r="E60" s="3" t="s">
        <v>18</v>
      </c>
      <c r="F60" s="3" t="s">
        <v>17</v>
      </c>
      <c r="G60" s="13">
        <v>15177.775618603446</v>
      </c>
      <c r="K60" s="2">
        <v>43324</v>
      </c>
      <c r="L60">
        <f>$Y$5</f>
        <v>16403.582070216351</v>
      </c>
      <c r="M60">
        <f>$Y$6</f>
        <v>16532.614328280866</v>
      </c>
      <c r="N60">
        <f>$Y$7</f>
        <v>16919.711102474412</v>
      </c>
      <c r="O60">
        <f>$Y$8</f>
        <v>17177.775618603446</v>
      </c>
      <c r="P60">
        <f>$Y$9</f>
        <v>17435.840134732476</v>
      </c>
      <c r="Q60">
        <f>$Y$10</f>
        <v>17779.926156237852</v>
      </c>
      <c r="R60">
        <f>$Y$11</f>
        <v>18640.141210001297</v>
      </c>
      <c r="S60">
        <f>$Y$12</f>
        <v>19500.356263764734</v>
      </c>
      <c r="T60">
        <f>$W$13</f>
        <v>13392.829382044303</v>
      </c>
    </row>
    <row r="61" spans="1:20" x14ac:dyDescent="0.25">
      <c r="A61" s="3" t="s">
        <v>12</v>
      </c>
      <c r="B61" s="3" t="s">
        <v>20</v>
      </c>
      <c r="C61" s="3" t="s">
        <v>4</v>
      </c>
      <c r="D61" s="3" t="s">
        <v>72</v>
      </c>
      <c r="E61" s="3" t="s">
        <v>19</v>
      </c>
      <c r="F61" s="3" t="s">
        <v>16</v>
      </c>
      <c r="G61" s="13">
        <v>9177.7756186034458</v>
      </c>
      <c r="K61" s="2">
        <v>43324</v>
      </c>
      <c r="L61">
        <f>$X$5</f>
        <v>8403.5820702163492</v>
      </c>
      <c r="M61">
        <f>$X$6</f>
        <v>8532.6143282808644</v>
      </c>
      <c r="N61">
        <f>$X$7</f>
        <v>8919.7111024744117</v>
      </c>
      <c r="O61">
        <f>$X$8</f>
        <v>9177.7756186034458</v>
      </c>
      <c r="P61">
        <f>$X$9</f>
        <v>9435.8401347324761</v>
      </c>
      <c r="Q61">
        <f>$X$10</f>
        <v>9779.9261562378542</v>
      </c>
      <c r="R61">
        <f>$X$11</f>
        <v>10640.141210001297</v>
      </c>
      <c r="S61">
        <f>$X$12</f>
        <v>11500.356263764736</v>
      </c>
      <c r="T61">
        <f>$V$13</f>
        <v>13392.829382044303</v>
      </c>
    </row>
    <row r="62" spans="1:20" x14ac:dyDescent="0.25">
      <c r="A62" s="3" t="s">
        <v>12</v>
      </c>
      <c r="B62" s="3" t="s">
        <v>20</v>
      </c>
      <c r="C62" s="3" t="s">
        <v>4</v>
      </c>
      <c r="D62" s="3" t="s">
        <v>72</v>
      </c>
      <c r="E62" s="3" t="s">
        <v>19</v>
      </c>
      <c r="F62" s="3" t="s">
        <v>17</v>
      </c>
      <c r="G62" s="13">
        <v>17177.775618603446</v>
      </c>
      <c r="K62" s="2">
        <v>43324.333333333336</v>
      </c>
      <c r="L62">
        <f>$X$5</f>
        <v>8403.5820702163492</v>
      </c>
      <c r="M62">
        <f>$X$6</f>
        <v>8532.6143282808644</v>
      </c>
      <c r="N62">
        <f>$X$7</f>
        <v>8919.7111024744117</v>
      </c>
      <c r="O62">
        <f>$X$8</f>
        <v>9177.7756186034458</v>
      </c>
      <c r="P62">
        <f>$X$9</f>
        <v>9435.8401347324761</v>
      </c>
      <c r="Q62">
        <f>$X$10</f>
        <v>9779.9261562378542</v>
      </c>
      <c r="R62">
        <f>$X$11</f>
        <v>10640.141210001297</v>
      </c>
      <c r="S62">
        <f>$X$12</f>
        <v>11500.356263764736</v>
      </c>
      <c r="T62">
        <f>$V$13</f>
        <v>13392.829382044303</v>
      </c>
    </row>
    <row r="63" spans="1:20" x14ac:dyDescent="0.25">
      <c r="A63" s="3" t="s">
        <v>12</v>
      </c>
      <c r="B63" s="3" t="s">
        <v>20</v>
      </c>
      <c r="C63" s="3" t="s">
        <v>5</v>
      </c>
      <c r="D63" s="3" t="s">
        <v>14</v>
      </c>
      <c r="E63" s="3" t="s">
        <v>15</v>
      </c>
      <c r="F63" s="3" t="s">
        <v>16</v>
      </c>
      <c r="G63" s="13">
        <v>9435.8401347324761</v>
      </c>
      <c r="K63" s="2">
        <v>43324.333333333336</v>
      </c>
      <c r="L63">
        <f>$Y$5</f>
        <v>16403.582070216351</v>
      </c>
      <c r="M63">
        <f>$Y$6</f>
        <v>16532.614328280866</v>
      </c>
      <c r="N63">
        <f>$Y$7</f>
        <v>16919.711102474412</v>
      </c>
      <c r="O63">
        <f>$Y$8</f>
        <v>17177.775618603446</v>
      </c>
      <c r="P63">
        <f>$Y$9</f>
        <v>17435.840134732476</v>
      </c>
      <c r="Q63">
        <f>$Y$10</f>
        <v>17779.926156237852</v>
      </c>
      <c r="R63">
        <f>$Y$11</f>
        <v>18640.141210001297</v>
      </c>
      <c r="S63">
        <f>$Y$12</f>
        <v>19500.356263764734</v>
      </c>
      <c r="T63">
        <f>$W$13</f>
        <v>13392.829382044303</v>
      </c>
    </row>
    <row r="64" spans="1:20" x14ac:dyDescent="0.25">
      <c r="A64" s="3" t="s">
        <v>12</v>
      </c>
      <c r="B64" s="3" t="s">
        <v>20</v>
      </c>
      <c r="C64" s="3" t="s">
        <v>5</v>
      </c>
      <c r="D64" s="3" t="s">
        <v>14</v>
      </c>
      <c r="E64" s="3" t="s">
        <v>15</v>
      </c>
      <c r="F64" s="3" t="s">
        <v>17</v>
      </c>
      <c r="G64" s="13">
        <v>9435.8401347324761</v>
      </c>
      <c r="K64" s="2">
        <v>43325</v>
      </c>
      <c r="L64">
        <f>$Y$5</f>
        <v>16403.582070216351</v>
      </c>
      <c r="M64">
        <f>$Y$6</f>
        <v>16532.614328280866</v>
      </c>
      <c r="N64">
        <f>$Y$7</f>
        <v>16919.711102474412</v>
      </c>
      <c r="O64">
        <f>$Y$8</f>
        <v>17177.775618603446</v>
      </c>
      <c r="P64">
        <f>$Y$9</f>
        <v>17435.840134732476</v>
      </c>
      <c r="Q64">
        <f>$Y$10</f>
        <v>17779.926156237852</v>
      </c>
      <c r="R64">
        <f>$Y$11</f>
        <v>18640.141210001297</v>
      </c>
      <c r="S64">
        <f>$Y$12</f>
        <v>19500.356263764734</v>
      </c>
      <c r="T64">
        <f>$W$13</f>
        <v>13392.829382044303</v>
      </c>
    </row>
    <row r="65" spans="1:20" x14ac:dyDescent="0.25">
      <c r="A65" s="3" t="s">
        <v>12</v>
      </c>
      <c r="B65" s="3" t="s">
        <v>20</v>
      </c>
      <c r="C65" s="3" t="s">
        <v>5</v>
      </c>
      <c r="D65" s="3" t="s">
        <v>14</v>
      </c>
      <c r="E65" s="3" t="s">
        <v>18</v>
      </c>
      <c r="F65" s="3" t="s">
        <v>16</v>
      </c>
      <c r="G65" s="13">
        <v>9435.8401347324761</v>
      </c>
      <c r="K65" s="2">
        <v>43325</v>
      </c>
      <c r="L65">
        <f>$T$5</f>
        <v>8403.5820702163492</v>
      </c>
      <c r="M65">
        <f>$T$6</f>
        <v>8532.6143282808644</v>
      </c>
      <c r="N65">
        <f>$T$7</f>
        <v>8919.7111024744117</v>
      </c>
      <c r="O65">
        <f>$T$8</f>
        <v>9177.7756186034458</v>
      </c>
      <c r="P65">
        <f>$R$9</f>
        <v>9435.8401347324761</v>
      </c>
      <c r="Q65">
        <f>$R$10</f>
        <v>9779.9261562378542</v>
      </c>
      <c r="R65">
        <f>$R$11</f>
        <v>10640.141210001297</v>
      </c>
      <c r="S65">
        <f>$X$12</f>
        <v>11500.356263764736</v>
      </c>
      <c r="T65">
        <f>$R$13</f>
        <v>13392.829382044303</v>
      </c>
    </row>
    <row r="66" spans="1:20" x14ac:dyDescent="0.25">
      <c r="A66" s="3" t="s">
        <v>12</v>
      </c>
      <c r="B66" s="3" t="s">
        <v>20</v>
      </c>
      <c r="C66" s="3" t="s">
        <v>5</v>
      </c>
      <c r="D66" s="3" t="s">
        <v>14</v>
      </c>
      <c r="E66" s="3" t="s">
        <v>18</v>
      </c>
      <c r="F66" s="3" t="s">
        <v>17</v>
      </c>
      <c r="G66" s="13">
        <v>9435.8401347324761</v>
      </c>
      <c r="K66" s="2">
        <v>43325.333333333336</v>
      </c>
      <c r="L66">
        <f>$T$5</f>
        <v>8403.5820702163492</v>
      </c>
      <c r="M66">
        <f>$T$6</f>
        <v>8532.6143282808644</v>
      </c>
      <c r="N66">
        <f>$T$7</f>
        <v>8919.7111024744117</v>
      </c>
      <c r="O66">
        <f>$T$8</f>
        <v>9177.7756186034458</v>
      </c>
      <c r="P66">
        <f>$R$9</f>
        <v>9435.8401347324761</v>
      </c>
      <c r="Q66">
        <f>$R$10</f>
        <v>9779.9261562378542</v>
      </c>
      <c r="R66">
        <f>$R$11</f>
        <v>10640.141210001297</v>
      </c>
      <c r="S66">
        <f>$X$12</f>
        <v>11500.356263764736</v>
      </c>
      <c r="T66">
        <f>$R$13</f>
        <v>13392.829382044303</v>
      </c>
    </row>
    <row r="67" spans="1:20" x14ac:dyDescent="0.25">
      <c r="A67" s="3" t="s">
        <v>12</v>
      </c>
      <c r="B67" s="3" t="s">
        <v>20</v>
      </c>
      <c r="C67" s="3" t="s">
        <v>5</v>
      </c>
      <c r="D67" s="3" t="s">
        <v>14</v>
      </c>
      <c r="E67" s="3" t="s">
        <v>19</v>
      </c>
      <c r="F67" s="3" t="s">
        <v>16</v>
      </c>
      <c r="G67" s="13" t="s">
        <v>42</v>
      </c>
      <c r="K67" s="2">
        <v>43325.333333333336</v>
      </c>
      <c r="L67">
        <f>$U$5</f>
        <v>14403.582070216351</v>
      </c>
      <c r="M67">
        <f>$U$6</f>
        <v>14532.614328280866</v>
      </c>
      <c r="N67">
        <f>$U$7</f>
        <v>14919.711102474412</v>
      </c>
      <c r="O67">
        <f>$U$8</f>
        <v>15177.775618603446</v>
      </c>
      <c r="P67">
        <f>$S$9</f>
        <v>9435.8401347324761</v>
      </c>
      <c r="Q67">
        <f>$S$10</f>
        <v>9779.9261562378542</v>
      </c>
      <c r="R67">
        <f>$S$11</f>
        <v>10640.141210001297</v>
      </c>
      <c r="S67">
        <f>$Y$12</f>
        <v>19500.356263764734</v>
      </c>
      <c r="T67">
        <f>$S$13</f>
        <v>13392.829382044303</v>
      </c>
    </row>
    <row r="68" spans="1:20" x14ac:dyDescent="0.25">
      <c r="A68" s="3" t="s">
        <v>12</v>
      </c>
      <c r="B68" s="3" t="s">
        <v>20</v>
      </c>
      <c r="C68" s="3" t="s">
        <v>5</v>
      </c>
      <c r="D68" s="3" t="s">
        <v>14</v>
      </c>
      <c r="E68" s="3" t="s">
        <v>19</v>
      </c>
      <c r="F68" s="3" t="s">
        <v>17</v>
      </c>
      <c r="G68" s="13" t="s">
        <v>42</v>
      </c>
      <c r="K68" s="2">
        <v>43326</v>
      </c>
      <c r="L68">
        <f>$U$5</f>
        <v>14403.582070216351</v>
      </c>
      <c r="M68">
        <f>$U$6</f>
        <v>14532.614328280866</v>
      </c>
      <c r="N68">
        <f>$U$7</f>
        <v>14919.711102474412</v>
      </c>
      <c r="O68">
        <f>$U$8</f>
        <v>15177.775618603446</v>
      </c>
      <c r="P68">
        <f>$S$9</f>
        <v>9435.8401347324761</v>
      </c>
      <c r="Q68">
        <f>$S$10</f>
        <v>9779.9261562378542</v>
      </c>
      <c r="R68">
        <f>$S$11</f>
        <v>10640.141210001297</v>
      </c>
      <c r="S68">
        <f>$Y$12</f>
        <v>19500.356263764734</v>
      </c>
      <c r="T68">
        <f>$S$13</f>
        <v>13392.829382044303</v>
      </c>
    </row>
    <row r="69" spans="1:20" x14ac:dyDescent="0.25">
      <c r="A69" s="3" t="s">
        <v>12</v>
      </c>
      <c r="B69" s="3" t="s">
        <v>20</v>
      </c>
      <c r="C69" s="3" t="s">
        <v>5</v>
      </c>
      <c r="D69" s="3" t="s">
        <v>72</v>
      </c>
      <c r="E69" s="3" t="s">
        <v>15</v>
      </c>
      <c r="F69" s="3" t="s">
        <v>16</v>
      </c>
      <c r="G69" s="13" t="s">
        <v>42</v>
      </c>
      <c r="K69" s="2">
        <v>43326</v>
      </c>
      <c r="L69">
        <f>$P$5</f>
        <v>8403.5820702163492</v>
      </c>
      <c r="M69">
        <f>$P$6</f>
        <v>8532.6143282808644</v>
      </c>
      <c r="N69">
        <f>$N$7</f>
        <v>8919.7111024744117</v>
      </c>
      <c r="O69">
        <f>$N$8</f>
        <v>9177.7756186034476</v>
      </c>
      <c r="P69">
        <f>$N$9</f>
        <v>9435.8401347324761</v>
      </c>
      <c r="Q69">
        <f>$N$10</f>
        <v>9779.9261562378542</v>
      </c>
      <c r="R69">
        <f>$N$11</f>
        <v>10640.141210001297</v>
      </c>
      <c r="S69">
        <f>$N$12</f>
        <v>11500.356263764736</v>
      </c>
      <c r="T69">
        <f t="shared" si="0"/>
        <v>13392.829382044303</v>
      </c>
    </row>
    <row r="70" spans="1:20" x14ac:dyDescent="0.25">
      <c r="A70" s="3" t="s">
        <v>12</v>
      </c>
      <c r="B70" s="3" t="s">
        <v>20</v>
      </c>
      <c r="C70" s="3" t="s">
        <v>5</v>
      </c>
      <c r="D70" s="3" t="s">
        <v>72</v>
      </c>
      <c r="E70" s="3" t="s">
        <v>15</v>
      </c>
      <c r="F70" s="3" t="s">
        <v>17</v>
      </c>
      <c r="G70" s="13" t="s">
        <v>42</v>
      </c>
      <c r="K70" s="2">
        <v>43326.333333333336</v>
      </c>
      <c r="L70">
        <f>$P$5</f>
        <v>8403.5820702163492</v>
      </c>
      <c r="M70">
        <f>$P$6</f>
        <v>8532.6143282808644</v>
      </c>
      <c r="N70">
        <f>$N$7</f>
        <v>8919.7111024744117</v>
      </c>
      <c r="O70">
        <f>$N$8</f>
        <v>9177.7756186034476</v>
      </c>
      <c r="P70">
        <f>$N$9</f>
        <v>9435.8401347324761</v>
      </c>
      <c r="Q70">
        <f>$N$10</f>
        <v>9779.9261562378542</v>
      </c>
      <c r="R70">
        <f>$N$11</f>
        <v>10640.141210001297</v>
      </c>
      <c r="S70">
        <f>$N$12</f>
        <v>11500.356263764736</v>
      </c>
      <c r="T70">
        <f t="shared" si="0"/>
        <v>13392.829382044303</v>
      </c>
    </row>
    <row r="71" spans="1:20" x14ac:dyDescent="0.25">
      <c r="A71" s="3" t="s">
        <v>12</v>
      </c>
      <c r="B71" s="3" t="s">
        <v>20</v>
      </c>
      <c r="C71" s="3" t="s">
        <v>5</v>
      </c>
      <c r="D71" s="3" t="s">
        <v>72</v>
      </c>
      <c r="E71" s="3" t="s">
        <v>18</v>
      </c>
      <c r="F71" s="3" t="s">
        <v>16</v>
      </c>
      <c r="G71" s="13" t="s">
        <v>42</v>
      </c>
      <c r="K71" s="2">
        <v>43326.333333333336</v>
      </c>
      <c r="L71">
        <f>$Q$5</f>
        <v>14403.582070216351</v>
      </c>
      <c r="M71">
        <f>$Q$6</f>
        <v>14532.614328280866</v>
      </c>
      <c r="N71">
        <f>$O$7</f>
        <v>8919.7111024744117</v>
      </c>
      <c r="O71">
        <f>$O$8</f>
        <v>9177.7756186034476</v>
      </c>
      <c r="P71">
        <f>$N$9</f>
        <v>9435.8401347324761</v>
      </c>
      <c r="Q71">
        <f>$O$10</f>
        <v>9779.926156237856</v>
      </c>
      <c r="R71">
        <f>$O$11</f>
        <v>10640.141210001295</v>
      </c>
      <c r="S71">
        <f>$O$12</f>
        <v>11500.356263764734</v>
      </c>
      <c r="T71">
        <f>$O$13</f>
        <v>13392.829382044303</v>
      </c>
    </row>
    <row r="72" spans="1:20" x14ac:dyDescent="0.25">
      <c r="A72" s="3" t="s">
        <v>12</v>
      </c>
      <c r="B72" s="3" t="s">
        <v>20</v>
      </c>
      <c r="C72" s="3" t="s">
        <v>5</v>
      </c>
      <c r="D72" s="3" t="s">
        <v>72</v>
      </c>
      <c r="E72" s="3" t="s">
        <v>18</v>
      </c>
      <c r="F72" s="3" t="s">
        <v>17</v>
      </c>
      <c r="G72" s="13" t="s">
        <v>42</v>
      </c>
      <c r="K72" s="2">
        <v>43327</v>
      </c>
      <c r="L72">
        <f>$Q$5</f>
        <v>14403.582070216351</v>
      </c>
      <c r="M72">
        <f>$Q$6</f>
        <v>14532.614328280866</v>
      </c>
      <c r="N72">
        <f>$O$7</f>
        <v>8919.7111024744117</v>
      </c>
      <c r="O72">
        <f>$O$8</f>
        <v>9177.7756186034476</v>
      </c>
      <c r="P72">
        <f>$N$9</f>
        <v>9435.8401347324761</v>
      </c>
      <c r="Q72">
        <f>$O$10</f>
        <v>9779.926156237856</v>
      </c>
      <c r="R72">
        <f>$O$11</f>
        <v>10640.141210001295</v>
      </c>
      <c r="S72">
        <f>$O$12</f>
        <v>11500.356263764734</v>
      </c>
      <c r="T72">
        <f>$O$13</f>
        <v>13392.829382044303</v>
      </c>
    </row>
    <row r="73" spans="1:20" x14ac:dyDescent="0.25">
      <c r="A73" s="3" t="s">
        <v>12</v>
      </c>
      <c r="B73" s="3" t="s">
        <v>20</v>
      </c>
      <c r="C73" s="3" t="s">
        <v>5</v>
      </c>
      <c r="D73" s="3" t="s">
        <v>72</v>
      </c>
      <c r="E73" s="3" t="s">
        <v>19</v>
      </c>
      <c r="F73" s="3" t="s">
        <v>16</v>
      </c>
      <c r="G73" s="13">
        <v>9435.8401347324761</v>
      </c>
      <c r="K73" s="2">
        <v>43327</v>
      </c>
      <c r="L73">
        <f>$X$5</f>
        <v>8403.5820702163492</v>
      </c>
      <c r="M73">
        <f>$X$6</f>
        <v>8532.6143282808644</v>
      </c>
      <c r="N73">
        <f>$X$7</f>
        <v>8919.7111024744117</v>
      </c>
      <c r="O73">
        <f>$X$8</f>
        <v>9177.7756186034458</v>
      </c>
      <c r="P73">
        <f>$X$9</f>
        <v>9435.8401347324761</v>
      </c>
      <c r="Q73">
        <f>$X$10</f>
        <v>9779.9261562378542</v>
      </c>
      <c r="R73">
        <f>$X$11</f>
        <v>10640.141210001297</v>
      </c>
      <c r="S73">
        <f>$V$12</f>
        <v>11500.356263764739</v>
      </c>
      <c r="T73">
        <f>$V$13</f>
        <v>13392.829382044303</v>
      </c>
    </row>
    <row r="74" spans="1:20" x14ac:dyDescent="0.25">
      <c r="A74" s="3" t="s">
        <v>12</v>
      </c>
      <c r="B74" s="3" t="s">
        <v>20</v>
      </c>
      <c r="C74" s="3" t="s">
        <v>5</v>
      </c>
      <c r="D74" s="3" t="s">
        <v>72</v>
      </c>
      <c r="E74" s="3" t="s">
        <v>19</v>
      </c>
      <c r="F74" s="3" t="s">
        <v>17</v>
      </c>
      <c r="G74" s="13">
        <v>17435.840134732476</v>
      </c>
      <c r="K74" s="2">
        <v>43327.333333333336</v>
      </c>
      <c r="L74">
        <f>$X$5</f>
        <v>8403.5820702163492</v>
      </c>
      <c r="M74">
        <f>$X$6</f>
        <v>8532.6143282808644</v>
      </c>
      <c r="N74">
        <f>$X$7</f>
        <v>8919.7111024744117</v>
      </c>
      <c r="O74">
        <f>$X$8</f>
        <v>9177.7756186034458</v>
      </c>
      <c r="P74">
        <f>$X$9</f>
        <v>9435.8401347324761</v>
      </c>
      <c r="Q74">
        <f>$X$10</f>
        <v>9779.9261562378542</v>
      </c>
      <c r="R74">
        <f>$X$11</f>
        <v>10640.141210001297</v>
      </c>
      <c r="S74">
        <f>$V$12</f>
        <v>11500.356263764739</v>
      </c>
      <c r="T74">
        <f>$V$13</f>
        <v>13392.829382044303</v>
      </c>
    </row>
    <row r="75" spans="1:20" x14ac:dyDescent="0.25">
      <c r="A75" s="3" t="s">
        <v>12</v>
      </c>
      <c r="B75" s="3" t="s">
        <v>20</v>
      </c>
      <c r="C75" s="3" t="s">
        <v>6</v>
      </c>
      <c r="D75" s="3" t="s">
        <v>14</v>
      </c>
      <c r="E75" s="3" t="s">
        <v>15</v>
      </c>
      <c r="F75" s="3" t="s">
        <v>16</v>
      </c>
      <c r="G75" s="13">
        <v>9607.8831454851679</v>
      </c>
      <c r="K75" s="2">
        <v>43327.333333333336</v>
      </c>
      <c r="L75">
        <f>$Y$5</f>
        <v>16403.582070216351</v>
      </c>
      <c r="M75">
        <f>$Y$6</f>
        <v>16532.614328280866</v>
      </c>
      <c r="N75">
        <f>$Y$7</f>
        <v>16919.711102474412</v>
      </c>
      <c r="O75">
        <f>$Y$8</f>
        <v>17177.775618603446</v>
      </c>
      <c r="P75">
        <f>$Y$9</f>
        <v>17435.840134732476</v>
      </c>
      <c r="Q75">
        <f>$Y$10</f>
        <v>17779.926156237852</v>
      </c>
      <c r="R75">
        <f>$Y$11</f>
        <v>18640.141210001297</v>
      </c>
      <c r="S75">
        <f>$W$12</f>
        <v>11500.356263764739</v>
      </c>
      <c r="T75">
        <f>$W$13</f>
        <v>13392.829382044303</v>
      </c>
    </row>
    <row r="76" spans="1:20" x14ac:dyDescent="0.25">
      <c r="A76" s="3" t="s">
        <v>12</v>
      </c>
      <c r="B76" s="3" t="s">
        <v>20</v>
      </c>
      <c r="C76" s="3" t="s">
        <v>6</v>
      </c>
      <c r="D76" s="3" t="s">
        <v>14</v>
      </c>
      <c r="E76" s="3" t="s">
        <v>15</v>
      </c>
      <c r="F76" s="3" t="s">
        <v>17</v>
      </c>
      <c r="G76" s="13">
        <v>9607.8831454851661</v>
      </c>
      <c r="K76" s="2">
        <v>43328</v>
      </c>
      <c r="L76">
        <f>$Y$5</f>
        <v>16403.582070216351</v>
      </c>
      <c r="M76">
        <f>$Y$6</f>
        <v>16532.614328280866</v>
      </c>
      <c r="N76">
        <f>$Y$7</f>
        <v>16919.711102474412</v>
      </c>
      <c r="O76">
        <f>$Y$8</f>
        <v>17177.775618603446</v>
      </c>
      <c r="P76">
        <f>$Y$9</f>
        <v>17435.840134732476</v>
      </c>
      <c r="Q76">
        <f>$Y$10</f>
        <v>17779.926156237852</v>
      </c>
      <c r="R76">
        <f>$Y$11</f>
        <v>18640.141210001297</v>
      </c>
      <c r="S76">
        <f>$W$12</f>
        <v>11500.356263764739</v>
      </c>
      <c r="T76">
        <f>$W$13</f>
        <v>13392.829382044303</v>
      </c>
    </row>
    <row r="77" spans="1:20" x14ac:dyDescent="0.25">
      <c r="A77" s="3" t="s">
        <v>12</v>
      </c>
      <c r="B77" s="3" t="s">
        <v>20</v>
      </c>
      <c r="C77" s="3" t="s">
        <v>6</v>
      </c>
      <c r="D77" s="3" t="s">
        <v>14</v>
      </c>
      <c r="E77" s="3" t="s">
        <v>18</v>
      </c>
      <c r="F77" s="3" t="s">
        <v>16</v>
      </c>
      <c r="G77" s="13">
        <v>9607.8831454851679</v>
      </c>
      <c r="K77" s="2">
        <v>43328</v>
      </c>
      <c r="L77">
        <f>$X$5</f>
        <v>8403.5820702163492</v>
      </c>
      <c r="M77">
        <f>$X$6</f>
        <v>8532.6143282808644</v>
      </c>
      <c r="N77">
        <f>$X$7</f>
        <v>8919.7111024744117</v>
      </c>
      <c r="O77">
        <f>$X$8</f>
        <v>9177.7756186034458</v>
      </c>
      <c r="P77">
        <f>$X$9</f>
        <v>9435.8401347324761</v>
      </c>
      <c r="Q77">
        <f>$X$10</f>
        <v>9779.9261562378542</v>
      </c>
      <c r="R77">
        <f>$X$11</f>
        <v>10640.141210001297</v>
      </c>
      <c r="S77">
        <f>$V$12</f>
        <v>11500.356263764739</v>
      </c>
      <c r="T77">
        <f>$V$13</f>
        <v>13392.829382044303</v>
      </c>
    </row>
    <row r="78" spans="1:20" x14ac:dyDescent="0.25">
      <c r="A78" s="3" t="s">
        <v>12</v>
      </c>
      <c r="B78" s="3" t="s">
        <v>20</v>
      </c>
      <c r="C78" s="3" t="s">
        <v>6</v>
      </c>
      <c r="D78" s="3" t="s">
        <v>14</v>
      </c>
      <c r="E78" s="3" t="s">
        <v>18</v>
      </c>
      <c r="F78" s="3" t="s">
        <v>17</v>
      </c>
      <c r="G78" s="13">
        <v>9607.8831454851679</v>
      </c>
      <c r="K78" s="2">
        <v>43328.333333333336</v>
      </c>
      <c r="L78">
        <f>$X$5</f>
        <v>8403.5820702163492</v>
      </c>
      <c r="M78">
        <f>$X$6</f>
        <v>8532.6143282808644</v>
      </c>
      <c r="N78">
        <f>$X$7</f>
        <v>8919.7111024744117</v>
      </c>
      <c r="O78">
        <f>$X$8</f>
        <v>9177.7756186034458</v>
      </c>
      <c r="P78">
        <f>$X$9</f>
        <v>9435.8401347324761</v>
      </c>
      <c r="Q78">
        <f>$X$10</f>
        <v>9779.9261562378542</v>
      </c>
      <c r="R78">
        <f>$X$11</f>
        <v>10640.141210001297</v>
      </c>
      <c r="S78">
        <f>$V$12</f>
        <v>11500.356263764739</v>
      </c>
      <c r="T78">
        <f>$V$13</f>
        <v>13392.829382044303</v>
      </c>
    </row>
    <row r="79" spans="1:20" x14ac:dyDescent="0.25">
      <c r="A79" s="3" t="s">
        <v>12</v>
      </c>
      <c r="B79" s="3" t="s">
        <v>20</v>
      </c>
      <c r="C79" s="3" t="s">
        <v>6</v>
      </c>
      <c r="D79" s="3" t="s">
        <v>14</v>
      </c>
      <c r="E79" s="3" t="s">
        <v>19</v>
      </c>
      <c r="F79" s="3" t="s">
        <v>16</v>
      </c>
      <c r="G79" s="13">
        <v>9607.8831454851661</v>
      </c>
      <c r="K79" s="2">
        <v>43328.333333333336</v>
      </c>
      <c r="L79">
        <f>$Y$5</f>
        <v>16403.582070216351</v>
      </c>
      <c r="M79">
        <f>$Y$6</f>
        <v>16532.614328280866</v>
      </c>
      <c r="N79">
        <f>$Y$7</f>
        <v>16919.711102474412</v>
      </c>
      <c r="O79">
        <f>$Y$8</f>
        <v>17177.775618603446</v>
      </c>
      <c r="P79">
        <f>$Y$9</f>
        <v>17435.840134732476</v>
      </c>
      <c r="Q79">
        <f>$Y$10</f>
        <v>17779.926156237852</v>
      </c>
      <c r="R79">
        <f>$Y$11</f>
        <v>18640.141210001297</v>
      </c>
      <c r="S79">
        <f>$W$12</f>
        <v>11500.356263764739</v>
      </c>
      <c r="T79">
        <f>$W$13</f>
        <v>13392.829382044303</v>
      </c>
    </row>
    <row r="80" spans="1:20" x14ac:dyDescent="0.25">
      <c r="A80" s="3" t="s">
        <v>12</v>
      </c>
      <c r="B80" s="3" t="s">
        <v>20</v>
      </c>
      <c r="C80" s="3" t="s">
        <v>6</v>
      </c>
      <c r="D80" s="3" t="s">
        <v>14</v>
      </c>
      <c r="E80" s="3" t="s">
        <v>19</v>
      </c>
      <c r="F80" s="3" t="s">
        <v>17</v>
      </c>
      <c r="G80" s="13">
        <v>9607.8831454851661</v>
      </c>
      <c r="K80" s="2">
        <v>43329</v>
      </c>
      <c r="L80">
        <f>$Y$5</f>
        <v>16403.582070216351</v>
      </c>
      <c r="M80">
        <f>$Y$6</f>
        <v>16532.614328280866</v>
      </c>
      <c r="N80">
        <f>$Y$7</f>
        <v>16919.711102474412</v>
      </c>
      <c r="O80">
        <f>$Y$8</f>
        <v>17177.775618603446</v>
      </c>
      <c r="P80">
        <f>$Y$9</f>
        <v>17435.840134732476</v>
      </c>
      <c r="Q80">
        <f>$Y$10</f>
        <v>17779.926156237852</v>
      </c>
      <c r="R80">
        <f>$Y$11</f>
        <v>18640.141210001297</v>
      </c>
      <c r="S80">
        <f>$W$12</f>
        <v>11500.356263764739</v>
      </c>
      <c r="T80">
        <f>$W$13</f>
        <v>13392.829382044303</v>
      </c>
    </row>
    <row r="81" spans="1:20" x14ac:dyDescent="0.25">
      <c r="A81" s="3" t="s">
        <v>12</v>
      </c>
      <c r="B81" s="3" t="s">
        <v>20</v>
      </c>
      <c r="C81" s="3" t="s">
        <v>6</v>
      </c>
      <c r="D81" s="3" t="s">
        <v>72</v>
      </c>
      <c r="E81" s="3" t="s">
        <v>15</v>
      </c>
      <c r="F81" s="3" t="s">
        <v>16</v>
      </c>
      <c r="G81" s="13" t="s">
        <v>42</v>
      </c>
      <c r="K81" s="2">
        <v>43329</v>
      </c>
      <c r="L81">
        <f>$X$5</f>
        <v>8403.5820702163492</v>
      </c>
      <c r="M81">
        <f>$X$6</f>
        <v>8532.6143282808644</v>
      </c>
      <c r="N81">
        <f>$X$7</f>
        <v>8919.7111024744117</v>
      </c>
      <c r="O81">
        <f>$X$8</f>
        <v>9177.7756186034458</v>
      </c>
      <c r="P81">
        <f>$X$9</f>
        <v>9435.8401347324761</v>
      </c>
      <c r="Q81">
        <f>$X$10</f>
        <v>9779.9261562378542</v>
      </c>
      <c r="R81">
        <f>$X$11</f>
        <v>10640.141210001297</v>
      </c>
      <c r="S81">
        <f>$V$12</f>
        <v>11500.356263764739</v>
      </c>
      <c r="T81">
        <f>$V$13</f>
        <v>13392.829382044303</v>
      </c>
    </row>
    <row r="82" spans="1:20" x14ac:dyDescent="0.25">
      <c r="A82" s="3" t="s">
        <v>12</v>
      </c>
      <c r="B82" s="3" t="s">
        <v>20</v>
      </c>
      <c r="C82" s="3" t="s">
        <v>6</v>
      </c>
      <c r="D82" s="3" t="s">
        <v>72</v>
      </c>
      <c r="E82" s="3" t="s">
        <v>15</v>
      </c>
      <c r="F82" s="3" t="s">
        <v>17</v>
      </c>
      <c r="G82" s="13" t="s">
        <v>42</v>
      </c>
      <c r="K82" s="2">
        <v>43329.333333333336</v>
      </c>
      <c r="L82">
        <f>$X$5</f>
        <v>8403.5820702163492</v>
      </c>
      <c r="M82">
        <f>$X$6</f>
        <v>8532.6143282808644</v>
      </c>
      <c r="N82">
        <f>$X$7</f>
        <v>8919.7111024744117</v>
      </c>
      <c r="O82">
        <f>$X$8</f>
        <v>9177.7756186034458</v>
      </c>
      <c r="P82">
        <f>$X$9</f>
        <v>9435.8401347324761</v>
      </c>
      <c r="Q82">
        <f>$X$10</f>
        <v>9779.9261562378542</v>
      </c>
      <c r="R82">
        <f>$X$11</f>
        <v>10640.141210001297</v>
      </c>
      <c r="S82">
        <f>$V$12</f>
        <v>11500.356263764739</v>
      </c>
      <c r="T82">
        <f>$V$13</f>
        <v>13392.829382044303</v>
      </c>
    </row>
    <row r="83" spans="1:20" x14ac:dyDescent="0.25">
      <c r="A83" s="3" t="s">
        <v>12</v>
      </c>
      <c r="B83" s="3" t="s">
        <v>20</v>
      </c>
      <c r="C83" s="3" t="s">
        <v>6</v>
      </c>
      <c r="D83" s="3" t="s">
        <v>72</v>
      </c>
      <c r="E83" s="3" t="s">
        <v>18</v>
      </c>
      <c r="F83" s="3" t="s">
        <v>16</v>
      </c>
      <c r="G83" s="13" t="s">
        <v>42</v>
      </c>
      <c r="K83" s="2">
        <v>43329.333333333336</v>
      </c>
      <c r="L83">
        <f>$Y$5</f>
        <v>16403.582070216351</v>
      </c>
      <c r="M83">
        <f>$Y$6</f>
        <v>16532.614328280866</v>
      </c>
      <c r="N83">
        <f>$Y$7</f>
        <v>16919.711102474412</v>
      </c>
      <c r="O83">
        <f>$Y$8</f>
        <v>17177.775618603446</v>
      </c>
      <c r="P83">
        <f>$Y$9</f>
        <v>17435.840134732476</v>
      </c>
      <c r="Q83">
        <f>$Y$10</f>
        <v>17779.926156237852</v>
      </c>
      <c r="R83">
        <f>$Y$11</f>
        <v>18640.141210001297</v>
      </c>
      <c r="S83">
        <f>$W$12</f>
        <v>11500.356263764739</v>
      </c>
      <c r="T83">
        <f>$W$13</f>
        <v>13392.829382044303</v>
      </c>
    </row>
    <row r="84" spans="1:20" x14ac:dyDescent="0.25">
      <c r="A84" s="3" t="s">
        <v>12</v>
      </c>
      <c r="B84" s="3" t="s">
        <v>20</v>
      </c>
      <c r="C84" s="3" t="s">
        <v>6</v>
      </c>
      <c r="D84" s="3" t="s">
        <v>72</v>
      </c>
      <c r="E84" s="3" t="s">
        <v>18</v>
      </c>
      <c r="F84" s="3" t="s">
        <v>17</v>
      </c>
      <c r="G84" s="13" t="s">
        <v>42</v>
      </c>
      <c r="K84" s="2">
        <v>43330</v>
      </c>
      <c r="L84">
        <f>$Y$5</f>
        <v>16403.582070216351</v>
      </c>
      <c r="M84">
        <f>$Y$6</f>
        <v>16532.614328280866</v>
      </c>
      <c r="N84">
        <f>$Y$7</f>
        <v>16919.711102474412</v>
      </c>
      <c r="O84">
        <f>$Y$8</f>
        <v>17177.775618603446</v>
      </c>
      <c r="P84">
        <f>$Y$9</f>
        <v>17435.840134732476</v>
      </c>
      <c r="Q84">
        <f>$Y$10</f>
        <v>17779.926156237852</v>
      </c>
      <c r="R84">
        <f>$Y$11</f>
        <v>18640.141210001297</v>
      </c>
      <c r="S84">
        <f>$W$12</f>
        <v>11500.356263764739</v>
      </c>
      <c r="T84">
        <f>$W$13</f>
        <v>13392.829382044303</v>
      </c>
    </row>
    <row r="85" spans="1:20" x14ac:dyDescent="0.25">
      <c r="A85" s="3" t="s">
        <v>12</v>
      </c>
      <c r="B85" s="3" t="s">
        <v>20</v>
      </c>
      <c r="C85" s="3" t="s">
        <v>6</v>
      </c>
      <c r="D85" s="3" t="s">
        <v>72</v>
      </c>
      <c r="E85" s="3" t="s">
        <v>19</v>
      </c>
      <c r="F85" s="3" t="s">
        <v>16</v>
      </c>
      <c r="G85" s="13">
        <v>9607.8831454851679</v>
      </c>
      <c r="K85" s="2">
        <v>43330</v>
      </c>
      <c r="L85">
        <f>$X$5</f>
        <v>8403.5820702163492</v>
      </c>
      <c r="M85">
        <f>$X$6</f>
        <v>8532.6143282808644</v>
      </c>
      <c r="N85">
        <f>$X$7</f>
        <v>8919.7111024744117</v>
      </c>
      <c r="O85">
        <f>$X$8</f>
        <v>9177.7756186034458</v>
      </c>
      <c r="P85">
        <f>$X$9</f>
        <v>9435.8401347324761</v>
      </c>
      <c r="Q85">
        <f>$X$10</f>
        <v>9779.9261562378542</v>
      </c>
      <c r="R85">
        <f>$X$11</f>
        <v>10640.141210001297</v>
      </c>
      <c r="S85">
        <f>$V$12</f>
        <v>11500.356263764739</v>
      </c>
      <c r="T85">
        <f>$V$13</f>
        <v>13392.829382044303</v>
      </c>
    </row>
    <row r="86" spans="1:20" x14ac:dyDescent="0.25">
      <c r="A86" s="3" t="s">
        <v>12</v>
      </c>
      <c r="B86" s="3" t="s">
        <v>20</v>
      </c>
      <c r="C86" s="3" t="s">
        <v>6</v>
      </c>
      <c r="D86" s="3" t="s">
        <v>72</v>
      </c>
      <c r="E86" s="3" t="s">
        <v>19</v>
      </c>
      <c r="F86" s="3" t="s">
        <v>17</v>
      </c>
      <c r="G86" s="13">
        <v>17607.883145485168</v>
      </c>
      <c r="K86" s="2">
        <v>43330.333333333336</v>
      </c>
      <c r="L86">
        <f>$X$5</f>
        <v>8403.5820702163492</v>
      </c>
      <c r="M86">
        <f>$X$6</f>
        <v>8532.6143282808644</v>
      </c>
      <c r="N86">
        <f>$X$7</f>
        <v>8919.7111024744117</v>
      </c>
      <c r="O86">
        <f>$X$8</f>
        <v>9177.7756186034458</v>
      </c>
      <c r="P86">
        <f>$X$9</f>
        <v>9435.8401347324761</v>
      </c>
      <c r="Q86">
        <f>$X$10</f>
        <v>9779.9261562378542</v>
      </c>
      <c r="R86">
        <f>$X$11</f>
        <v>10640.141210001297</v>
      </c>
      <c r="S86">
        <f>$V$12</f>
        <v>11500.356263764739</v>
      </c>
      <c r="T86">
        <f>$V$13</f>
        <v>13392.829382044303</v>
      </c>
    </row>
    <row r="87" spans="1:20" x14ac:dyDescent="0.25">
      <c r="A87" s="3" t="s">
        <v>12</v>
      </c>
      <c r="B87" s="3" t="s">
        <v>20</v>
      </c>
      <c r="C87" s="3" t="s">
        <v>7</v>
      </c>
      <c r="D87" s="3" t="s">
        <v>14</v>
      </c>
      <c r="E87" s="3" t="s">
        <v>15</v>
      </c>
      <c r="F87" s="3" t="s">
        <v>16</v>
      </c>
      <c r="G87" s="13">
        <v>9779.9261562378542</v>
      </c>
      <c r="K87" s="2">
        <v>43330.333333333336</v>
      </c>
      <c r="L87">
        <f>$Y$5</f>
        <v>16403.582070216351</v>
      </c>
      <c r="M87">
        <f>$Y$6</f>
        <v>16532.614328280866</v>
      </c>
      <c r="N87">
        <f>$Y$7</f>
        <v>16919.711102474412</v>
      </c>
      <c r="O87">
        <f>$Y$8</f>
        <v>17177.775618603446</v>
      </c>
      <c r="P87">
        <f>$Y$9</f>
        <v>17435.840134732476</v>
      </c>
      <c r="Q87">
        <f>$Y$10</f>
        <v>17779.926156237852</v>
      </c>
      <c r="R87">
        <f>$Y$11</f>
        <v>18640.141210001297</v>
      </c>
      <c r="S87">
        <f>$W$12</f>
        <v>11500.356263764739</v>
      </c>
      <c r="T87">
        <f>$W$13</f>
        <v>13392.829382044303</v>
      </c>
    </row>
    <row r="88" spans="1:20" x14ac:dyDescent="0.25">
      <c r="A88" s="3" t="s">
        <v>12</v>
      </c>
      <c r="B88" s="3" t="s">
        <v>20</v>
      </c>
      <c r="C88" s="3" t="s">
        <v>7</v>
      </c>
      <c r="D88" s="3" t="s">
        <v>14</v>
      </c>
      <c r="E88" s="3" t="s">
        <v>15</v>
      </c>
      <c r="F88" s="3" t="s">
        <v>17</v>
      </c>
      <c r="G88" s="13">
        <v>9779.926156237856</v>
      </c>
      <c r="K88" s="2">
        <v>43331</v>
      </c>
      <c r="L88">
        <f>$Y$5</f>
        <v>16403.582070216351</v>
      </c>
      <c r="M88">
        <f>$Y$6</f>
        <v>16532.614328280866</v>
      </c>
      <c r="N88">
        <f>$Y$7</f>
        <v>16919.711102474412</v>
      </c>
      <c r="O88">
        <f>$Y$8</f>
        <v>17177.775618603446</v>
      </c>
      <c r="P88">
        <f>$Y$9</f>
        <v>17435.840134732476</v>
      </c>
      <c r="Q88">
        <f>$Y$10</f>
        <v>17779.926156237852</v>
      </c>
      <c r="R88">
        <f>$Y$11</f>
        <v>18640.141210001297</v>
      </c>
      <c r="S88">
        <f>$W$12</f>
        <v>11500.356263764739</v>
      </c>
      <c r="T88">
        <f>$W$13</f>
        <v>13392.829382044303</v>
      </c>
    </row>
    <row r="89" spans="1:20" x14ac:dyDescent="0.25">
      <c r="A89" s="3" t="s">
        <v>12</v>
      </c>
      <c r="B89" s="3" t="s">
        <v>20</v>
      </c>
      <c r="C89" s="3" t="s">
        <v>7</v>
      </c>
      <c r="D89" s="3" t="s">
        <v>14</v>
      </c>
      <c r="E89" s="3" t="s">
        <v>18</v>
      </c>
      <c r="F89" s="3" t="s">
        <v>16</v>
      </c>
      <c r="G89" s="13">
        <v>9779.9261562378542</v>
      </c>
      <c r="K89" s="2">
        <v>43331</v>
      </c>
      <c r="L89">
        <f>$X$5</f>
        <v>8403.5820702163492</v>
      </c>
      <c r="M89">
        <f>$X$6</f>
        <v>8532.6143282808644</v>
      </c>
      <c r="N89">
        <f>$X$7</f>
        <v>8919.7111024744117</v>
      </c>
      <c r="O89">
        <f>$X$8</f>
        <v>9177.7756186034458</v>
      </c>
      <c r="P89">
        <f>$X$9</f>
        <v>9435.8401347324761</v>
      </c>
      <c r="Q89">
        <f>$X$10</f>
        <v>9779.9261562378542</v>
      </c>
      <c r="R89">
        <f>$X$11</f>
        <v>10640.141210001297</v>
      </c>
      <c r="S89">
        <f>$V$12</f>
        <v>11500.356263764739</v>
      </c>
      <c r="T89">
        <f>$V$13</f>
        <v>13392.829382044303</v>
      </c>
    </row>
    <row r="90" spans="1:20" x14ac:dyDescent="0.25">
      <c r="A90" s="3" t="s">
        <v>12</v>
      </c>
      <c r="B90" s="3" t="s">
        <v>20</v>
      </c>
      <c r="C90" s="3" t="s">
        <v>7</v>
      </c>
      <c r="D90" s="3" t="s">
        <v>14</v>
      </c>
      <c r="E90" s="3" t="s">
        <v>18</v>
      </c>
      <c r="F90" s="3" t="s">
        <v>17</v>
      </c>
      <c r="G90" s="13">
        <v>9779.9261562378542</v>
      </c>
      <c r="K90" s="2">
        <v>43331.333333333336</v>
      </c>
      <c r="L90">
        <f>$X$5</f>
        <v>8403.5820702163492</v>
      </c>
      <c r="M90">
        <f>$X$6</f>
        <v>8532.6143282808644</v>
      </c>
      <c r="N90">
        <f>$X$7</f>
        <v>8919.7111024744117</v>
      </c>
      <c r="O90">
        <f>$X$8</f>
        <v>9177.7756186034458</v>
      </c>
      <c r="P90">
        <f>$X$9</f>
        <v>9435.8401347324761</v>
      </c>
      <c r="Q90">
        <f>$X$10</f>
        <v>9779.9261562378542</v>
      </c>
      <c r="R90">
        <f>$X$11</f>
        <v>10640.141210001297</v>
      </c>
      <c r="S90">
        <f>$V$12</f>
        <v>11500.356263764739</v>
      </c>
      <c r="T90">
        <f>$V$13</f>
        <v>13392.829382044303</v>
      </c>
    </row>
    <row r="91" spans="1:20" x14ac:dyDescent="0.25">
      <c r="A91" s="3" t="s">
        <v>12</v>
      </c>
      <c r="B91" s="3" t="s">
        <v>20</v>
      </c>
      <c r="C91" s="3" t="s">
        <v>7</v>
      </c>
      <c r="D91" s="3" t="s">
        <v>14</v>
      </c>
      <c r="E91" s="3" t="s">
        <v>19</v>
      </c>
      <c r="F91" s="3" t="s">
        <v>16</v>
      </c>
      <c r="G91" s="13">
        <v>9779.926156237856</v>
      </c>
      <c r="K91" s="2">
        <v>43331.333333333336</v>
      </c>
      <c r="L91">
        <f>$Y$5</f>
        <v>16403.582070216351</v>
      </c>
      <c r="M91">
        <f>$Y$6</f>
        <v>16532.614328280866</v>
      </c>
      <c r="N91">
        <f>$Y$7</f>
        <v>16919.711102474412</v>
      </c>
      <c r="O91">
        <f>$Y$8</f>
        <v>17177.775618603446</v>
      </c>
      <c r="P91">
        <f>$Y$9</f>
        <v>17435.840134732476</v>
      </c>
      <c r="Q91">
        <f>$Y$10</f>
        <v>17779.926156237852</v>
      </c>
      <c r="R91">
        <f>$Y$11</f>
        <v>18640.141210001297</v>
      </c>
      <c r="S91">
        <f>$W$12</f>
        <v>11500.356263764739</v>
      </c>
      <c r="T91">
        <f>$W$13</f>
        <v>13392.829382044303</v>
      </c>
    </row>
    <row r="92" spans="1:20" x14ac:dyDescent="0.25">
      <c r="A92" s="3" t="s">
        <v>12</v>
      </c>
      <c r="B92" s="3" t="s">
        <v>20</v>
      </c>
      <c r="C92" s="3" t="s">
        <v>7</v>
      </c>
      <c r="D92" s="3" t="s">
        <v>14</v>
      </c>
      <c r="E92" s="3" t="s">
        <v>19</v>
      </c>
      <c r="F92" s="3" t="s">
        <v>17</v>
      </c>
      <c r="G92" s="13">
        <v>9779.926156237856</v>
      </c>
      <c r="K92" s="2">
        <v>43332</v>
      </c>
      <c r="L92">
        <f>$Y$5</f>
        <v>16403.582070216351</v>
      </c>
      <c r="M92">
        <f>$Y$6</f>
        <v>16532.614328280866</v>
      </c>
      <c r="N92">
        <f>$Y$7</f>
        <v>16919.711102474412</v>
      </c>
      <c r="O92">
        <f>$Y$8</f>
        <v>17177.775618603446</v>
      </c>
      <c r="P92">
        <f>$Y$9</f>
        <v>17435.840134732476</v>
      </c>
      <c r="Q92">
        <f>$Y$10</f>
        <v>17779.926156237852</v>
      </c>
      <c r="R92">
        <f>$Y$11</f>
        <v>18640.141210001297</v>
      </c>
      <c r="S92">
        <f>$W$12</f>
        <v>11500.356263764739</v>
      </c>
      <c r="T92">
        <f>$W$13</f>
        <v>13392.829382044303</v>
      </c>
    </row>
    <row r="93" spans="1:20" x14ac:dyDescent="0.25">
      <c r="A93" s="3" t="s">
        <v>12</v>
      </c>
      <c r="B93" s="3" t="s">
        <v>20</v>
      </c>
      <c r="C93" s="3" t="s">
        <v>7</v>
      </c>
      <c r="D93" s="3" t="s">
        <v>72</v>
      </c>
      <c r="E93" s="3" t="s">
        <v>15</v>
      </c>
      <c r="F93" s="3" t="s">
        <v>16</v>
      </c>
      <c r="G93" s="13" t="s">
        <v>42</v>
      </c>
      <c r="K93" s="2">
        <v>43332</v>
      </c>
      <c r="L93">
        <f>$T$5</f>
        <v>8403.5820702163492</v>
      </c>
      <c r="M93">
        <f>$T$6</f>
        <v>8532.6143282808644</v>
      </c>
      <c r="N93">
        <f>$T$7</f>
        <v>8919.7111024744117</v>
      </c>
      <c r="O93">
        <f>$R$8</f>
        <v>9177.7756186034476</v>
      </c>
      <c r="P93">
        <f>$R$9</f>
        <v>9435.8401347324761</v>
      </c>
      <c r="Q93">
        <f>$R$10</f>
        <v>9779.9261562378542</v>
      </c>
      <c r="R93">
        <f>$R$11</f>
        <v>10640.141210001297</v>
      </c>
      <c r="S93">
        <f>$R$12</f>
        <v>11500.356263764736</v>
      </c>
      <c r="T93">
        <f>$R$13</f>
        <v>13392.829382044303</v>
      </c>
    </row>
    <row r="94" spans="1:20" x14ac:dyDescent="0.25">
      <c r="A94" s="3" t="s">
        <v>12</v>
      </c>
      <c r="B94" s="3" t="s">
        <v>20</v>
      </c>
      <c r="C94" s="3" t="s">
        <v>7</v>
      </c>
      <c r="D94" s="3" t="s">
        <v>72</v>
      </c>
      <c r="E94" s="3" t="s">
        <v>15</v>
      </c>
      <c r="F94" s="3" t="s">
        <v>17</v>
      </c>
      <c r="G94" s="13" t="s">
        <v>42</v>
      </c>
      <c r="K94" s="2">
        <v>43332.333333333336</v>
      </c>
      <c r="L94">
        <f>$T$5</f>
        <v>8403.5820702163492</v>
      </c>
      <c r="M94">
        <f>$T$6</f>
        <v>8532.6143282808644</v>
      </c>
      <c r="N94">
        <f>$T$7</f>
        <v>8919.7111024744117</v>
      </c>
      <c r="O94">
        <f>$R$8</f>
        <v>9177.7756186034476</v>
      </c>
      <c r="P94">
        <f>$R$9</f>
        <v>9435.8401347324761</v>
      </c>
      <c r="Q94">
        <f>$R$10</f>
        <v>9779.9261562378542</v>
      </c>
      <c r="R94">
        <f>$R$11</f>
        <v>10640.141210001297</v>
      </c>
      <c r="S94">
        <f>$R$12</f>
        <v>11500.356263764736</v>
      </c>
      <c r="T94">
        <f>$R$13</f>
        <v>13392.829382044303</v>
      </c>
    </row>
    <row r="95" spans="1:20" x14ac:dyDescent="0.25">
      <c r="A95" s="3" t="s">
        <v>12</v>
      </c>
      <c r="B95" s="3" t="s">
        <v>20</v>
      </c>
      <c r="C95" s="3" t="s">
        <v>7</v>
      </c>
      <c r="D95" s="3" t="s">
        <v>72</v>
      </c>
      <c r="E95" s="3" t="s">
        <v>18</v>
      </c>
      <c r="F95" s="3" t="s">
        <v>16</v>
      </c>
      <c r="G95" s="13" t="s">
        <v>42</v>
      </c>
      <c r="K95" s="2">
        <v>43332.333333333336</v>
      </c>
      <c r="L95">
        <f>$U$5</f>
        <v>14403.582070216351</v>
      </c>
      <c r="M95">
        <f>$U$6</f>
        <v>14532.614328280866</v>
      </c>
      <c r="N95">
        <f>$U$7</f>
        <v>14919.711102474412</v>
      </c>
      <c r="O95">
        <f>$S$8</f>
        <v>9177.7756186034476</v>
      </c>
      <c r="P95">
        <f>$S$9</f>
        <v>9435.8401347324761</v>
      </c>
      <c r="Q95">
        <f>$S$10</f>
        <v>9779.9261562378542</v>
      </c>
      <c r="R95">
        <f>$S$11</f>
        <v>10640.141210001297</v>
      </c>
      <c r="S95">
        <f>$S$12</f>
        <v>11500.356263764736</v>
      </c>
      <c r="T95">
        <f>$S$13</f>
        <v>13392.829382044303</v>
      </c>
    </row>
    <row r="96" spans="1:20" x14ac:dyDescent="0.25">
      <c r="A96" s="3" t="s">
        <v>12</v>
      </c>
      <c r="B96" s="3" t="s">
        <v>20</v>
      </c>
      <c r="C96" s="3" t="s">
        <v>7</v>
      </c>
      <c r="D96" s="3" t="s">
        <v>72</v>
      </c>
      <c r="E96" s="3" t="s">
        <v>18</v>
      </c>
      <c r="F96" s="3" t="s">
        <v>17</v>
      </c>
      <c r="G96" s="13" t="s">
        <v>42</v>
      </c>
      <c r="K96" s="2">
        <v>43333</v>
      </c>
      <c r="L96">
        <f>$U$5</f>
        <v>14403.582070216351</v>
      </c>
      <c r="M96">
        <f>$U$6</f>
        <v>14532.614328280866</v>
      </c>
      <c r="N96">
        <f>$U$7</f>
        <v>14919.711102474412</v>
      </c>
      <c r="O96">
        <f>$S$8</f>
        <v>9177.7756186034476</v>
      </c>
      <c r="P96">
        <f>$S$9</f>
        <v>9435.8401347324761</v>
      </c>
      <c r="Q96">
        <f>$S$10</f>
        <v>9779.9261562378542</v>
      </c>
      <c r="R96">
        <f>$S$11</f>
        <v>10640.141210001297</v>
      </c>
      <c r="S96">
        <f>$S$12</f>
        <v>11500.356263764736</v>
      </c>
      <c r="T96">
        <f>$S$13</f>
        <v>13392.829382044303</v>
      </c>
    </row>
    <row r="97" spans="1:20" x14ac:dyDescent="0.25">
      <c r="A97" s="3" t="s">
        <v>12</v>
      </c>
      <c r="B97" s="3" t="s">
        <v>20</v>
      </c>
      <c r="C97" s="3" t="s">
        <v>7</v>
      </c>
      <c r="D97" s="3" t="s">
        <v>72</v>
      </c>
      <c r="E97" s="3" t="s">
        <v>19</v>
      </c>
      <c r="F97" s="3" t="s">
        <v>16</v>
      </c>
      <c r="G97" s="13">
        <v>9779.9261562378542</v>
      </c>
      <c r="K97" s="2">
        <v>43333</v>
      </c>
      <c r="L97">
        <f>$P$5</f>
        <v>8403.5820702163492</v>
      </c>
      <c r="M97">
        <f>$N$6</f>
        <v>8532.6143282808644</v>
      </c>
      <c r="N97">
        <f>$N$7</f>
        <v>8919.7111024744117</v>
      </c>
      <c r="O97">
        <f>$N$8</f>
        <v>9177.7756186034476</v>
      </c>
      <c r="P97">
        <f>$N$9</f>
        <v>9435.8401347324761</v>
      </c>
      <c r="Q97">
        <f>$N$10</f>
        <v>9779.9261562378542</v>
      </c>
      <c r="R97">
        <f>$N$11</f>
        <v>10640.141210001297</v>
      </c>
      <c r="S97">
        <f>$N$12</f>
        <v>11500.356263764736</v>
      </c>
      <c r="T97">
        <f t="shared" ref="T97:T98" si="1">$N$13</f>
        <v>13392.829382044303</v>
      </c>
    </row>
    <row r="98" spans="1:20" x14ac:dyDescent="0.25">
      <c r="A98" s="3" t="s">
        <v>12</v>
      </c>
      <c r="B98" s="3" t="s">
        <v>20</v>
      </c>
      <c r="C98" s="3" t="s">
        <v>7</v>
      </c>
      <c r="D98" s="3" t="s">
        <v>72</v>
      </c>
      <c r="E98" s="3" t="s">
        <v>19</v>
      </c>
      <c r="F98" s="3" t="s">
        <v>17</v>
      </c>
      <c r="G98" s="13">
        <v>17779.926156237852</v>
      </c>
      <c r="K98" s="2">
        <v>43333.333333333336</v>
      </c>
      <c r="L98">
        <f>$P$5</f>
        <v>8403.5820702163492</v>
      </c>
      <c r="M98">
        <f>$N$6</f>
        <v>8532.6143282808644</v>
      </c>
      <c r="N98">
        <f>$N$7</f>
        <v>8919.7111024744117</v>
      </c>
      <c r="O98">
        <f>$N$8</f>
        <v>9177.7756186034476</v>
      </c>
      <c r="P98">
        <f>$N$9</f>
        <v>9435.8401347324761</v>
      </c>
      <c r="Q98">
        <f>$N$10</f>
        <v>9779.9261562378542</v>
      </c>
      <c r="R98">
        <f>$N$11</f>
        <v>10640.141210001297</v>
      </c>
      <c r="S98">
        <f>$N$12</f>
        <v>11500.356263764736</v>
      </c>
      <c r="T98">
        <f t="shared" si="1"/>
        <v>13392.829382044303</v>
      </c>
    </row>
    <row r="99" spans="1:20" x14ac:dyDescent="0.25">
      <c r="A99" s="3" t="s">
        <v>12</v>
      </c>
      <c r="B99" s="3" t="s">
        <v>20</v>
      </c>
      <c r="C99" s="3" t="s">
        <v>8</v>
      </c>
      <c r="D99" s="3" t="s">
        <v>14</v>
      </c>
      <c r="E99" s="3" t="s">
        <v>15</v>
      </c>
      <c r="F99" s="3" t="s">
        <v>16</v>
      </c>
      <c r="G99" s="13">
        <v>10640.141210001297</v>
      </c>
      <c r="K99" s="2">
        <v>43333.333333333336</v>
      </c>
      <c r="L99">
        <f>$Q$5</f>
        <v>14403.582070216351</v>
      </c>
      <c r="M99">
        <f>$O$6</f>
        <v>8532.6143282808644</v>
      </c>
      <c r="N99">
        <f>$O$7</f>
        <v>8919.7111024744117</v>
      </c>
      <c r="O99">
        <f>$O$8</f>
        <v>9177.7756186034476</v>
      </c>
      <c r="P99">
        <f>$N$9</f>
        <v>9435.8401347324761</v>
      </c>
      <c r="Q99">
        <f>$O$10</f>
        <v>9779.926156237856</v>
      </c>
      <c r="R99">
        <f>$O$11</f>
        <v>10640.141210001295</v>
      </c>
      <c r="S99">
        <f>$O$12</f>
        <v>11500.356263764734</v>
      </c>
      <c r="T99">
        <f>$O$13</f>
        <v>13392.829382044303</v>
      </c>
    </row>
    <row r="100" spans="1:20" x14ac:dyDescent="0.25">
      <c r="A100" s="3" t="s">
        <v>12</v>
      </c>
      <c r="B100" s="3" t="s">
        <v>20</v>
      </c>
      <c r="C100" s="3" t="s">
        <v>8</v>
      </c>
      <c r="D100" s="3" t="s">
        <v>14</v>
      </c>
      <c r="E100" s="3" t="s">
        <v>15</v>
      </c>
      <c r="F100" s="3" t="s">
        <v>17</v>
      </c>
      <c r="G100" s="13">
        <v>10640.141210001295</v>
      </c>
      <c r="K100" s="2">
        <v>43334</v>
      </c>
      <c r="L100">
        <f>$Q$5</f>
        <v>14403.582070216351</v>
      </c>
      <c r="M100">
        <f>$O$6</f>
        <v>8532.6143282808644</v>
      </c>
      <c r="N100">
        <f>$O$7</f>
        <v>8919.7111024744117</v>
      </c>
      <c r="O100">
        <f>$O$8</f>
        <v>9177.7756186034476</v>
      </c>
      <c r="P100">
        <f>$N$9</f>
        <v>9435.8401347324761</v>
      </c>
      <c r="Q100">
        <f>$O$10</f>
        <v>9779.926156237856</v>
      </c>
      <c r="R100">
        <f>$O$11</f>
        <v>10640.141210001295</v>
      </c>
      <c r="S100">
        <f>$O$12</f>
        <v>11500.356263764734</v>
      </c>
      <c r="T100">
        <f>$O$13</f>
        <v>13392.829382044303</v>
      </c>
    </row>
    <row r="101" spans="1:20" x14ac:dyDescent="0.25">
      <c r="A101" s="3" t="s">
        <v>12</v>
      </c>
      <c r="B101" s="3" t="s">
        <v>20</v>
      </c>
      <c r="C101" s="3" t="s">
        <v>8</v>
      </c>
      <c r="D101" s="3" t="s">
        <v>14</v>
      </c>
      <c r="E101" s="3" t="s">
        <v>18</v>
      </c>
      <c r="F101" s="3" t="s">
        <v>16</v>
      </c>
      <c r="G101" s="13">
        <v>10640.141210001297</v>
      </c>
      <c r="K101" s="2">
        <v>43334</v>
      </c>
      <c r="L101">
        <f>$X$5</f>
        <v>8403.5820702163492</v>
      </c>
      <c r="M101">
        <f>$X$6</f>
        <v>8532.6143282808644</v>
      </c>
      <c r="N101">
        <f>$X$7</f>
        <v>8919.7111024744117</v>
      </c>
      <c r="O101">
        <f>$X$8</f>
        <v>9177.7756186034458</v>
      </c>
      <c r="P101">
        <f>$X$9</f>
        <v>9435.8401347324761</v>
      </c>
      <c r="Q101">
        <f>$X$10</f>
        <v>9779.9261562378542</v>
      </c>
      <c r="R101">
        <f>$V$11</f>
        <v>10640.141210001295</v>
      </c>
      <c r="S101">
        <f>$V$12</f>
        <v>11500.356263764739</v>
      </c>
      <c r="T101">
        <f>$V$13</f>
        <v>13392.829382044303</v>
      </c>
    </row>
    <row r="102" spans="1:20" x14ac:dyDescent="0.25">
      <c r="A102" s="3" t="s">
        <v>12</v>
      </c>
      <c r="B102" s="3" t="s">
        <v>20</v>
      </c>
      <c r="C102" s="3" t="s">
        <v>8</v>
      </c>
      <c r="D102" s="3" t="s">
        <v>14</v>
      </c>
      <c r="E102" s="3" t="s">
        <v>18</v>
      </c>
      <c r="F102" s="3" t="s">
        <v>17</v>
      </c>
      <c r="G102" s="13">
        <v>10640.141210001297</v>
      </c>
      <c r="K102" s="2">
        <v>43334.333333333336</v>
      </c>
      <c r="L102">
        <f>$X$5</f>
        <v>8403.5820702163492</v>
      </c>
      <c r="M102">
        <f>$X$6</f>
        <v>8532.6143282808644</v>
      </c>
      <c r="N102">
        <f>$X$7</f>
        <v>8919.7111024744117</v>
      </c>
      <c r="O102">
        <f>$X$8</f>
        <v>9177.7756186034458</v>
      </c>
      <c r="P102">
        <f>$X$9</f>
        <v>9435.8401347324761</v>
      </c>
      <c r="Q102">
        <f>$X$10</f>
        <v>9779.9261562378542</v>
      </c>
      <c r="R102">
        <f>$V$11</f>
        <v>10640.141210001295</v>
      </c>
      <c r="S102">
        <f>$V$12</f>
        <v>11500.356263764739</v>
      </c>
      <c r="T102">
        <f>$V$13</f>
        <v>13392.829382044303</v>
      </c>
    </row>
    <row r="103" spans="1:20" x14ac:dyDescent="0.25">
      <c r="A103" s="3" t="s">
        <v>12</v>
      </c>
      <c r="B103" s="3" t="s">
        <v>20</v>
      </c>
      <c r="C103" s="3" t="s">
        <v>8</v>
      </c>
      <c r="D103" s="3" t="s">
        <v>14</v>
      </c>
      <c r="E103" s="3" t="s">
        <v>19</v>
      </c>
      <c r="F103" s="3" t="s">
        <v>16</v>
      </c>
      <c r="G103" s="13">
        <v>10640.141210001295</v>
      </c>
      <c r="K103" s="2">
        <v>43334.333333333336</v>
      </c>
      <c r="L103">
        <f>$Y$5</f>
        <v>16403.582070216351</v>
      </c>
      <c r="M103">
        <f>$Y$6</f>
        <v>16532.614328280866</v>
      </c>
      <c r="N103">
        <f>$Y$7</f>
        <v>16919.711102474412</v>
      </c>
      <c r="O103">
        <f>$Y$8</f>
        <v>17177.775618603446</v>
      </c>
      <c r="P103">
        <f>$Y$9</f>
        <v>17435.840134732476</v>
      </c>
      <c r="Q103">
        <f>$Y$10</f>
        <v>17779.926156237852</v>
      </c>
      <c r="R103">
        <f>$W$11</f>
        <v>10640.141210001295</v>
      </c>
      <c r="S103">
        <f>$W$12</f>
        <v>11500.356263764739</v>
      </c>
      <c r="T103">
        <f>$W$13</f>
        <v>13392.829382044303</v>
      </c>
    </row>
    <row r="104" spans="1:20" x14ac:dyDescent="0.25">
      <c r="A104" s="3" t="s">
        <v>12</v>
      </c>
      <c r="B104" s="3" t="s">
        <v>20</v>
      </c>
      <c r="C104" s="3" t="s">
        <v>8</v>
      </c>
      <c r="D104" s="3" t="s">
        <v>14</v>
      </c>
      <c r="E104" s="3" t="s">
        <v>19</v>
      </c>
      <c r="F104" s="3" t="s">
        <v>17</v>
      </c>
      <c r="G104" s="13">
        <v>10640.141210001295</v>
      </c>
      <c r="K104" s="2">
        <v>43335</v>
      </c>
      <c r="L104">
        <f>$Y$5</f>
        <v>16403.582070216351</v>
      </c>
      <c r="M104">
        <f>$Y$6</f>
        <v>16532.614328280866</v>
      </c>
      <c r="N104">
        <f>$Y$7</f>
        <v>16919.711102474412</v>
      </c>
      <c r="O104">
        <f>$Y$8</f>
        <v>17177.775618603446</v>
      </c>
      <c r="P104">
        <f>$Y$9</f>
        <v>17435.840134732476</v>
      </c>
      <c r="Q104">
        <f>$Y$10</f>
        <v>17779.926156237852</v>
      </c>
      <c r="R104">
        <f>$W$11</f>
        <v>10640.141210001295</v>
      </c>
      <c r="S104">
        <f>$W$12</f>
        <v>11500.356263764739</v>
      </c>
      <c r="T104">
        <f>$W$13</f>
        <v>13392.829382044303</v>
      </c>
    </row>
    <row r="105" spans="1:20" x14ac:dyDescent="0.25">
      <c r="A105" s="3" t="s">
        <v>12</v>
      </c>
      <c r="B105" s="3" t="s">
        <v>20</v>
      </c>
      <c r="C105" s="3" t="s">
        <v>8</v>
      </c>
      <c r="D105" s="3" t="s">
        <v>72</v>
      </c>
      <c r="E105" s="3" t="s">
        <v>15</v>
      </c>
      <c r="F105" s="3" t="s">
        <v>16</v>
      </c>
      <c r="G105" s="13" t="s">
        <v>42</v>
      </c>
      <c r="K105" s="2">
        <v>43335</v>
      </c>
      <c r="L105">
        <f>$X$5</f>
        <v>8403.5820702163492</v>
      </c>
      <c r="M105">
        <f>$X$6</f>
        <v>8532.6143282808644</v>
      </c>
      <c r="N105">
        <f>$X$7</f>
        <v>8919.7111024744117</v>
      </c>
      <c r="O105">
        <f>$X$8</f>
        <v>9177.7756186034458</v>
      </c>
      <c r="P105">
        <f>$X$9</f>
        <v>9435.8401347324761</v>
      </c>
      <c r="Q105">
        <f>$X$10</f>
        <v>9779.9261562378542</v>
      </c>
      <c r="R105">
        <f>$V$11</f>
        <v>10640.141210001295</v>
      </c>
      <c r="S105">
        <f>$V$12</f>
        <v>11500.356263764739</v>
      </c>
      <c r="T105">
        <f>$V$13</f>
        <v>13392.829382044303</v>
      </c>
    </row>
    <row r="106" spans="1:20" x14ac:dyDescent="0.25">
      <c r="A106" s="3" t="s">
        <v>12</v>
      </c>
      <c r="B106" s="3" t="s">
        <v>20</v>
      </c>
      <c r="C106" s="3" t="s">
        <v>8</v>
      </c>
      <c r="D106" s="3" t="s">
        <v>72</v>
      </c>
      <c r="E106" s="3" t="s">
        <v>15</v>
      </c>
      <c r="F106" s="3" t="s">
        <v>17</v>
      </c>
      <c r="G106" s="13" t="s">
        <v>42</v>
      </c>
      <c r="K106" s="2">
        <v>43335.333333333336</v>
      </c>
      <c r="L106">
        <f>$X$5</f>
        <v>8403.5820702163492</v>
      </c>
      <c r="M106">
        <f>$X$6</f>
        <v>8532.6143282808644</v>
      </c>
      <c r="N106">
        <f>$X$7</f>
        <v>8919.7111024744117</v>
      </c>
      <c r="O106">
        <f>$X$8</f>
        <v>9177.7756186034458</v>
      </c>
      <c r="P106">
        <f>$X$9</f>
        <v>9435.8401347324761</v>
      </c>
      <c r="Q106">
        <f>$X$10</f>
        <v>9779.9261562378542</v>
      </c>
      <c r="R106">
        <f>$V$11</f>
        <v>10640.141210001295</v>
      </c>
      <c r="S106">
        <f>$V$12</f>
        <v>11500.356263764739</v>
      </c>
      <c r="T106">
        <f>$V$13</f>
        <v>13392.829382044303</v>
      </c>
    </row>
    <row r="107" spans="1:20" x14ac:dyDescent="0.25">
      <c r="A107" s="3" t="s">
        <v>12</v>
      </c>
      <c r="B107" s="3" t="s">
        <v>20</v>
      </c>
      <c r="C107" s="3" t="s">
        <v>8</v>
      </c>
      <c r="D107" s="3" t="s">
        <v>72</v>
      </c>
      <c r="E107" s="3" t="s">
        <v>18</v>
      </c>
      <c r="F107" s="3" t="s">
        <v>16</v>
      </c>
      <c r="G107" s="13" t="s">
        <v>42</v>
      </c>
      <c r="K107" s="2">
        <v>43335.333333333336</v>
      </c>
      <c r="L107">
        <f>$Y$5</f>
        <v>16403.582070216351</v>
      </c>
      <c r="M107">
        <f>$Y$6</f>
        <v>16532.614328280866</v>
      </c>
      <c r="N107">
        <f>$Y$7</f>
        <v>16919.711102474412</v>
      </c>
      <c r="O107">
        <f>$Y$8</f>
        <v>17177.775618603446</v>
      </c>
      <c r="P107">
        <f>$Y$9</f>
        <v>17435.840134732476</v>
      </c>
      <c r="Q107">
        <f>$Y$10</f>
        <v>17779.926156237852</v>
      </c>
      <c r="R107">
        <f>$W$11</f>
        <v>10640.141210001295</v>
      </c>
      <c r="S107">
        <f>$W$12</f>
        <v>11500.356263764739</v>
      </c>
      <c r="T107">
        <f>$W$13</f>
        <v>13392.829382044303</v>
      </c>
    </row>
    <row r="108" spans="1:20" x14ac:dyDescent="0.25">
      <c r="A108" s="3" t="s">
        <v>12</v>
      </c>
      <c r="B108" s="3" t="s">
        <v>20</v>
      </c>
      <c r="C108" s="3" t="s">
        <v>8</v>
      </c>
      <c r="D108" s="3" t="s">
        <v>72</v>
      </c>
      <c r="E108" s="3" t="s">
        <v>18</v>
      </c>
      <c r="F108" s="3" t="s">
        <v>17</v>
      </c>
      <c r="G108" s="13" t="s">
        <v>42</v>
      </c>
      <c r="K108" s="2">
        <v>43336</v>
      </c>
      <c r="L108">
        <f>$Y$5</f>
        <v>16403.582070216351</v>
      </c>
      <c r="M108">
        <f>$Y$6</f>
        <v>16532.614328280866</v>
      </c>
      <c r="N108">
        <f>$Y$7</f>
        <v>16919.711102474412</v>
      </c>
      <c r="O108">
        <f>$Y$8</f>
        <v>17177.775618603446</v>
      </c>
      <c r="P108">
        <f>$Y$9</f>
        <v>17435.840134732476</v>
      </c>
      <c r="Q108">
        <f>$Y$10</f>
        <v>17779.926156237852</v>
      </c>
      <c r="R108">
        <f>$W$11</f>
        <v>10640.141210001295</v>
      </c>
      <c r="S108">
        <f>$W$12</f>
        <v>11500.356263764739</v>
      </c>
      <c r="T108">
        <f>$W$13</f>
        <v>13392.829382044303</v>
      </c>
    </row>
    <row r="109" spans="1:20" x14ac:dyDescent="0.25">
      <c r="A109" s="3" t="s">
        <v>12</v>
      </c>
      <c r="B109" s="3" t="s">
        <v>20</v>
      </c>
      <c r="C109" s="3" t="s">
        <v>8</v>
      </c>
      <c r="D109" s="3" t="s">
        <v>72</v>
      </c>
      <c r="E109" s="3" t="s">
        <v>19</v>
      </c>
      <c r="F109" s="3" t="s">
        <v>16</v>
      </c>
      <c r="G109" s="13">
        <v>10640.141210001297</v>
      </c>
      <c r="K109" s="2">
        <v>43336</v>
      </c>
      <c r="L109">
        <f>$X$5</f>
        <v>8403.5820702163492</v>
      </c>
      <c r="M109">
        <f>$X$6</f>
        <v>8532.6143282808644</v>
      </c>
      <c r="N109">
        <f>$X$7</f>
        <v>8919.7111024744117</v>
      </c>
      <c r="O109">
        <f>$X$8</f>
        <v>9177.7756186034458</v>
      </c>
      <c r="P109">
        <f>$X$9</f>
        <v>9435.8401347324761</v>
      </c>
      <c r="Q109">
        <f>$X$10</f>
        <v>9779.9261562378542</v>
      </c>
      <c r="R109">
        <f>$V$11</f>
        <v>10640.141210001295</v>
      </c>
      <c r="S109">
        <f>$V$12</f>
        <v>11500.356263764739</v>
      </c>
      <c r="T109">
        <f>$V$13</f>
        <v>13392.829382044303</v>
      </c>
    </row>
    <row r="110" spans="1:20" x14ac:dyDescent="0.25">
      <c r="A110" s="3" t="s">
        <v>12</v>
      </c>
      <c r="B110" s="3" t="s">
        <v>20</v>
      </c>
      <c r="C110" s="3" t="s">
        <v>8</v>
      </c>
      <c r="D110" s="3" t="s">
        <v>72</v>
      </c>
      <c r="E110" s="3" t="s">
        <v>19</v>
      </c>
      <c r="F110" s="3" t="s">
        <v>17</v>
      </c>
      <c r="G110" s="13">
        <v>18640.141210001297</v>
      </c>
      <c r="K110" s="2">
        <v>43336.333333333336</v>
      </c>
      <c r="L110">
        <f>$X$5</f>
        <v>8403.5820702163492</v>
      </c>
      <c r="M110">
        <f>$X$6</f>
        <v>8532.6143282808644</v>
      </c>
      <c r="N110">
        <f>$X$7</f>
        <v>8919.7111024744117</v>
      </c>
      <c r="O110">
        <f>$X$8</f>
        <v>9177.7756186034458</v>
      </c>
      <c r="P110">
        <f>$X$9</f>
        <v>9435.8401347324761</v>
      </c>
      <c r="Q110">
        <f>$X$10</f>
        <v>9779.9261562378542</v>
      </c>
      <c r="R110">
        <f>$V$11</f>
        <v>10640.141210001295</v>
      </c>
      <c r="S110">
        <f>$V$12</f>
        <v>11500.356263764739</v>
      </c>
      <c r="T110">
        <f>$V$13</f>
        <v>13392.829382044303</v>
      </c>
    </row>
    <row r="111" spans="1:20" x14ac:dyDescent="0.25">
      <c r="A111" s="3" t="s">
        <v>12</v>
      </c>
      <c r="B111" s="3" t="s">
        <v>20</v>
      </c>
      <c r="C111" s="3" t="s">
        <v>9</v>
      </c>
      <c r="D111" s="3" t="s">
        <v>14</v>
      </c>
      <c r="E111" s="3" t="s">
        <v>15</v>
      </c>
      <c r="F111" s="3" t="s">
        <v>16</v>
      </c>
      <c r="G111" s="13">
        <v>11500.356263764736</v>
      </c>
      <c r="K111" s="2">
        <v>43336.333333333336</v>
      </c>
      <c r="L111">
        <f>$Y$5</f>
        <v>16403.582070216351</v>
      </c>
      <c r="M111">
        <f>$Y$6</f>
        <v>16532.614328280866</v>
      </c>
      <c r="N111">
        <f>$Y$7</f>
        <v>16919.711102474412</v>
      </c>
      <c r="O111">
        <f>$Y$8</f>
        <v>17177.775618603446</v>
      </c>
      <c r="P111">
        <f>$Y$9</f>
        <v>17435.840134732476</v>
      </c>
      <c r="Q111">
        <f>$Y$10</f>
        <v>17779.926156237852</v>
      </c>
      <c r="R111">
        <f>$W$11</f>
        <v>10640.141210001295</v>
      </c>
      <c r="S111">
        <f>$W$12</f>
        <v>11500.356263764739</v>
      </c>
      <c r="T111">
        <f>$W$13</f>
        <v>13392.829382044303</v>
      </c>
    </row>
    <row r="112" spans="1:20" x14ac:dyDescent="0.25">
      <c r="A112" s="3" t="s">
        <v>12</v>
      </c>
      <c r="B112" s="3" t="s">
        <v>20</v>
      </c>
      <c r="C112" s="3" t="s">
        <v>9</v>
      </c>
      <c r="D112" s="3" t="s">
        <v>14</v>
      </c>
      <c r="E112" s="3" t="s">
        <v>15</v>
      </c>
      <c r="F112" s="3" t="s">
        <v>17</v>
      </c>
      <c r="G112" s="13">
        <v>11500.356263764734</v>
      </c>
      <c r="K112" s="2">
        <v>43337</v>
      </c>
      <c r="L112">
        <f>$Y$5</f>
        <v>16403.582070216351</v>
      </c>
      <c r="M112">
        <f>$Y$6</f>
        <v>16532.614328280866</v>
      </c>
      <c r="N112">
        <f>$Y$7</f>
        <v>16919.711102474412</v>
      </c>
      <c r="O112">
        <f>$Y$8</f>
        <v>17177.775618603446</v>
      </c>
      <c r="P112">
        <f>$Y$9</f>
        <v>17435.840134732476</v>
      </c>
      <c r="Q112">
        <f>$Y$10</f>
        <v>17779.926156237852</v>
      </c>
      <c r="R112">
        <f>$W$11</f>
        <v>10640.141210001295</v>
      </c>
      <c r="S112">
        <f>$W$12</f>
        <v>11500.356263764739</v>
      </c>
      <c r="T112">
        <f>$W$13</f>
        <v>13392.829382044303</v>
      </c>
    </row>
    <row r="113" spans="1:20" x14ac:dyDescent="0.25">
      <c r="A113" s="3" t="s">
        <v>12</v>
      </c>
      <c r="B113" s="3" t="s">
        <v>20</v>
      </c>
      <c r="C113" s="3" t="s">
        <v>9</v>
      </c>
      <c r="D113" s="3" t="s">
        <v>14</v>
      </c>
      <c r="E113" s="3" t="s">
        <v>18</v>
      </c>
      <c r="F113" s="3" t="s">
        <v>16</v>
      </c>
      <c r="G113" s="13">
        <v>11500.356263764736</v>
      </c>
      <c r="K113" s="2">
        <v>43337</v>
      </c>
      <c r="L113">
        <f>$X$5</f>
        <v>8403.5820702163492</v>
      </c>
      <c r="M113">
        <f>$X$6</f>
        <v>8532.6143282808644</v>
      </c>
      <c r="N113">
        <f>$X$7</f>
        <v>8919.7111024744117</v>
      </c>
      <c r="O113">
        <f>$X$8</f>
        <v>9177.7756186034458</v>
      </c>
      <c r="P113">
        <f>$X$9</f>
        <v>9435.8401347324761</v>
      </c>
      <c r="Q113">
        <f>$X$10</f>
        <v>9779.9261562378542</v>
      </c>
      <c r="R113">
        <f>$V$11</f>
        <v>10640.141210001295</v>
      </c>
      <c r="S113">
        <f>$V$12</f>
        <v>11500.356263764739</v>
      </c>
      <c r="T113">
        <f>$V$13</f>
        <v>13392.829382044303</v>
      </c>
    </row>
    <row r="114" spans="1:20" x14ac:dyDescent="0.25">
      <c r="A114" s="3" t="s">
        <v>12</v>
      </c>
      <c r="B114" s="3" t="s">
        <v>20</v>
      </c>
      <c r="C114" s="3" t="s">
        <v>9</v>
      </c>
      <c r="D114" s="3" t="s">
        <v>14</v>
      </c>
      <c r="E114" s="3" t="s">
        <v>18</v>
      </c>
      <c r="F114" s="3" t="s">
        <v>17</v>
      </c>
      <c r="G114" s="13">
        <v>11500.356263764736</v>
      </c>
      <c r="K114" s="2">
        <v>43337.333333333336</v>
      </c>
      <c r="L114">
        <f>$X$5</f>
        <v>8403.5820702163492</v>
      </c>
      <c r="M114">
        <f>$X$6</f>
        <v>8532.6143282808644</v>
      </c>
      <c r="N114">
        <f>$X$7</f>
        <v>8919.7111024744117</v>
      </c>
      <c r="O114">
        <f>$X$8</f>
        <v>9177.7756186034458</v>
      </c>
      <c r="P114">
        <f>$X$9</f>
        <v>9435.8401347324761</v>
      </c>
      <c r="Q114">
        <f>$X$10</f>
        <v>9779.9261562378542</v>
      </c>
      <c r="R114">
        <f>$V$11</f>
        <v>10640.141210001295</v>
      </c>
      <c r="S114">
        <f>$V$12</f>
        <v>11500.356263764739</v>
      </c>
      <c r="T114">
        <f>$V$13</f>
        <v>13392.829382044303</v>
      </c>
    </row>
    <row r="115" spans="1:20" x14ac:dyDescent="0.25">
      <c r="A115" s="3" t="s">
        <v>12</v>
      </c>
      <c r="B115" s="3" t="s">
        <v>20</v>
      </c>
      <c r="C115" s="3" t="s">
        <v>9</v>
      </c>
      <c r="D115" s="3" t="s">
        <v>14</v>
      </c>
      <c r="E115" s="3" t="s">
        <v>19</v>
      </c>
      <c r="F115" s="3" t="s">
        <v>16</v>
      </c>
      <c r="G115" s="13">
        <v>11500.356263764739</v>
      </c>
      <c r="K115" s="2">
        <v>43337.333333333336</v>
      </c>
      <c r="L115">
        <f>$Y$5</f>
        <v>16403.582070216351</v>
      </c>
      <c r="M115">
        <f>$Y$6</f>
        <v>16532.614328280866</v>
      </c>
      <c r="N115">
        <f>$Y$7</f>
        <v>16919.711102474412</v>
      </c>
      <c r="O115">
        <f>$Y$8</f>
        <v>17177.775618603446</v>
      </c>
      <c r="P115">
        <f>$Y$9</f>
        <v>17435.840134732476</v>
      </c>
      <c r="Q115">
        <f>$Y$10</f>
        <v>17779.926156237852</v>
      </c>
      <c r="R115">
        <f>$W$11</f>
        <v>10640.141210001295</v>
      </c>
      <c r="S115">
        <f>$W$12</f>
        <v>11500.356263764739</v>
      </c>
      <c r="T115">
        <f>$W$13</f>
        <v>13392.829382044303</v>
      </c>
    </row>
    <row r="116" spans="1:20" x14ac:dyDescent="0.25">
      <c r="A116" s="3" t="s">
        <v>12</v>
      </c>
      <c r="B116" s="3" t="s">
        <v>20</v>
      </c>
      <c r="C116" s="3" t="s">
        <v>9</v>
      </c>
      <c r="D116" s="3" t="s">
        <v>14</v>
      </c>
      <c r="E116" s="3" t="s">
        <v>19</v>
      </c>
      <c r="F116" s="3" t="s">
        <v>17</v>
      </c>
      <c r="G116" s="13">
        <v>11500.356263764739</v>
      </c>
      <c r="K116" s="2">
        <v>43338</v>
      </c>
      <c r="L116">
        <f>$Y$5</f>
        <v>16403.582070216351</v>
      </c>
      <c r="M116">
        <f>$Y$6</f>
        <v>16532.614328280866</v>
      </c>
      <c r="N116">
        <f>$Y$7</f>
        <v>16919.711102474412</v>
      </c>
      <c r="O116">
        <f>$Y$8</f>
        <v>17177.775618603446</v>
      </c>
      <c r="P116">
        <f>$Y$9</f>
        <v>17435.840134732476</v>
      </c>
      <c r="Q116">
        <f>$Y$10</f>
        <v>17779.926156237852</v>
      </c>
      <c r="R116">
        <f>$W$11</f>
        <v>10640.141210001295</v>
      </c>
      <c r="S116">
        <f>$W$12</f>
        <v>11500.356263764739</v>
      </c>
      <c r="T116">
        <f>$W$13</f>
        <v>13392.829382044303</v>
      </c>
    </row>
    <row r="117" spans="1:20" x14ac:dyDescent="0.25">
      <c r="A117" s="3" t="s">
        <v>12</v>
      </c>
      <c r="B117" s="3" t="s">
        <v>20</v>
      </c>
      <c r="C117" s="3" t="s">
        <v>9</v>
      </c>
      <c r="D117" s="3" t="s">
        <v>72</v>
      </c>
      <c r="E117" s="3" t="s">
        <v>15</v>
      </c>
      <c r="F117" s="3" t="s">
        <v>16</v>
      </c>
      <c r="G117" s="13" t="s">
        <v>42</v>
      </c>
      <c r="K117" s="2">
        <v>43338</v>
      </c>
      <c r="L117">
        <f>$X$5</f>
        <v>8403.5820702163492</v>
      </c>
      <c r="M117">
        <f>$X$6</f>
        <v>8532.6143282808644</v>
      </c>
      <c r="N117">
        <f>$X$7</f>
        <v>8919.7111024744117</v>
      </c>
      <c r="O117">
        <f>$X$8</f>
        <v>9177.7756186034458</v>
      </c>
      <c r="P117">
        <f>$X$9</f>
        <v>9435.8401347324761</v>
      </c>
      <c r="Q117">
        <f>$X$10</f>
        <v>9779.9261562378542</v>
      </c>
      <c r="R117">
        <f>$V$11</f>
        <v>10640.141210001295</v>
      </c>
      <c r="S117">
        <f>$V$12</f>
        <v>11500.356263764739</v>
      </c>
      <c r="T117">
        <f>$V$13</f>
        <v>13392.829382044303</v>
      </c>
    </row>
    <row r="118" spans="1:20" x14ac:dyDescent="0.25">
      <c r="A118" s="3" t="s">
        <v>12</v>
      </c>
      <c r="B118" s="3" t="s">
        <v>20</v>
      </c>
      <c r="C118" s="3" t="s">
        <v>9</v>
      </c>
      <c r="D118" s="3" t="s">
        <v>72</v>
      </c>
      <c r="E118" s="3" t="s">
        <v>15</v>
      </c>
      <c r="F118" s="3" t="s">
        <v>17</v>
      </c>
      <c r="G118" s="13" t="s">
        <v>42</v>
      </c>
      <c r="K118" s="2">
        <v>43338.333333333336</v>
      </c>
      <c r="L118">
        <f>$X$5</f>
        <v>8403.5820702163492</v>
      </c>
      <c r="M118">
        <f>$X$6</f>
        <v>8532.6143282808644</v>
      </c>
      <c r="N118">
        <f>$X$7</f>
        <v>8919.7111024744117</v>
      </c>
      <c r="O118">
        <f>$X$8</f>
        <v>9177.7756186034458</v>
      </c>
      <c r="P118">
        <f>$X$9</f>
        <v>9435.8401347324761</v>
      </c>
      <c r="Q118">
        <f>$X$10</f>
        <v>9779.9261562378542</v>
      </c>
      <c r="R118">
        <f>$V$11</f>
        <v>10640.141210001295</v>
      </c>
      <c r="S118">
        <f>$V$12</f>
        <v>11500.356263764739</v>
      </c>
      <c r="T118">
        <f>$V$13</f>
        <v>13392.829382044303</v>
      </c>
    </row>
    <row r="119" spans="1:20" x14ac:dyDescent="0.25">
      <c r="A119" s="3" t="s">
        <v>12</v>
      </c>
      <c r="B119" s="3" t="s">
        <v>20</v>
      </c>
      <c r="C119" s="3" t="s">
        <v>9</v>
      </c>
      <c r="D119" s="3" t="s">
        <v>72</v>
      </c>
      <c r="E119" s="3" t="s">
        <v>18</v>
      </c>
      <c r="F119" s="3" t="s">
        <v>16</v>
      </c>
      <c r="G119" s="13" t="s">
        <v>42</v>
      </c>
      <c r="K119" s="2">
        <v>43338.333333333336</v>
      </c>
      <c r="L119">
        <f>$Y$5</f>
        <v>16403.582070216351</v>
      </c>
      <c r="M119">
        <f>$Y$6</f>
        <v>16532.614328280866</v>
      </c>
      <c r="N119">
        <f>$Y$7</f>
        <v>16919.711102474412</v>
      </c>
      <c r="O119">
        <f>$Y$8</f>
        <v>17177.775618603446</v>
      </c>
      <c r="P119">
        <f>$Y$9</f>
        <v>17435.840134732476</v>
      </c>
      <c r="Q119">
        <f>$Y$10</f>
        <v>17779.926156237852</v>
      </c>
      <c r="R119">
        <f>$W$11</f>
        <v>10640.141210001295</v>
      </c>
      <c r="S119">
        <f>$W$12</f>
        <v>11500.356263764739</v>
      </c>
      <c r="T119">
        <f>$W$13</f>
        <v>13392.829382044303</v>
      </c>
    </row>
    <row r="120" spans="1:20" x14ac:dyDescent="0.25">
      <c r="A120" s="3" t="s">
        <v>12</v>
      </c>
      <c r="B120" s="3" t="s">
        <v>20</v>
      </c>
      <c r="C120" s="3" t="s">
        <v>9</v>
      </c>
      <c r="D120" s="3" t="s">
        <v>72</v>
      </c>
      <c r="E120" s="3" t="s">
        <v>18</v>
      </c>
      <c r="F120" s="3" t="s">
        <v>17</v>
      </c>
      <c r="G120" s="13" t="s">
        <v>42</v>
      </c>
      <c r="K120" s="2">
        <v>43339</v>
      </c>
      <c r="L120">
        <f>$Y$5</f>
        <v>16403.582070216351</v>
      </c>
      <c r="M120">
        <f>$Y$6</f>
        <v>16532.614328280866</v>
      </c>
      <c r="N120">
        <f>$Y$7</f>
        <v>16919.711102474412</v>
      </c>
      <c r="O120">
        <f>$Y$8</f>
        <v>17177.775618603446</v>
      </c>
      <c r="P120">
        <f>$Y$9</f>
        <v>17435.840134732476</v>
      </c>
      <c r="Q120">
        <f>$Y$10</f>
        <v>17779.926156237852</v>
      </c>
      <c r="R120">
        <f>$W$11</f>
        <v>10640.141210001295</v>
      </c>
      <c r="S120">
        <f>$W$12</f>
        <v>11500.356263764739</v>
      </c>
      <c r="T120">
        <f>$W$13</f>
        <v>13392.829382044303</v>
      </c>
    </row>
    <row r="121" spans="1:20" x14ac:dyDescent="0.25">
      <c r="A121" s="3" t="s">
        <v>12</v>
      </c>
      <c r="B121" s="3" t="s">
        <v>20</v>
      </c>
      <c r="C121" s="3" t="s">
        <v>9</v>
      </c>
      <c r="D121" s="3" t="s">
        <v>72</v>
      </c>
      <c r="E121" s="3" t="s">
        <v>19</v>
      </c>
      <c r="F121" s="3" t="s">
        <v>16</v>
      </c>
      <c r="G121" s="13">
        <v>11500.356263764736</v>
      </c>
      <c r="K121" s="2">
        <v>43339</v>
      </c>
      <c r="L121">
        <f>$T$5</f>
        <v>8403.5820702163492</v>
      </c>
      <c r="M121">
        <f>$T$6</f>
        <v>8532.6143282808644</v>
      </c>
      <c r="N121">
        <f>$T$7</f>
        <v>8919.7111024744117</v>
      </c>
      <c r="O121">
        <f>$R$8</f>
        <v>9177.7756186034476</v>
      </c>
      <c r="P121">
        <f>$R$9</f>
        <v>9435.8401347324761</v>
      </c>
      <c r="Q121">
        <f>$R$10</f>
        <v>9779.9261562378542</v>
      </c>
      <c r="R121">
        <f>$R$11</f>
        <v>10640.141210001297</v>
      </c>
      <c r="S121">
        <f>$R$12</f>
        <v>11500.356263764736</v>
      </c>
      <c r="T121">
        <f>$R$13</f>
        <v>13392.829382044303</v>
      </c>
    </row>
    <row r="122" spans="1:20" x14ac:dyDescent="0.25">
      <c r="A122" s="3" t="s">
        <v>12</v>
      </c>
      <c r="B122" s="3" t="s">
        <v>20</v>
      </c>
      <c r="C122" s="3" t="s">
        <v>9</v>
      </c>
      <c r="D122" s="3" t="s">
        <v>72</v>
      </c>
      <c r="E122" s="3" t="s">
        <v>19</v>
      </c>
      <c r="F122" s="3" t="s">
        <v>17</v>
      </c>
      <c r="G122" s="13">
        <v>19500.356263764734</v>
      </c>
      <c r="K122" s="2">
        <v>43339.333333333336</v>
      </c>
      <c r="L122">
        <f>$T$5</f>
        <v>8403.5820702163492</v>
      </c>
      <c r="M122">
        <f>$T$6</f>
        <v>8532.6143282808644</v>
      </c>
      <c r="N122">
        <f>$T$7</f>
        <v>8919.7111024744117</v>
      </c>
      <c r="O122">
        <f>$R$8</f>
        <v>9177.7756186034476</v>
      </c>
      <c r="P122">
        <f>$R$9</f>
        <v>9435.8401347324761</v>
      </c>
      <c r="Q122">
        <f>$R$10</f>
        <v>9779.9261562378542</v>
      </c>
      <c r="R122">
        <f>$R$11</f>
        <v>10640.141210001297</v>
      </c>
      <c r="S122">
        <f>$R$12</f>
        <v>11500.356263764736</v>
      </c>
      <c r="T122">
        <f>$R$13</f>
        <v>13392.829382044303</v>
      </c>
    </row>
    <row r="123" spans="1:20" x14ac:dyDescent="0.25">
      <c r="A123" s="3" t="s">
        <v>12</v>
      </c>
      <c r="B123" s="3" t="s">
        <v>20</v>
      </c>
      <c r="C123" s="3" t="s">
        <v>10</v>
      </c>
      <c r="D123" s="3" t="s">
        <v>14</v>
      </c>
      <c r="E123" s="3" t="s">
        <v>15</v>
      </c>
      <c r="F123" s="3" t="s">
        <v>16</v>
      </c>
      <c r="G123" s="13">
        <v>12360.571317528176</v>
      </c>
      <c r="K123" s="2">
        <v>43339.333333333336</v>
      </c>
      <c r="L123">
        <f>$U$5</f>
        <v>14403.582070216351</v>
      </c>
      <c r="M123">
        <f>$U$6</f>
        <v>14532.614328280866</v>
      </c>
      <c r="N123">
        <f>$U$7</f>
        <v>14919.711102474412</v>
      </c>
      <c r="O123">
        <f>$S$8</f>
        <v>9177.7756186034476</v>
      </c>
      <c r="P123">
        <f>$S$9</f>
        <v>9435.8401347324761</v>
      </c>
      <c r="Q123">
        <f>$S$10</f>
        <v>9779.9261562378542</v>
      </c>
      <c r="R123">
        <f>$S$11</f>
        <v>10640.141210001297</v>
      </c>
      <c r="S123">
        <f>$S$12</f>
        <v>11500.356263764736</v>
      </c>
      <c r="T123">
        <f>$S$13</f>
        <v>13392.829382044303</v>
      </c>
    </row>
    <row r="124" spans="1:20" x14ac:dyDescent="0.25">
      <c r="A124" s="3" t="s">
        <v>12</v>
      </c>
      <c r="B124" s="3" t="s">
        <v>20</v>
      </c>
      <c r="C124" s="3" t="s">
        <v>10</v>
      </c>
      <c r="D124" s="3" t="s">
        <v>14</v>
      </c>
      <c r="E124" s="3" t="s">
        <v>15</v>
      </c>
      <c r="F124" s="3" t="s">
        <v>17</v>
      </c>
      <c r="G124" s="13">
        <v>12360.571317528176</v>
      </c>
      <c r="K124" s="2">
        <v>43340</v>
      </c>
      <c r="L124">
        <f>$U$5</f>
        <v>14403.582070216351</v>
      </c>
      <c r="M124">
        <f>$U$6</f>
        <v>14532.614328280866</v>
      </c>
      <c r="N124">
        <f>$U$7</f>
        <v>14919.711102474412</v>
      </c>
      <c r="O124">
        <f>$S$8</f>
        <v>9177.7756186034476</v>
      </c>
      <c r="P124">
        <f>$S$9</f>
        <v>9435.8401347324761</v>
      </c>
      <c r="Q124">
        <f>$S$10</f>
        <v>9779.9261562378542</v>
      </c>
      <c r="R124">
        <f>$S$11</f>
        <v>10640.141210001297</v>
      </c>
      <c r="S124">
        <f>$S$12</f>
        <v>11500.356263764736</v>
      </c>
      <c r="T124">
        <f>$S$13</f>
        <v>13392.829382044303</v>
      </c>
    </row>
    <row r="125" spans="1:20" x14ac:dyDescent="0.25">
      <c r="A125" s="3" t="s">
        <v>12</v>
      </c>
      <c r="B125" s="3" t="s">
        <v>20</v>
      </c>
      <c r="C125" s="3" t="s">
        <v>10</v>
      </c>
      <c r="D125" s="3" t="s">
        <v>14</v>
      </c>
      <c r="E125" s="3" t="s">
        <v>18</v>
      </c>
      <c r="F125" s="3" t="s">
        <v>16</v>
      </c>
      <c r="G125" s="13">
        <v>12360.571317528176</v>
      </c>
      <c r="K125" s="2">
        <v>43340</v>
      </c>
      <c r="L125">
        <f>$P$5</f>
        <v>8403.5820702163492</v>
      </c>
      <c r="M125">
        <f>$N$6</f>
        <v>8532.6143282808644</v>
      </c>
      <c r="N125">
        <f>$N$7</f>
        <v>8919.7111024744117</v>
      </c>
      <c r="O125">
        <f>$N$8</f>
        <v>9177.7756186034476</v>
      </c>
      <c r="P125">
        <f>$N$9</f>
        <v>9435.8401347324761</v>
      </c>
      <c r="Q125">
        <f>$N$10</f>
        <v>9779.9261562378542</v>
      </c>
      <c r="R125">
        <f>$N$11</f>
        <v>10640.141210001297</v>
      </c>
      <c r="S125">
        <f>$N$12</f>
        <v>11500.356263764736</v>
      </c>
      <c r="T125">
        <f t="shared" ref="T125:T126" si="2">$N$13</f>
        <v>13392.829382044303</v>
      </c>
    </row>
    <row r="126" spans="1:20" x14ac:dyDescent="0.25">
      <c r="A126" s="3" t="s">
        <v>12</v>
      </c>
      <c r="B126" s="3" t="s">
        <v>20</v>
      </c>
      <c r="C126" s="3" t="s">
        <v>10</v>
      </c>
      <c r="D126" s="3" t="s">
        <v>14</v>
      </c>
      <c r="E126" s="3" t="s">
        <v>18</v>
      </c>
      <c r="F126" s="3" t="s">
        <v>17</v>
      </c>
      <c r="G126" s="13">
        <v>12360.571317528176</v>
      </c>
      <c r="K126" s="2">
        <v>43340.333333333336</v>
      </c>
      <c r="L126">
        <f>$P$5</f>
        <v>8403.5820702163492</v>
      </c>
      <c r="M126">
        <f>$N$6</f>
        <v>8532.6143282808644</v>
      </c>
      <c r="N126">
        <f>$N$7</f>
        <v>8919.7111024744117</v>
      </c>
      <c r="O126">
        <f>$N$8</f>
        <v>9177.7756186034476</v>
      </c>
      <c r="P126">
        <f>$N$9</f>
        <v>9435.8401347324761</v>
      </c>
      <c r="Q126">
        <f>$N$10</f>
        <v>9779.9261562378542</v>
      </c>
      <c r="R126">
        <f>$N$11</f>
        <v>10640.141210001297</v>
      </c>
      <c r="S126">
        <f>$N$12</f>
        <v>11500.356263764736</v>
      </c>
      <c r="T126">
        <f t="shared" si="2"/>
        <v>13392.829382044303</v>
      </c>
    </row>
    <row r="127" spans="1:20" x14ac:dyDescent="0.25">
      <c r="A127" s="3" t="s">
        <v>12</v>
      </c>
      <c r="B127" s="3" t="s">
        <v>20</v>
      </c>
      <c r="C127" s="3" t="s">
        <v>10</v>
      </c>
      <c r="D127" s="3" t="s">
        <v>14</v>
      </c>
      <c r="E127" s="3" t="s">
        <v>19</v>
      </c>
      <c r="F127" s="3" t="s">
        <v>16</v>
      </c>
      <c r="G127" s="13">
        <v>12360.571317528174</v>
      </c>
      <c r="K127" s="2">
        <v>43340.333333333336</v>
      </c>
      <c r="L127">
        <f>$Q$5</f>
        <v>14403.582070216351</v>
      </c>
      <c r="M127">
        <f>$P$6</f>
        <v>8532.6143282808644</v>
      </c>
      <c r="N127">
        <f>$O$7</f>
        <v>8919.7111024744117</v>
      </c>
      <c r="O127">
        <f>$O$8</f>
        <v>9177.7756186034476</v>
      </c>
      <c r="P127">
        <f>$N$9</f>
        <v>9435.8401347324761</v>
      </c>
      <c r="Q127">
        <f>$O$10</f>
        <v>9779.926156237856</v>
      </c>
      <c r="R127">
        <f>$O$11</f>
        <v>10640.141210001295</v>
      </c>
      <c r="S127">
        <f>$O$12</f>
        <v>11500.356263764734</v>
      </c>
      <c r="T127">
        <f>$O$13</f>
        <v>13392.829382044303</v>
      </c>
    </row>
    <row r="128" spans="1:20" x14ac:dyDescent="0.25">
      <c r="A128" s="3" t="s">
        <v>12</v>
      </c>
      <c r="B128" s="3" t="s">
        <v>20</v>
      </c>
      <c r="C128" s="3" t="s">
        <v>10</v>
      </c>
      <c r="D128" s="3" t="s">
        <v>14</v>
      </c>
      <c r="E128" s="3" t="s">
        <v>19</v>
      </c>
      <c r="F128" s="3" t="s">
        <v>17</v>
      </c>
      <c r="G128" s="13">
        <v>12360.571317528174</v>
      </c>
      <c r="K128" s="2">
        <v>43341</v>
      </c>
      <c r="L128">
        <f>$Q$5</f>
        <v>14403.582070216351</v>
      </c>
      <c r="M128">
        <f>$P$6</f>
        <v>8532.6143282808644</v>
      </c>
      <c r="N128">
        <f>$O$7</f>
        <v>8919.7111024744117</v>
      </c>
      <c r="O128">
        <f>$O$8</f>
        <v>9177.7756186034476</v>
      </c>
      <c r="P128">
        <f>$N$9</f>
        <v>9435.8401347324761</v>
      </c>
      <c r="Q128">
        <f>$O$10</f>
        <v>9779.926156237856</v>
      </c>
      <c r="R128">
        <f>$O$11</f>
        <v>10640.141210001295</v>
      </c>
      <c r="S128">
        <f>$O$12</f>
        <v>11500.356263764734</v>
      </c>
      <c r="T128">
        <f>$O$13</f>
        <v>13392.829382044303</v>
      </c>
    </row>
    <row r="129" spans="1:22" x14ac:dyDescent="0.25">
      <c r="A129" s="3" t="s">
        <v>12</v>
      </c>
      <c r="B129" s="3" t="s">
        <v>20</v>
      </c>
      <c r="C129" s="3" t="s">
        <v>10</v>
      </c>
      <c r="D129" s="3" t="s">
        <v>72</v>
      </c>
      <c r="E129" s="3" t="s">
        <v>15</v>
      </c>
      <c r="F129" s="3" t="s">
        <v>16</v>
      </c>
      <c r="G129" s="13" t="s">
        <v>42</v>
      </c>
      <c r="K129" s="2">
        <v>43341</v>
      </c>
      <c r="L129">
        <f>$X$5</f>
        <v>8403.5820702163492</v>
      </c>
      <c r="M129">
        <f>$X$6</f>
        <v>8532.6143282808644</v>
      </c>
      <c r="N129">
        <f>$X$7</f>
        <v>8919.7111024744117</v>
      </c>
      <c r="O129">
        <f>$X$8</f>
        <v>9177.7756186034458</v>
      </c>
      <c r="P129">
        <f>$X$9</f>
        <v>9435.8401347324761</v>
      </c>
      <c r="Q129">
        <f>$X$10</f>
        <v>9779.9261562378542</v>
      </c>
      <c r="R129">
        <f>$V$11</f>
        <v>10640.141210001295</v>
      </c>
      <c r="S129">
        <f>$V$12</f>
        <v>11500.356263764739</v>
      </c>
      <c r="T129">
        <f>$V$13</f>
        <v>13392.829382044303</v>
      </c>
    </row>
    <row r="130" spans="1:22" x14ac:dyDescent="0.25">
      <c r="A130" s="3" t="s">
        <v>12</v>
      </c>
      <c r="B130" s="3" t="s">
        <v>20</v>
      </c>
      <c r="C130" s="3" t="s">
        <v>10</v>
      </c>
      <c r="D130" s="3" t="s">
        <v>72</v>
      </c>
      <c r="E130" s="3" t="s">
        <v>15</v>
      </c>
      <c r="F130" s="3" t="s">
        <v>17</v>
      </c>
      <c r="G130" s="13" t="s">
        <v>42</v>
      </c>
      <c r="K130" s="2">
        <v>43341.333333333336</v>
      </c>
      <c r="L130">
        <f>$X$5</f>
        <v>8403.5820702163492</v>
      </c>
      <c r="M130">
        <f>$X$6</f>
        <v>8532.6143282808644</v>
      </c>
      <c r="N130">
        <f>$X$7</f>
        <v>8919.7111024744117</v>
      </c>
      <c r="O130">
        <f>$X$8</f>
        <v>9177.7756186034458</v>
      </c>
      <c r="P130">
        <f>$X$9</f>
        <v>9435.8401347324761</v>
      </c>
      <c r="Q130">
        <f>$X$10</f>
        <v>9779.9261562378542</v>
      </c>
      <c r="R130">
        <f>$V$11</f>
        <v>10640.141210001295</v>
      </c>
      <c r="S130">
        <f>$V$12</f>
        <v>11500.356263764739</v>
      </c>
      <c r="T130">
        <f>$V$13</f>
        <v>13392.829382044303</v>
      </c>
    </row>
    <row r="131" spans="1:22" x14ac:dyDescent="0.25">
      <c r="A131" s="3" t="s">
        <v>12</v>
      </c>
      <c r="B131" s="3" t="s">
        <v>20</v>
      </c>
      <c r="C131" s="3" t="s">
        <v>10</v>
      </c>
      <c r="D131" s="3" t="s">
        <v>72</v>
      </c>
      <c r="E131" s="3" t="s">
        <v>18</v>
      </c>
      <c r="F131" s="3" t="s">
        <v>16</v>
      </c>
      <c r="G131" s="13" t="s">
        <v>42</v>
      </c>
      <c r="K131" s="2">
        <v>43341.333333333336</v>
      </c>
      <c r="L131">
        <f>$Y$5</f>
        <v>16403.582070216351</v>
      </c>
      <c r="M131">
        <f>$Y$6</f>
        <v>16532.614328280866</v>
      </c>
      <c r="N131">
        <f>$Y$7</f>
        <v>16919.711102474412</v>
      </c>
      <c r="O131">
        <f>$Y$8</f>
        <v>17177.775618603446</v>
      </c>
      <c r="P131">
        <f>$Y$9</f>
        <v>17435.840134732476</v>
      </c>
      <c r="Q131">
        <f>$Y$10</f>
        <v>17779.926156237852</v>
      </c>
      <c r="R131">
        <f>$W$11</f>
        <v>10640.141210001295</v>
      </c>
      <c r="S131">
        <f>$W$12</f>
        <v>11500.356263764739</v>
      </c>
      <c r="T131">
        <f>$W$13</f>
        <v>13392.829382044303</v>
      </c>
    </row>
    <row r="132" spans="1:22" x14ac:dyDescent="0.25">
      <c r="A132" s="3" t="s">
        <v>12</v>
      </c>
      <c r="B132" s="3" t="s">
        <v>20</v>
      </c>
      <c r="C132" s="3" t="s">
        <v>10</v>
      </c>
      <c r="D132" s="3" t="s">
        <v>72</v>
      </c>
      <c r="E132" s="3" t="s">
        <v>18</v>
      </c>
      <c r="F132" s="3" t="s">
        <v>17</v>
      </c>
      <c r="G132" s="13" t="s">
        <v>42</v>
      </c>
      <c r="K132" s="2">
        <v>43342</v>
      </c>
      <c r="L132">
        <f>$Y$5</f>
        <v>16403.582070216351</v>
      </c>
      <c r="M132">
        <f>$Y$6</f>
        <v>16532.614328280866</v>
      </c>
      <c r="N132">
        <f>$Y$7</f>
        <v>16919.711102474412</v>
      </c>
      <c r="O132">
        <f>$Y$8</f>
        <v>17177.775618603446</v>
      </c>
      <c r="P132">
        <f>$Y$9</f>
        <v>17435.840134732476</v>
      </c>
      <c r="Q132">
        <f>$Y$10</f>
        <v>17779.926156237852</v>
      </c>
      <c r="R132">
        <f>$W$11</f>
        <v>10640.141210001295</v>
      </c>
      <c r="S132">
        <f>$W$12</f>
        <v>11500.356263764739</v>
      </c>
      <c r="T132">
        <f>$W$13</f>
        <v>13392.829382044303</v>
      </c>
    </row>
    <row r="133" spans="1:22" x14ac:dyDescent="0.25">
      <c r="A133" s="3" t="s">
        <v>12</v>
      </c>
      <c r="B133" s="3" t="s">
        <v>20</v>
      </c>
      <c r="C133" s="3" t="s">
        <v>10</v>
      </c>
      <c r="D133" s="3" t="s">
        <v>72</v>
      </c>
      <c r="E133" s="3" t="s">
        <v>19</v>
      </c>
      <c r="F133" s="3" t="s">
        <v>16</v>
      </c>
      <c r="G133" s="13">
        <v>12360.571317528176</v>
      </c>
      <c r="K133" s="2">
        <v>43342</v>
      </c>
      <c r="L133">
        <f>$X$5</f>
        <v>8403.5820702163492</v>
      </c>
      <c r="M133">
        <f>$X$6</f>
        <v>8532.6143282808644</v>
      </c>
      <c r="N133">
        <f>$X$7</f>
        <v>8919.7111024744117</v>
      </c>
      <c r="O133">
        <f>$X$8</f>
        <v>9177.7756186034458</v>
      </c>
      <c r="P133">
        <f>$X$9</f>
        <v>9435.8401347324761</v>
      </c>
      <c r="Q133">
        <f>$V$10</f>
        <v>9779.926156237856</v>
      </c>
      <c r="R133">
        <f>$V$11</f>
        <v>10640.141210001295</v>
      </c>
      <c r="S133">
        <f>$V$12</f>
        <v>11500.356263764739</v>
      </c>
      <c r="T133">
        <f>$V$13</f>
        <v>13392.829382044303</v>
      </c>
    </row>
    <row r="134" spans="1:22" x14ac:dyDescent="0.25">
      <c r="A134" s="3" t="s">
        <v>12</v>
      </c>
      <c r="B134" s="3" t="s">
        <v>20</v>
      </c>
      <c r="C134" s="3" t="s">
        <v>10</v>
      </c>
      <c r="D134" s="3" t="s">
        <v>72</v>
      </c>
      <c r="E134" s="3" t="s">
        <v>19</v>
      </c>
      <c r="F134" s="3" t="s">
        <v>17</v>
      </c>
      <c r="G134" s="13">
        <v>20360.571317528178</v>
      </c>
      <c r="K134" s="2">
        <v>43342.333333333336</v>
      </c>
      <c r="L134">
        <f>$X$5</f>
        <v>8403.5820702163492</v>
      </c>
      <c r="M134">
        <f>$X$6</f>
        <v>8532.6143282808644</v>
      </c>
      <c r="N134">
        <f>$X$7</f>
        <v>8919.7111024744117</v>
      </c>
      <c r="O134">
        <f>$X$8</f>
        <v>9177.7756186034458</v>
      </c>
      <c r="P134">
        <f>$X$9</f>
        <v>9435.8401347324761</v>
      </c>
      <c r="Q134">
        <f>$V$10</f>
        <v>9779.926156237856</v>
      </c>
      <c r="R134">
        <f>$V$11</f>
        <v>10640.141210001295</v>
      </c>
      <c r="S134">
        <f>$V$12</f>
        <v>11500.356263764739</v>
      </c>
      <c r="T134">
        <f>$V$13</f>
        <v>13392.829382044303</v>
      </c>
      <c r="V134" t="s">
        <v>75</v>
      </c>
    </row>
    <row r="135" spans="1:22" x14ac:dyDescent="0.25">
      <c r="A135" s="3" t="s">
        <v>12</v>
      </c>
      <c r="B135" s="3" t="s">
        <v>20</v>
      </c>
      <c r="C135" s="3" t="s">
        <v>11</v>
      </c>
      <c r="D135" s="3" t="s">
        <v>14</v>
      </c>
      <c r="E135" s="3" t="s">
        <v>15</v>
      </c>
      <c r="F135" s="3" t="s">
        <v>16</v>
      </c>
      <c r="G135" s="13">
        <v>13392.829382044303</v>
      </c>
      <c r="K135" s="2">
        <v>43342.333333333336</v>
      </c>
      <c r="L135">
        <f>$Y$5</f>
        <v>16403.582070216351</v>
      </c>
      <c r="M135">
        <f>$Y$6</f>
        <v>16532.614328280866</v>
      </c>
      <c r="N135">
        <f>$Y$7</f>
        <v>16919.711102474412</v>
      </c>
      <c r="O135">
        <f>$Y$8</f>
        <v>17177.775618603446</v>
      </c>
      <c r="P135">
        <f>$Y$9</f>
        <v>17435.840134732476</v>
      </c>
      <c r="Q135">
        <f t="shared" ref="Q135:Q140" si="3">$W$10</f>
        <v>9779.926156237856</v>
      </c>
      <c r="R135">
        <f t="shared" ref="R135:R140" si="4">$W$11</f>
        <v>10640.141210001295</v>
      </c>
      <c r="S135">
        <f t="shared" ref="S135:S140" si="5">$W$12</f>
        <v>11500.356263764739</v>
      </c>
      <c r="T135">
        <f t="shared" ref="T135:T140" si="6">$W$13</f>
        <v>13392.829382044303</v>
      </c>
    </row>
    <row r="136" spans="1:22" x14ac:dyDescent="0.25">
      <c r="A136" s="3" t="s">
        <v>12</v>
      </c>
      <c r="B136" s="3" t="s">
        <v>20</v>
      </c>
      <c r="C136" s="3" t="s">
        <v>11</v>
      </c>
      <c r="D136" s="3" t="s">
        <v>14</v>
      </c>
      <c r="E136" s="3" t="s">
        <v>15</v>
      </c>
      <c r="F136" s="3" t="s">
        <v>17</v>
      </c>
      <c r="G136" s="13">
        <v>13392.829382044303</v>
      </c>
      <c r="K136" s="2">
        <v>43343</v>
      </c>
      <c r="L136">
        <f>$Y$5</f>
        <v>16403.582070216351</v>
      </c>
      <c r="M136">
        <f>$Y$6</f>
        <v>16532.614328280866</v>
      </c>
      <c r="N136">
        <f>$Y$7</f>
        <v>16919.711102474412</v>
      </c>
      <c r="O136">
        <f>$Y$8</f>
        <v>17177.775618603446</v>
      </c>
      <c r="P136">
        <f>$Y$9</f>
        <v>17435.840134732476</v>
      </c>
      <c r="Q136">
        <f t="shared" si="3"/>
        <v>9779.926156237856</v>
      </c>
      <c r="R136">
        <f t="shared" si="4"/>
        <v>10640.141210001295</v>
      </c>
      <c r="S136">
        <f t="shared" si="5"/>
        <v>11500.356263764739</v>
      </c>
      <c r="T136">
        <f t="shared" si="6"/>
        <v>13392.829382044303</v>
      </c>
    </row>
    <row r="137" spans="1:22" x14ac:dyDescent="0.25">
      <c r="A137" s="3" t="s">
        <v>12</v>
      </c>
      <c r="B137" s="3" t="s">
        <v>20</v>
      </c>
      <c r="C137" s="3" t="s">
        <v>11</v>
      </c>
      <c r="D137" s="3" t="s">
        <v>14</v>
      </c>
      <c r="E137" s="3" t="s">
        <v>18</v>
      </c>
      <c r="F137" s="3" t="s">
        <v>16</v>
      </c>
      <c r="G137" s="13">
        <v>13392.829382044303</v>
      </c>
      <c r="K137" s="2">
        <v>43343</v>
      </c>
      <c r="L137">
        <f>$X$5</f>
        <v>8403.5820702163492</v>
      </c>
      <c r="M137">
        <f>$X$6</f>
        <v>8532.6143282808644</v>
      </c>
      <c r="N137">
        <f>$X$7</f>
        <v>8919.7111024744117</v>
      </c>
      <c r="O137">
        <f>$X$8</f>
        <v>9177.7756186034458</v>
      </c>
      <c r="P137">
        <f>$X$9</f>
        <v>9435.8401347324761</v>
      </c>
      <c r="Q137">
        <f t="shared" si="3"/>
        <v>9779.926156237856</v>
      </c>
      <c r="R137">
        <f t="shared" si="4"/>
        <v>10640.141210001295</v>
      </c>
      <c r="S137">
        <f t="shared" si="5"/>
        <v>11500.356263764739</v>
      </c>
      <c r="T137">
        <f t="shared" si="6"/>
        <v>13392.829382044303</v>
      </c>
    </row>
    <row r="138" spans="1:22" x14ac:dyDescent="0.25">
      <c r="A138" s="3" t="s">
        <v>12</v>
      </c>
      <c r="B138" s="3" t="s">
        <v>20</v>
      </c>
      <c r="C138" s="3" t="s">
        <v>11</v>
      </c>
      <c r="D138" s="3" t="s">
        <v>14</v>
      </c>
      <c r="E138" s="3" t="s">
        <v>18</v>
      </c>
      <c r="F138" s="3" t="s">
        <v>17</v>
      </c>
      <c r="G138" s="13">
        <v>13392.829382044303</v>
      </c>
      <c r="K138" s="2">
        <v>43343.333333333336</v>
      </c>
      <c r="L138">
        <f>$X$5</f>
        <v>8403.5820702163492</v>
      </c>
      <c r="M138">
        <f>$X$6</f>
        <v>8532.6143282808644</v>
      </c>
      <c r="N138">
        <f>$X$7</f>
        <v>8919.7111024744117</v>
      </c>
      <c r="O138">
        <f>$X$8</f>
        <v>9177.7756186034458</v>
      </c>
      <c r="P138">
        <f>$X$9</f>
        <v>9435.8401347324761</v>
      </c>
      <c r="Q138">
        <f t="shared" si="3"/>
        <v>9779.926156237856</v>
      </c>
      <c r="R138">
        <f t="shared" si="4"/>
        <v>10640.141210001295</v>
      </c>
      <c r="S138">
        <f t="shared" si="5"/>
        <v>11500.356263764739</v>
      </c>
      <c r="T138">
        <f t="shared" si="6"/>
        <v>13392.829382044303</v>
      </c>
    </row>
    <row r="139" spans="1:22" x14ac:dyDescent="0.25">
      <c r="A139" s="3" t="s">
        <v>12</v>
      </c>
      <c r="B139" s="3" t="s">
        <v>20</v>
      </c>
      <c r="C139" s="3" t="s">
        <v>11</v>
      </c>
      <c r="D139" s="3" t="s">
        <v>14</v>
      </c>
      <c r="E139" s="3" t="s">
        <v>19</v>
      </c>
      <c r="F139" s="3" t="s">
        <v>16</v>
      </c>
      <c r="G139" s="13">
        <v>13392.829382044303</v>
      </c>
      <c r="K139" s="2">
        <v>43343.333333333336</v>
      </c>
      <c r="L139">
        <f>$Y$5</f>
        <v>16403.582070216351</v>
      </c>
      <c r="M139">
        <f>$Y$6</f>
        <v>16532.614328280866</v>
      </c>
      <c r="N139">
        <f>$Y$7</f>
        <v>16919.711102474412</v>
      </c>
      <c r="O139">
        <f>$Y$8</f>
        <v>17177.775618603446</v>
      </c>
      <c r="P139">
        <f>$Y$9</f>
        <v>17435.840134732476</v>
      </c>
      <c r="Q139">
        <f t="shared" si="3"/>
        <v>9779.926156237856</v>
      </c>
      <c r="R139">
        <f t="shared" si="4"/>
        <v>10640.141210001295</v>
      </c>
      <c r="S139">
        <f t="shared" si="5"/>
        <v>11500.356263764739</v>
      </c>
      <c r="T139">
        <f t="shared" si="6"/>
        <v>13392.829382044303</v>
      </c>
    </row>
    <row r="140" spans="1:22" x14ac:dyDescent="0.25">
      <c r="A140" s="3" t="s">
        <v>12</v>
      </c>
      <c r="B140" s="3" t="s">
        <v>20</v>
      </c>
      <c r="C140" s="3" t="s">
        <v>11</v>
      </c>
      <c r="D140" s="3" t="s">
        <v>14</v>
      </c>
      <c r="E140" s="3" t="s">
        <v>19</v>
      </c>
      <c r="F140" s="3" t="s">
        <v>17</v>
      </c>
      <c r="G140" s="13">
        <v>13392.829382044303</v>
      </c>
      <c r="K140" s="2">
        <v>43344</v>
      </c>
      <c r="L140">
        <f>$Y$5</f>
        <v>16403.582070216351</v>
      </c>
      <c r="M140">
        <f>$Y$6</f>
        <v>16532.614328280866</v>
      </c>
      <c r="N140">
        <f>$Y$7</f>
        <v>16919.711102474412</v>
      </c>
      <c r="O140">
        <f>$Y$8</f>
        <v>17177.775618603446</v>
      </c>
      <c r="P140">
        <f>$Y$9</f>
        <v>17435.840134732476</v>
      </c>
      <c r="Q140">
        <f t="shared" si="3"/>
        <v>9779.926156237856</v>
      </c>
      <c r="R140">
        <f t="shared" si="4"/>
        <v>10640.141210001295</v>
      </c>
      <c r="S140">
        <f t="shared" si="5"/>
        <v>11500.356263764739</v>
      </c>
      <c r="T140">
        <f t="shared" si="6"/>
        <v>13392.829382044303</v>
      </c>
    </row>
    <row r="141" spans="1:22" x14ac:dyDescent="0.25">
      <c r="A141" s="3" t="s">
        <v>12</v>
      </c>
      <c r="B141" s="3" t="s">
        <v>20</v>
      </c>
      <c r="C141" s="3" t="s">
        <v>11</v>
      </c>
      <c r="D141" s="3" t="s">
        <v>72</v>
      </c>
      <c r="E141" s="3" t="s">
        <v>15</v>
      </c>
      <c r="F141" s="3" t="s">
        <v>16</v>
      </c>
      <c r="G141" s="13" t="s">
        <v>42</v>
      </c>
      <c r="K141" s="2"/>
    </row>
    <row r="142" spans="1:22" x14ac:dyDescent="0.25">
      <c r="A142" s="3" t="s">
        <v>12</v>
      </c>
      <c r="B142" s="3" t="s">
        <v>20</v>
      </c>
      <c r="C142" s="3" t="s">
        <v>11</v>
      </c>
      <c r="D142" s="3" t="s">
        <v>72</v>
      </c>
      <c r="E142" s="3" t="s">
        <v>15</v>
      </c>
      <c r="F142" s="3" t="s">
        <v>17</v>
      </c>
      <c r="G142" s="13" t="s">
        <v>42</v>
      </c>
    </row>
    <row r="143" spans="1:22" x14ac:dyDescent="0.25">
      <c r="A143" s="3" t="s">
        <v>12</v>
      </c>
      <c r="B143" s="3" t="s">
        <v>20</v>
      </c>
      <c r="C143" s="3" t="s">
        <v>11</v>
      </c>
      <c r="D143" s="3" t="s">
        <v>72</v>
      </c>
      <c r="E143" s="3" t="s">
        <v>18</v>
      </c>
      <c r="F143" s="3" t="s">
        <v>16</v>
      </c>
      <c r="G143" s="13" t="s">
        <v>42</v>
      </c>
    </row>
    <row r="144" spans="1:22" x14ac:dyDescent="0.25">
      <c r="A144" s="3" t="s">
        <v>12</v>
      </c>
      <c r="B144" s="3" t="s">
        <v>20</v>
      </c>
      <c r="C144" s="3" t="s">
        <v>11</v>
      </c>
      <c r="D144" s="3" t="s">
        <v>72</v>
      </c>
      <c r="E144" s="3" t="s">
        <v>18</v>
      </c>
      <c r="F144" s="3" t="s">
        <v>17</v>
      </c>
      <c r="G144" s="13" t="s">
        <v>42</v>
      </c>
    </row>
    <row r="145" spans="1:7" x14ac:dyDescent="0.25">
      <c r="A145" s="3" t="s">
        <v>12</v>
      </c>
      <c r="B145" s="3" t="s">
        <v>20</v>
      </c>
      <c r="C145" s="3" t="s">
        <v>11</v>
      </c>
      <c r="D145" s="3" t="s">
        <v>72</v>
      </c>
      <c r="E145" s="3" t="s">
        <v>19</v>
      </c>
      <c r="F145" s="3" t="s">
        <v>16</v>
      </c>
      <c r="G145" s="13" t="s">
        <v>42</v>
      </c>
    </row>
    <row r="146" spans="1:7" x14ac:dyDescent="0.25">
      <c r="A146" s="3" t="s">
        <v>12</v>
      </c>
      <c r="B146" s="3" t="s">
        <v>20</v>
      </c>
      <c r="C146" s="3" t="s">
        <v>11</v>
      </c>
      <c r="D146" s="3" t="s">
        <v>72</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zoomScale="60" zoomScaleNormal="60" workbookViewId="0">
      <selection activeCell="U35" sqref="U35"/>
    </sheetView>
  </sheetViews>
  <sheetFormatPr defaultRowHeight="15" x14ac:dyDescent="0.25"/>
  <cols>
    <col min="7" max="7" width="9.140625" style="9"/>
    <col min="11" max="11" width="14.140625" customWidth="1"/>
    <col min="12" max="12" width="16" customWidth="1"/>
    <col min="13" max="13" width="15.85546875" customWidth="1"/>
    <col min="14" max="14" width="11.140625" customWidth="1"/>
  </cols>
  <sheetData>
    <row r="1" spans="1:28" x14ac:dyDescent="0.25">
      <c r="A1" s="3" t="s">
        <v>43</v>
      </c>
      <c r="B1" s="3" t="s">
        <v>33</v>
      </c>
      <c r="C1" s="3" t="s">
        <v>44</v>
      </c>
      <c r="G1"/>
      <c r="L1" t="s">
        <v>32</v>
      </c>
    </row>
    <row r="2" spans="1:28" ht="28.9" customHeight="1" x14ac:dyDescent="0.25">
      <c r="A2" s="3" t="s">
        <v>45</v>
      </c>
      <c r="B2" s="3" t="s">
        <v>37</v>
      </c>
      <c r="C2" s="3" t="s">
        <v>46</v>
      </c>
      <c r="D2" s="3" t="s">
        <v>47</v>
      </c>
      <c r="E2" s="3" t="s">
        <v>30</v>
      </c>
      <c r="F2" s="3" t="s">
        <v>38</v>
      </c>
      <c r="G2" s="3" t="s">
        <v>39</v>
      </c>
      <c r="L2" s="27" t="s">
        <v>29</v>
      </c>
      <c r="M2" s="28" t="s">
        <v>34</v>
      </c>
      <c r="N2" s="29" t="s">
        <v>15</v>
      </c>
      <c r="O2" s="29"/>
      <c r="P2" s="29"/>
      <c r="Q2" s="29"/>
      <c r="R2" s="30" t="s">
        <v>18</v>
      </c>
      <c r="S2" s="30"/>
      <c r="T2" s="30"/>
      <c r="U2" s="30"/>
      <c r="V2" s="31" t="s">
        <v>19</v>
      </c>
      <c r="W2" s="31"/>
      <c r="X2" s="31"/>
      <c r="Y2" s="31"/>
    </row>
    <row r="3" spans="1:28" x14ac:dyDescent="0.25">
      <c r="A3" s="3" t="s">
        <v>24</v>
      </c>
      <c r="B3" s="3" t="s">
        <v>20</v>
      </c>
      <c r="C3" s="3" t="s">
        <v>0</v>
      </c>
      <c r="D3" s="3" t="s">
        <v>14</v>
      </c>
      <c r="E3" s="3" t="s">
        <v>15</v>
      </c>
      <c r="F3" s="3" t="s">
        <v>16</v>
      </c>
      <c r="G3" s="13" t="s">
        <v>42</v>
      </c>
      <c r="L3" s="27"/>
      <c r="M3" s="28"/>
      <c r="N3" s="27" t="s">
        <v>14</v>
      </c>
      <c r="O3" s="27"/>
      <c r="P3" s="27" t="s">
        <v>68</v>
      </c>
      <c r="Q3" s="27"/>
      <c r="R3" s="27" t="s">
        <v>14</v>
      </c>
      <c r="S3" s="27"/>
      <c r="T3" s="27" t="s">
        <v>68</v>
      </c>
      <c r="U3" s="27"/>
      <c r="V3" s="27" t="s">
        <v>14</v>
      </c>
      <c r="W3" s="27"/>
      <c r="X3" s="27" t="s">
        <v>68</v>
      </c>
      <c r="Y3" s="27"/>
    </row>
    <row r="4" spans="1:28" x14ac:dyDescent="0.25">
      <c r="A4" s="3" t="s">
        <v>24</v>
      </c>
      <c r="B4" s="3" t="s">
        <v>20</v>
      </c>
      <c r="C4" s="3" t="s">
        <v>0</v>
      </c>
      <c r="D4" s="3" t="s">
        <v>14</v>
      </c>
      <c r="E4" s="3" t="s">
        <v>15</v>
      </c>
      <c r="F4" s="3" t="s">
        <v>17</v>
      </c>
      <c r="G4" s="13" t="s">
        <v>42</v>
      </c>
      <c r="L4" s="27"/>
      <c r="M4" s="28"/>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13" t="s">
        <v>42</v>
      </c>
      <c r="L5" s="7" t="s">
        <v>0</v>
      </c>
      <c r="M5">
        <v>0</v>
      </c>
      <c r="N5" t="str">
        <f>G3</f>
        <v>EPS</v>
      </c>
      <c r="O5" t="str">
        <f>G4</f>
        <v>EPS</v>
      </c>
      <c r="P5">
        <f>G9</f>
        <v>8403.5820702163492</v>
      </c>
      <c r="Q5">
        <f>G10</f>
        <v>14403.582070216351</v>
      </c>
      <c r="R5" t="str">
        <f>G5</f>
        <v>EPS</v>
      </c>
      <c r="S5" t="str">
        <f>G6</f>
        <v>EPS</v>
      </c>
      <c r="T5">
        <f>G11</f>
        <v>8403.5820702163492</v>
      </c>
      <c r="U5">
        <f>G12</f>
        <v>14403.582070216351</v>
      </c>
      <c r="V5" t="str">
        <f>G7</f>
        <v>EPS</v>
      </c>
      <c r="W5" t="str">
        <f>G8</f>
        <v>EPS</v>
      </c>
      <c r="X5">
        <f>G13</f>
        <v>8403.5820702163492</v>
      </c>
      <c r="Y5">
        <f>G14</f>
        <v>16403.582070216351</v>
      </c>
    </row>
    <row r="6" spans="1:28" x14ac:dyDescent="0.25">
      <c r="A6" s="3" t="s">
        <v>24</v>
      </c>
      <c r="B6" s="3" t="s">
        <v>20</v>
      </c>
      <c r="C6" s="3" t="s">
        <v>0</v>
      </c>
      <c r="D6" s="3" t="s">
        <v>14</v>
      </c>
      <c r="E6" s="3" t="s">
        <v>18</v>
      </c>
      <c r="F6" s="3" t="s">
        <v>17</v>
      </c>
      <c r="G6" s="13" t="s">
        <v>42</v>
      </c>
      <c r="L6" s="7" t="s">
        <v>65</v>
      </c>
      <c r="M6">
        <v>2</v>
      </c>
      <c r="N6">
        <f>$G$15</f>
        <v>9500.3562637647356</v>
      </c>
      <c r="O6">
        <f>G16</f>
        <v>9500.3562637647356</v>
      </c>
      <c r="P6">
        <f>G21</f>
        <v>8500.3562637647356</v>
      </c>
      <c r="Q6">
        <f>G22</f>
        <v>14500.356263764734</v>
      </c>
      <c r="R6" t="str">
        <f>G17</f>
        <v>EPS</v>
      </c>
      <c r="S6" t="str">
        <f>G18</f>
        <v>EPS</v>
      </c>
      <c r="T6">
        <f>G23</f>
        <v>8500.3562637647356</v>
      </c>
      <c r="U6">
        <f>G24</f>
        <v>14500.356263764734</v>
      </c>
      <c r="V6" t="str">
        <f>G19</f>
        <v>EPS</v>
      </c>
      <c r="W6" t="str">
        <f>G20</f>
        <v>EPS</v>
      </c>
      <c r="X6">
        <f>G25</f>
        <v>8500.3562637647356</v>
      </c>
      <c r="Y6">
        <f>G26</f>
        <v>16500.356263764734</v>
      </c>
    </row>
    <row r="7" spans="1:28" x14ac:dyDescent="0.25">
      <c r="A7" s="3" t="s">
        <v>24</v>
      </c>
      <c r="B7" s="3" t="s">
        <v>20</v>
      </c>
      <c r="C7" s="3" t="s">
        <v>0</v>
      </c>
      <c r="D7" s="3" t="s">
        <v>14</v>
      </c>
      <c r="E7" s="3" t="s">
        <v>19</v>
      </c>
      <c r="F7" s="3" t="s">
        <v>16</v>
      </c>
      <c r="G7" s="13" t="s">
        <v>42</v>
      </c>
      <c r="L7" s="7" t="s">
        <v>66</v>
      </c>
      <c r="M7">
        <v>4</v>
      </c>
      <c r="N7">
        <f>G39</f>
        <v>9790.6788444098947</v>
      </c>
      <c r="O7">
        <f>G40</f>
        <v>9790.6788444098947</v>
      </c>
      <c r="P7" t="str">
        <f>G45</f>
        <v>EPS</v>
      </c>
      <c r="Q7" t="str">
        <f>G46</f>
        <v>EPS</v>
      </c>
      <c r="R7" t="str">
        <f>G41</f>
        <v>EPS</v>
      </c>
      <c r="S7" t="str">
        <f>G42</f>
        <v>EPS</v>
      </c>
      <c r="T7">
        <f>G47</f>
        <v>8790.6788444098947</v>
      </c>
      <c r="U7">
        <f>G48</f>
        <v>14790.678844409897</v>
      </c>
      <c r="V7" t="str">
        <f>G45</f>
        <v>EPS</v>
      </c>
      <c r="W7" t="str">
        <f>G46</f>
        <v>EPS</v>
      </c>
      <c r="X7">
        <f>G49</f>
        <v>8790.6788444098947</v>
      </c>
      <c r="Y7">
        <f>G50</f>
        <v>16790.678844409897</v>
      </c>
    </row>
    <row r="8" spans="1:28" x14ac:dyDescent="0.25">
      <c r="A8" s="3" t="s">
        <v>24</v>
      </c>
      <c r="B8" s="3" t="s">
        <v>20</v>
      </c>
      <c r="C8" s="3" t="s">
        <v>0</v>
      </c>
      <c r="D8" s="3" t="s">
        <v>14</v>
      </c>
      <c r="E8" s="3" t="s">
        <v>19</v>
      </c>
      <c r="F8" s="3" t="s">
        <v>17</v>
      </c>
      <c r="G8" s="13" t="s">
        <v>42</v>
      </c>
      <c r="L8" s="7" t="s">
        <v>67</v>
      </c>
      <c r="M8">
        <v>6</v>
      </c>
      <c r="N8">
        <f>G51</f>
        <v>9984.227231506673</v>
      </c>
      <c r="O8">
        <f>G52</f>
        <v>9984.227231506673</v>
      </c>
      <c r="P8" t="str">
        <f>G57</f>
        <v>EPS</v>
      </c>
      <c r="Q8" t="str">
        <f>G58</f>
        <v>EPS</v>
      </c>
      <c r="R8">
        <f>G53</f>
        <v>9984.227231506673</v>
      </c>
      <c r="S8">
        <f>G54</f>
        <v>9984.227231506673</v>
      </c>
      <c r="T8">
        <f>G59</f>
        <v>8984.227231506673</v>
      </c>
      <c r="U8">
        <f>G60</f>
        <v>14984.227231506673</v>
      </c>
      <c r="V8" t="str">
        <f>G55</f>
        <v>EPS</v>
      </c>
      <c r="W8" t="str">
        <f>G56</f>
        <v>EPS</v>
      </c>
      <c r="X8">
        <f>G61</f>
        <v>8984.227231506673</v>
      </c>
      <c r="Y8">
        <f>G62</f>
        <v>16984.227231506673</v>
      </c>
    </row>
    <row r="9" spans="1:28" x14ac:dyDescent="0.25">
      <c r="A9" s="3" t="s">
        <v>24</v>
      </c>
      <c r="B9" s="3" t="s">
        <v>20</v>
      </c>
      <c r="C9" s="3" t="s">
        <v>0</v>
      </c>
      <c r="D9" s="3" t="s">
        <v>72</v>
      </c>
      <c r="E9" s="3" t="s">
        <v>15</v>
      </c>
      <c r="F9" s="3" t="s">
        <v>16</v>
      </c>
      <c r="G9" s="13">
        <v>8403.5820702163492</v>
      </c>
      <c r="L9" s="7" t="s">
        <v>5</v>
      </c>
      <c r="M9">
        <v>8</v>
      </c>
      <c r="N9">
        <f>G63</f>
        <v>10177.775618603444</v>
      </c>
      <c r="O9">
        <f>G64</f>
        <v>10177.775618603444</v>
      </c>
      <c r="P9" t="str">
        <f>G69</f>
        <v>EPS</v>
      </c>
      <c r="Q9" t="str">
        <f>G70</f>
        <v>EPS</v>
      </c>
      <c r="R9">
        <f>G65</f>
        <v>10177.775618603444</v>
      </c>
      <c r="S9">
        <f>G66</f>
        <v>10177.775618603444</v>
      </c>
      <c r="T9" t="str">
        <f>G95</f>
        <v>EPS</v>
      </c>
      <c r="U9" t="str">
        <f>G71</f>
        <v>EPS</v>
      </c>
      <c r="V9" t="str">
        <f>G72</f>
        <v>EPS</v>
      </c>
      <c r="W9" t="str">
        <f>G68</f>
        <v>EPS</v>
      </c>
      <c r="X9">
        <f>G73</f>
        <v>9177.7756186034494</v>
      </c>
      <c r="Y9">
        <f>G74</f>
        <v>17177.775618603449</v>
      </c>
    </row>
    <row r="10" spans="1:28" x14ac:dyDescent="0.25">
      <c r="A10" s="3" t="s">
        <v>24</v>
      </c>
      <c r="B10" s="3" t="s">
        <v>20</v>
      </c>
      <c r="C10" s="3" t="s">
        <v>0</v>
      </c>
      <c r="D10" s="3" t="s">
        <v>72</v>
      </c>
      <c r="E10" s="3" t="s">
        <v>15</v>
      </c>
      <c r="F10" s="3" t="s">
        <v>17</v>
      </c>
      <c r="G10" s="13">
        <v>14403.582070216351</v>
      </c>
      <c r="L10" s="7" t="s">
        <v>7</v>
      </c>
      <c r="M10">
        <v>10</v>
      </c>
      <c r="N10">
        <f>G87</f>
        <v>10457.345511076564</v>
      </c>
      <c r="O10">
        <f>G88</f>
        <v>10457.345511076566</v>
      </c>
      <c r="P10" t="str">
        <f>G93</f>
        <v>EPS</v>
      </c>
      <c r="Q10" t="str">
        <f>G94</f>
        <v>EPS</v>
      </c>
      <c r="R10">
        <f>G89</f>
        <v>10457.345511076564</v>
      </c>
      <c r="S10">
        <f>G90</f>
        <v>10457.345511076564</v>
      </c>
      <c r="T10" t="str">
        <f>G95</f>
        <v>EPS</v>
      </c>
      <c r="U10" t="str">
        <f>G96</f>
        <v>EPS</v>
      </c>
      <c r="V10">
        <f>G91</f>
        <v>10457.345511076566</v>
      </c>
      <c r="W10">
        <f>G92</f>
        <v>10457.345511076566</v>
      </c>
      <c r="X10">
        <f>G97</f>
        <v>9457.3455110765644</v>
      </c>
      <c r="Y10">
        <f>G98</f>
        <v>17457.345511076564</v>
      </c>
    </row>
    <row r="11" spans="1:28" x14ac:dyDescent="0.25">
      <c r="A11" s="3" t="s">
        <v>24</v>
      </c>
      <c r="B11" s="3" t="s">
        <v>20</v>
      </c>
      <c r="C11" s="3" t="s">
        <v>0</v>
      </c>
      <c r="D11" s="3" t="s">
        <v>72</v>
      </c>
      <c r="E11" s="3" t="s">
        <v>18</v>
      </c>
      <c r="F11" s="3" t="s">
        <v>16</v>
      </c>
      <c r="G11" s="13">
        <v>8403.5820702163492</v>
      </c>
      <c r="L11" s="7" t="s">
        <v>8</v>
      </c>
      <c r="M11">
        <v>15</v>
      </c>
      <c r="N11">
        <f>G99</f>
        <v>11156.270242259359</v>
      </c>
      <c r="O11">
        <f>G100</f>
        <v>11156.270242259359</v>
      </c>
      <c r="P11" t="str">
        <f>G105</f>
        <v>EPS</v>
      </c>
      <c r="Q11" t="str">
        <f>G106</f>
        <v>EPS</v>
      </c>
      <c r="R11">
        <f>G101</f>
        <v>11156.270242259361</v>
      </c>
      <c r="S11">
        <f>G102</f>
        <v>11156.270242259361</v>
      </c>
      <c r="T11" t="str">
        <f>G107</f>
        <v>EPS</v>
      </c>
      <c r="U11" t="str">
        <f>G108</f>
        <v>EPS</v>
      </c>
      <c r="V11">
        <f>G103</f>
        <v>11156.270242259359</v>
      </c>
      <c r="W11">
        <f>G104</f>
        <v>11156.270242259359</v>
      </c>
      <c r="X11">
        <f>G109</f>
        <v>10156.270242259359</v>
      </c>
      <c r="Y11">
        <f>G110</f>
        <v>18156.270242259357</v>
      </c>
    </row>
    <row r="12" spans="1:28" x14ac:dyDescent="0.25">
      <c r="A12" s="3" t="s">
        <v>24</v>
      </c>
      <c r="B12" s="3" t="s">
        <v>20</v>
      </c>
      <c r="C12" s="3" t="s">
        <v>0</v>
      </c>
      <c r="D12" s="3" t="s">
        <v>72</v>
      </c>
      <c r="E12" s="3" t="s">
        <v>18</v>
      </c>
      <c r="F12" s="3" t="s">
        <v>17</v>
      </c>
      <c r="G12" s="13">
        <v>14403.582070216351</v>
      </c>
      <c r="L12" s="7" t="s">
        <v>9</v>
      </c>
      <c r="M12">
        <v>20</v>
      </c>
      <c r="N12">
        <f>G111</f>
        <v>11855.194973442154</v>
      </c>
      <c r="O12">
        <f>G112</f>
        <v>11855.194973442154</v>
      </c>
      <c r="P12" t="str">
        <f>G117</f>
        <v>EPS</v>
      </c>
      <c r="Q12" t="str">
        <f>G118</f>
        <v>EPS</v>
      </c>
      <c r="R12">
        <f>G113</f>
        <v>11855.194973442152</v>
      </c>
      <c r="S12">
        <f>G114</f>
        <v>11855.194973442152</v>
      </c>
      <c r="T12" t="str">
        <f>G119</f>
        <v>EPS</v>
      </c>
      <c r="U12" t="str">
        <f>G120</f>
        <v>EPS</v>
      </c>
      <c r="V12">
        <f>G115</f>
        <v>11855.194973442158</v>
      </c>
      <c r="W12">
        <f>G116</f>
        <v>11855.194973442158</v>
      </c>
      <c r="X12">
        <f>G121</f>
        <v>10855.194973442154</v>
      </c>
      <c r="Y12">
        <f>G122</f>
        <v>18855.194973442154</v>
      </c>
    </row>
    <row r="13" spans="1:28" x14ac:dyDescent="0.25">
      <c r="A13" s="3" t="s">
        <v>24</v>
      </c>
      <c r="B13" s="3" t="s">
        <v>20</v>
      </c>
      <c r="C13" s="3" t="s">
        <v>0</v>
      </c>
      <c r="D13" s="3" t="s">
        <v>72</v>
      </c>
      <c r="E13" s="3" t="s">
        <v>19</v>
      </c>
      <c r="F13" s="3" t="s">
        <v>16</v>
      </c>
      <c r="G13" s="13">
        <v>8403.5820702163492</v>
      </c>
      <c r="L13" s="7" t="s">
        <v>11</v>
      </c>
      <c r="M13">
        <v>31</v>
      </c>
      <c r="N13">
        <f>G135</f>
        <v>13392.829382044303</v>
      </c>
      <c r="O13">
        <f>G136</f>
        <v>13392.829382044303</v>
      </c>
      <c r="P13" t="str">
        <f>G141</f>
        <v>EPS</v>
      </c>
      <c r="Q13" t="str">
        <f>G142</f>
        <v>EPS</v>
      </c>
      <c r="R13">
        <f>G137</f>
        <v>13392.829382044303</v>
      </c>
      <c r="S13">
        <f>G138</f>
        <v>13392.829382044303</v>
      </c>
      <c r="T13" t="str">
        <f>G143</f>
        <v>EPS</v>
      </c>
      <c r="U13" t="str">
        <f>G144</f>
        <v>EPS</v>
      </c>
      <c r="V13">
        <f>G139</f>
        <v>13392.829382044303</v>
      </c>
      <c r="W13">
        <f>G140</f>
        <v>13392.829382044303</v>
      </c>
      <c r="X13" t="str">
        <f>G145</f>
        <v>EPS</v>
      </c>
      <c r="Y13" t="str">
        <f>G146</f>
        <v>EPS</v>
      </c>
    </row>
    <row r="14" spans="1:28" x14ac:dyDescent="0.25">
      <c r="A14" s="3" t="s">
        <v>24</v>
      </c>
      <c r="B14" s="3" t="s">
        <v>20</v>
      </c>
      <c r="C14" s="3" t="s">
        <v>0</v>
      </c>
      <c r="D14" s="3" t="s">
        <v>72</v>
      </c>
      <c r="E14" s="3" t="s">
        <v>19</v>
      </c>
      <c r="F14" s="3" t="s">
        <v>17</v>
      </c>
      <c r="G14" s="13">
        <v>16403.582070216351</v>
      </c>
    </row>
    <row r="15" spans="1:28" x14ac:dyDescent="0.25">
      <c r="A15" s="3" t="s">
        <v>24</v>
      </c>
      <c r="B15" s="3" t="s">
        <v>20</v>
      </c>
      <c r="C15" s="3" t="s">
        <v>1</v>
      </c>
      <c r="D15" s="3" t="s">
        <v>14</v>
      </c>
      <c r="E15" s="3" t="s">
        <v>15</v>
      </c>
      <c r="F15" s="3" t="s">
        <v>16</v>
      </c>
      <c r="G15" s="13">
        <v>9500.3562637647356</v>
      </c>
    </row>
    <row r="16" spans="1:28" ht="60" x14ac:dyDescent="0.25">
      <c r="A16" s="3" t="s">
        <v>24</v>
      </c>
      <c r="B16" s="3" t="s">
        <v>20</v>
      </c>
      <c r="C16" s="3" t="s">
        <v>1</v>
      </c>
      <c r="D16" s="3" t="s">
        <v>14</v>
      </c>
      <c r="E16" s="3" t="s">
        <v>15</v>
      </c>
      <c r="F16" s="3" t="s">
        <v>17</v>
      </c>
      <c r="G16" s="13">
        <v>9500.3562637647356</v>
      </c>
      <c r="K16" t="s">
        <v>40</v>
      </c>
      <c r="L16" s="4" t="s">
        <v>41</v>
      </c>
      <c r="M16" s="8" t="s">
        <v>48</v>
      </c>
      <c r="N16" s="8" t="s">
        <v>56</v>
      </c>
      <c r="O16" s="8" t="s">
        <v>49</v>
      </c>
      <c r="P16" s="8" t="s">
        <v>50</v>
      </c>
      <c r="Q16" s="8" t="s">
        <v>51</v>
      </c>
      <c r="R16" s="8" t="s">
        <v>57</v>
      </c>
      <c r="S16" s="8" t="s">
        <v>52</v>
      </c>
      <c r="T16" s="8" t="s">
        <v>74</v>
      </c>
    </row>
    <row r="17" spans="1:20" x14ac:dyDescent="0.25">
      <c r="A17" s="3" t="s">
        <v>24</v>
      </c>
      <c r="B17" s="3" t="s">
        <v>20</v>
      </c>
      <c r="C17" s="3" t="s">
        <v>1</v>
      </c>
      <c r="D17" s="3" t="s">
        <v>14</v>
      </c>
      <c r="E17" s="3" t="s">
        <v>18</v>
      </c>
      <c r="F17" s="3" t="s">
        <v>16</v>
      </c>
      <c r="G17" s="13" t="s">
        <v>42</v>
      </c>
      <c r="K17" s="2">
        <v>43313</v>
      </c>
      <c r="L17">
        <f>$X$5</f>
        <v>8403.5820702163492</v>
      </c>
      <c r="M17">
        <f>$X$6</f>
        <v>8500.3562637647356</v>
      </c>
      <c r="N17">
        <f>$X$7</f>
        <v>8790.6788444098947</v>
      </c>
      <c r="O17">
        <f>$X$8</f>
        <v>8984.227231506673</v>
      </c>
      <c r="P17">
        <f>$X$9</f>
        <v>9177.7756186034494</v>
      </c>
      <c r="Q17">
        <f>$X$10</f>
        <v>9457.3455110765644</v>
      </c>
      <c r="R17">
        <f>$X$11</f>
        <v>10156.270242259359</v>
      </c>
      <c r="S17">
        <f>$X$12</f>
        <v>10855.194973442154</v>
      </c>
      <c r="T17">
        <f>$V$13</f>
        <v>13392.829382044303</v>
      </c>
    </row>
    <row r="18" spans="1:20" x14ac:dyDescent="0.25">
      <c r="A18" s="3" t="s">
        <v>24</v>
      </c>
      <c r="B18" s="3" t="s">
        <v>20</v>
      </c>
      <c r="C18" s="3" t="s">
        <v>1</v>
      </c>
      <c r="D18" s="3" t="s">
        <v>14</v>
      </c>
      <c r="E18" s="3" t="s">
        <v>18</v>
      </c>
      <c r="F18" s="3" t="s">
        <v>17</v>
      </c>
      <c r="G18" s="13" t="s">
        <v>42</v>
      </c>
      <c r="K18" s="2">
        <v>43313.333333333336</v>
      </c>
      <c r="L18">
        <f>$X$5</f>
        <v>8403.5820702163492</v>
      </c>
      <c r="M18">
        <f>$X$6</f>
        <v>8500.3562637647356</v>
      </c>
      <c r="N18">
        <f>$X$7</f>
        <v>8790.6788444098947</v>
      </c>
      <c r="O18">
        <f>$X$8</f>
        <v>8984.227231506673</v>
      </c>
      <c r="P18">
        <f>$X$9</f>
        <v>9177.7756186034494</v>
      </c>
      <c r="Q18">
        <f>$X$10</f>
        <v>9457.3455110765644</v>
      </c>
      <c r="R18">
        <f>$X$11</f>
        <v>10156.270242259359</v>
      </c>
      <c r="S18">
        <f>$X$12</f>
        <v>10855.194973442154</v>
      </c>
      <c r="T18">
        <f>$V$13</f>
        <v>13392.829382044303</v>
      </c>
    </row>
    <row r="19" spans="1:20" x14ac:dyDescent="0.25">
      <c r="A19" s="3" t="s">
        <v>24</v>
      </c>
      <c r="B19" s="3" t="s">
        <v>20</v>
      </c>
      <c r="C19" s="3" t="s">
        <v>1</v>
      </c>
      <c r="D19" s="3" t="s">
        <v>14</v>
      </c>
      <c r="E19" s="3" t="s">
        <v>19</v>
      </c>
      <c r="F19" s="3" t="s">
        <v>16</v>
      </c>
      <c r="G19" s="13" t="s">
        <v>42</v>
      </c>
      <c r="K19" s="2">
        <v>43313.333333333336</v>
      </c>
      <c r="L19">
        <f>$Y$5</f>
        <v>16403.582070216351</v>
      </c>
      <c r="M19">
        <f>$Y$6</f>
        <v>16500.356263764734</v>
      </c>
      <c r="N19">
        <f>$Y$7</f>
        <v>16790.678844409897</v>
      </c>
      <c r="O19">
        <f>$Y$8</f>
        <v>16984.227231506673</v>
      </c>
      <c r="P19">
        <f>$Y$9</f>
        <v>17177.775618603449</v>
      </c>
      <c r="Q19">
        <f>$Y$10</f>
        <v>17457.345511076564</v>
      </c>
      <c r="R19">
        <f>$Y$11</f>
        <v>18156.270242259357</v>
      </c>
      <c r="S19">
        <f>$Y$12</f>
        <v>18855.194973442154</v>
      </c>
      <c r="T19">
        <f>$W$13</f>
        <v>13392.829382044303</v>
      </c>
    </row>
    <row r="20" spans="1:20" x14ac:dyDescent="0.25">
      <c r="A20" s="3" t="s">
        <v>24</v>
      </c>
      <c r="B20" s="3" t="s">
        <v>20</v>
      </c>
      <c r="C20" s="3" t="s">
        <v>1</v>
      </c>
      <c r="D20" s="3" t="s">
        <v>14</v>
      </c>
      <c r="E20" s="3" t="s">
        <v>19</v>
      </c>
      <c r="F20" s="3" t="s">
        <v>17</v>
      </c>
      <c r="G20" s="13" t="s">
        <v>42</v>
      </c>
      <c r="K20" s="2">
        <v>43314</v>
      </c>
      <c r="L20">
        <f>$Y$5</f>
        <v>16403.582070216351</v>
      </c>
      <c r="M20">
        <f>$Y$6</f>
        <v>16500.356263764734</v>
      </c>
      <c r="N20">
        <f>$Y$7</f>
        <v>16790.678844409897</v>
      </c>
      <c r="O20">
        <f>$Y$8</f>
        <v>16984.227231506673</v>
      </c>
      <c r="P20">
        <f>$Y$9</f>
        <v>17177.775618603449</v>
      </c>
      <c r="Q20">
        <f>$Y$10</f>
        <v>17457.345511076564</v>
      </c>
      <c r="R20">
        <f>$Y$11</f>
        <v>18156.270242259357</v>
      </c>
      <c r="S20">
        <f>$Y$12</f>
        <v>18855.194973442154</v>
      </c>
      <c r="T20">
        <f>$W$13</f>
        <v>13392.829382044303</v>
      </c>
    </row>
    <row r="21" spans="1:20" x14ac:dyDescent="0.25">
      <c r="A21" s="3" t="s">
        <v>24</v>
      </c>
      <c r="B21" s="3" t="s">
        <v>20</v>
      </c>
      <c r="C21" s="3" t="s">
        <v>1</v>
      </c>
      <c r="D21" s="3" t="s">
        <v>72</v>
      </c>
      <c r="E21" s="3" t="s">
        <v>15</v>
      </c>
      <c r="F21" s="3" t="s">
        <v>16</v>
      </c>
      <c r="G21" s="13">
        <v>8500.3562637647356</v>
      </c>
      <c r="K21" s="2">
        <v>43314</v>
      </c>
      <c r="L21">
        <f>$X$5</f>
        <v>8403.5820702163492</v>
      </c>
      <c r="M21">
        <f>$X$6</f>
        <v>8500.3562637647356</v>
      </c>
      <c r="N21">
        <f>$X$7</f>
        <v>8790.6788444098947</v>
      </c>
      <c r="O21">
        <f>$X$8</f>
        <v>8984.227231506673</v>
      </c>
      <c r="P21">
        <f>$X$9</f>
        <v>9177.7756186034494</v>
      </c>
      <c r="Q21">
        <f>$X$10</f>
        <v>9457.3455110765644</v>
      </c>
      <c r="R21">
        <f>$X$11</f>
        <v>10156.270242259359</v>
      </c>
      <c r="S21">
        <f>$X$12</f>
        <v>10855.194973442154</v>
      </c>
      <c r="T21">
        <f>$V$13</f>
        <v>13392.829382044303</v>
      </c>
    </row>
    <row r="22" spans="1:20" x14ac:dyDescent="0.25">
      <c r="A22" s="3" t="s">
        <v>24</v>
      </c>
      <c r="B22" s="3" t="s">
        <v>20</v>
      </c>
      <c r="C22" s="3" t="s">
        <v>1</v>
      </c>
      <c r="D22" s="3" t="s">
        <v>72</v>
      </c>
      <c r="E22" s="3" t="s">
        <v>15</v>
      </c>
      <c r="F22" s="3" t="s">
        <v>17</v>
      </c>
      <c r="G22" s="13">
        <v>14500.356263764734</v>
      </c>
      <c r="K22" s="2">
        <v>43314.333333333336</v>
      </c>
      <c r="L22">
        <f>$X$5</f>
        <v>8403.5820702163492</v>
      </c>
      <c r="M22">
        <f>$X$6</f>
        <v>8500.3562637647356</v>
      </c>
      <c r="N22">
        <f>$X$7</f>
        <v>8790.6788444098947</v>
      </c>
      <c r="O22">
        <f>$X$8</f>
        <v>8984.227231506673</v>
      </c>
      <c r="P22">
        <f>$X$9</f>
        <v>9177.7756186034494</v>
      </c>
      <c r="Q22">
        <f>$X$10</f>
        <v>9457.3455110765644</v>
      </c>
      <c r="R22">
        <f>$X$11</f>
        <v>10156.270242259359</v>
      </c>
      <c r="S22">
        <f>$X$12</f>
        <v>10855.194973442154</v>
      </c>
      <c r="T22">
        <f>$V$13</f>
        <v>13392.829382044303</v>
      </c>
    </row>
    <row r="23" spans="1:20" x14ac:dyDescent="0.25">
      <c r="A23" s="3" t="s">
        <v>24</v>
      </c>
      <c r="B23" s="3" t="s">
        <v>20</v>
      </c>
      <c r="C23" s="3" t="s">
        <v>1</v>
      </c>
      <c r="D23" s="3" t="s">
        <v>72</v>
      </c>
      <c r="E23" s="3" t="s">
        <v>18</v>
      </c>
      <c r="F23" s="3" t="s">
        <v>16</v>
      </c>
      <c r="G23" s="13">
        <v>8500.3562637647356</v>
      </c>
      <c r="K23" s="2">
        <v>43314.333333333336</v>
      </c>
      <c r="L23">
        <f>$Y$5</f>
        <v>16403.582070216351</v>
      </c>
      <c r="M23">
        <f>$Y$6</f>
        <v>16500.356263764734</v>
      </c>
      <c r="N23">
        <f>$Y$7</f>
        <v>16790.678844409897</v>
      </c>
      <c r="O23">
        <f>$Y$8</f>
        <v>16984.227231506673</v>
      </c>
      <c r="P23">
        <f>$Y$9</f>
        <v>17177.775618603449</v>
      </c>
      <c r="Q23">
        <f>$Y$10</f>
        <v>17457.345511076564</v>
      </c>
      <c r="R23">
        <f>$Y$11</f>
        <v>18156.270242259357</v>
      </c>
      <c r="S23">
        <f>$Y$12</f>
        <v>18855.194973442154</v>
      </c>
      <c r="T23">
        <f>$W$13</f>
        <v>13392.829382044303</v>
      </c>
    </row>
    <row r="24" spans="1:20" x14ac:dyDescent="0.25">
      <c r="A24" s="3" t="s">
        <v>24</v>
      </c>
      <c r="B24" s="3" t="s">
        <v>20</v>
      </c>
      <c r="C24" s="3" t="s">
        <v>1</v>
      </c>
      <c r="D24" s="3" t="s">
        <v>72</v>
      </c>
      <c r="E24" s="3" t="s">
        <v>18</v>
      </c>
      <c r="F24" s="3" t="s">
        <v>17</v>
      </c>
      <c r="G24" s="13">
        <v>14500.356263764734</v>
      </c>
      <c r="K24" s="2">
        <v>43315</v>
      </c>
      <c r="L24">
        <f>$Y$5</f>
        <v>16403.582070216351</v>
      </c>
      <c r="M24">
        <f>$Y$6</f>
        <v>16500.356263764734</v>
      </c>
      <c r="N24">
        <f>$Y$7</f>
        <v>16790.678844409897</v>
      </c>
      <c r="O24">
        <f>$Y$8</f>
        <v>16984.227231506673</v>
      </c>
      <c r="P24">
        <f>$Y$9</f>
        <v>17177.775618603449</v>
      </c>
      <c r="Q24">
        <f>$Y$10</f>
        <v>17457.345511076564</v>
      </c>
      <c r="R24">
        <f>$Y$11</f>
        <v>18156.270242259357</v>
      </c>
      <c r="S24">
        <f>$Y$12</f>
        <v>18855.194973442154</v>
      </c>
      <c r="T24">
        <f>$W$13</f>
        <v>13392.829382044303</v>
      </c>
    </row>
    <row r="25" spans="1:20" x14ac:dyDescent="0.25">
      <c r="A25" s="3" t="s">
        <v>24</v>
      </c>
      <c r="B25" s="3" t="s">
        <v>20</v>
      </c>
      <c r="C25" s="3" t="s">
        <v>1</v>
      </c>
      <c r="D25" s="3" t="s">
        <v>72</v>
      </c>
      <c r="E25" s="3" t="s">
        <v>19</v>
      </c>
      <c r="F25" s="3" t="s">
        <v>16</v>
      </c>
      <c r="G25" s="13">
        <v>8500.3562637647356</v>
      </c>
      <c r="K25" s="2">
        <v>43315</v>
      </c>
      <c r="L25">
        <f>$X$5</f>
        <v>8403.5820702163492</v>
      </c>
      <c r="M25">
        <f>$X$6</f>
        <v>8500.3562637647356</v>
      </c>
      <c r="N25">
        <f>$X$7</f>
        <v>8790.6788444098947</v>
      </c>
      <c r="O25">
        <f>$X$8</f>
        <v>8984.227231506673</v>
      </c>
      <c r="P25">
        <f>$X$9</f>
        <v>9177.7756186034494</v>
      </c>
      <c r="Q25">
        <f>$X$10</f>
        <v>9457.3455110765644</v>
      </c>
      <c r="R25">
        <f>$X$11</f>
        <v>10156.270242259359</v>
      </c>
      <c r="S25">
        <f>$X$12</f>
        <v>10855.194973442154</v>
      </c>
      <c r="T25">
        <f>$V$13</f>
        <v>13392.829382044303</v>
      </c>
    </row>
    <row r="26" spans="1:20" x14ac:dyDescent="0.25">
      <c r="A26" s="3" t="s">
        <v>24</v>
      </c>
      <c r="B26" s="3" t="s">
        <v>20</v>
      </c>
      <c r="C26" s="3" t="s">
        <v>1</v>
      </c>
      <c r="D26" s="3" t="s">
        <v>72</v>
      </c>
      <c r="E26" s="3" t="s">
        <v>19</v>
      </c>
      <c r="F26" s="3" t="s">
        <v>17</v>
      </c>
      <c r="G26" s="13">
        <v>16500.356263764734</v>
      </c>
      <c r="K26" s="2">
        <v>43315.333333333336</v>
      </c>
      <c r="L26">
        <f>$X$5</f>
        <v>8403.5820702163492</v>
      </c>
      <c r="M26">
        <f>$X$6</f>
        <v>8500.3562637647356</v>
      </c>
      <c r="N26">
        <f>$X$7</f>
        <v>8790.6788444098947</v>
      </c>
      <c r="O26">
        <f>$X$8</f>
        <v>8984.227231506673</v>
      </c>
      <c r="P26">
        <f>$X$9</f>
        <v>9177.7756186034494</v>
      </c>
      <c r="Q26">
        <f>$X$10</f>
        <v>9457.3455110765644</v>
      </c>
      <c r="R26">
        <f>$X$11</f>
        <v>10156.270242259359</v>
      </c>
      <c r="S26">
        <f>$X$12</f>
        <v>10855.194973442154</v>
      </c>
      <c r="T26">
        <f>$V$13</f>
        <v>13392.829382044303</v>
      </c>
    </row>
    <row r="27" spans="1:20" x14ac:dyDescent="0.25">
      <c r="A27" s="3" t="s">
        <v>24</v>
      </c>
      <c r="B27" s="3" t="s">
        <v>20</v>
      </c>
      <c r="C27" s="3" t="s">
        <v>2</v>
      </c>
      <c r="D27" s="3" t="s">
        <v>14</v>
      </c>
      <c r="E27" s="3" t="s">
        <v>15</v>
      </c>
      <c r="F27" s="3" t="s">
        <v>16</v>
      </c>
      <c r="G27" s="13">
        <v>9597.130457313122</v>
      </c>
      <c r="K27" s="2">
        <v>43315.333333333336</v>
      </c>
      <c r="L27">
        <f>$Y$5</f>
        <v>16403.582070216351</v>
      </c>
      <c r="M27">
        <f>$Y$6</f>
        <v>16500.356263764734</v>
      </c>
      <c r="N27">
        <f>$Y$7</f>
        <v>16790.678844409897</v>
      </c>
      <c r="O27">
        <f>$Y$8</f>
        <v>16984.227231506673</v>
      </c>
      <c r="P27">
        <f>$Y$9</f>
        <v>17177.775618603449</v>
      </c>
      <c r="Q27">
        <f>$Y$10</f>
        <v>17457.345511076564</v>
      </c>
      <c r="R27">
        <f>$Y$11</f>
        <v>18156.270242259357</v>
      </c>
      <c r="S27">
        <f>$Y$12</f>
        <v>18855.194973442154</v>
      </c>
      <c r="T27">
        <f>$W$13</f>
        <v>13392.829382044303</v>
      </c>
    </row>
    <row r="28" spans="1:20" x14ac:dyDescent="0.25">
      <c r="A28" s="3" t="s">
        <v>24</v>
      </c>
      <c r="B28" s="3" t="s">
        <v>20</v>
      </c>
      <c r="C28" s="3" t="s">
        <v>2</v>
      </c>
      <c r="D28" s="3" t="s">
        <v>14</v>
      </c>
      <c r="E28" s="3" t="s">
        <v>15</v>
      </c>
      <c r="F28" s="3" t="s">
        <v>17</v>
      </c>
      <c r="G28" s="13">
        <v>9597.130457313122</v>
      </c>
      <c r="K28" s="2">
        <v>43316</v>
      </c>
      <c r="L28">
        <f>$Y$5</f>
        <v>16403.582070216351</v>
      </c>
      <c r="M28">
        <f>$Y$6</f>
        <v>16500.356263764734</v>
      </c>
      <c r="N28">
        <f>$Y$7</f>
        <v>16790.678844409897</v>
      </c>
      <c r="O28">
        <f>$Y$8</f>
        <v>16984.227231506673</v>
      </c>
      <c r="P28">
        <f>$Y$9</f>
        <v>17177.775618603449</v>
      </c>
      <c r="Q28">
        <f>$Y$10</f>
        <v>17457.345511076564</v>
      </c>
      <c r="R28">
        <f>$Y$11</f>
        <v>18156.270242259357</v>
      </c>
      <c r="S28">
        <f>$Y$12</f>
        <v>18855.194973442154</v>
      </c>
      <c r="T28">
        <f>$W$13</f>
        <v>13392.829382044303</v>
      </c>
    </row>
    <row r="29" spans="1:20" x14ac:dyDescent="0.25">
      <c r="A29" s="3" t="s">
        <v>24</v>
      </c>
      <c r="B29" s="3" t="s">
        <v>20</v>
      </c>
      <c r="C29" s="3" t="s">
        <v>2</v>
      </c>
      <c r="D29" s="3" t="s">
        <v>14</v>
      </c>
      <c r="E29" s="3" t="s">
        <v>18</v>
      </c>
      <c r="F29" s="3" t="s">
        <v>16</v>
      </c>
      <c r="G29" s="13" t="s">
        <v>42</v>
      </c>
      <c r="K29" s="2">
        <v>43316</v>
      </c>
      <c r="L29">
        <f>$X$5</f>
        <v>8403.5820702163492</v>
      </c>
      <c r="M29">
        <f>$X$6</f>
        <v>8500.3562637647356</v>
      </c>
      <c r="N29">
        <f>$X$7</f>
        <v>8790.6788444098947</v>
      </c>
      <c r="O29">
        <f>$X$8</f>
        <v>8984.227231506673</v>
      </c>
      <c r="P29">
        <f>$X$9</f>
        <v>9177.7756186034494</v>
      </c>
      <c r="Q29">
        <f>$X$10</f>
        <v>9457.3455110765644</v>
      </c>
      <c r="R29">
        <f>$X$11</f>
        <v>10156.270242259359</v>
      </c>
      <c r="S29">
        <f>$X$12</f>
        <v>10855.194973442154</v>
      </c>
      <c r="T29">
        <f>$V$13</f>
        <v>13392.829382044303</v>
      </c>
    </row>
    <row r="30" spans="1:20" x14ac:dyDescent="0.25">
      <c r="A30" s="3" t="s">
        <v>24</v>
      </c>
      <c r="B30" s="3" t="s">
        <v>20</v>
      </c>
      <c r="C30" s="3" t="s">
        <v>2</v>
      </c>
      <c r="D30" s="3" t="s">
        <v>14</v>
      </c>
      <c r="E30" s="3" t="s">
        <v>18</v>
      </c>
      <c r="F30" s="3" t="s">
        <v>17</v>
      </c>
      <c r="G30" s="13" t="s">
        <v>42</v>
      </c>
      <c r="K30" s="2">
        <v>43316.333333333336</v>
      </c>
      <c r="L30">
        <f>$X$5</f>
        <v>8403.5820702163492</v>
      </c>
      <c r="M30">
        <f>$X$6</f>
        <v>8500.3562637647356</v>
      </c>
      <c r="N30">
        <f>$X$7</f>
        <v>8790.6788444098947</v>
      </c>
      <c r="O30">
        <f>$X$8</f>
        <v>8984.227231506673</v>
      </c>
      <c r="P30">
        <f>$X$9</f>
        <v>9177.7756186034494</v>
      </c>
      <c r="Q30">
        <f>$X$10</f>
        <v>9457.3455110765644</v>
      </c>
      <c r="R30">
        <f>$X$11</f>
        <v>10156.270242259359</v>
      </c>
      <c r="S30">
        <f>$X$12</f>
        <v>10855.194973442154</v>
      </c>
      <c r="T30">
        <f>$V$13</f>
        <v>13392.829382044303</v>
      </c>
    </row>
    <row r="31" spans="1:20" x14ac:dyDescent="0.25">
      <c r="A31" s="3" t="s">
        <v>24</v>
      </c>
      <c r="B31" s="3" t="s">
        <v>20</v>
      </c>
      <c r="C31" s="3" t="s">
        <v>2</v>
      </c>
      <c r="D31" s="3" t="s">
        <v>14</v>
      </c>
      <c r="E31" s="3" t="s">
        <v>19</v>
      </c>
      <c r="F31" s="3" t="s">
        <v>16</v>
      </c>
      <c r="G31" s="13" t="s">
        <v>42</v>
      </c>
      <c r="K31" s="2">
        <v>43316.333333333336</v>
      </c>
      <c r="L31">
        <f>$Y$5</f>
        <v>16403.582070216351</v>
      </c>
      <c r="M31">
        <f>$Y$6</f>
        <v>16500.356263764734</v>
      </c>
      <c r="N31">
        <f>$Y$7</f>
        <v>16790.678844409897</v>
      </c>
      <c r="O31">
        <f>$Y$8</f>
        <v>16984.227231506673</v>
      </c>
      <c r="P31">
        <f>$Y$9</f>
        <v>17177.775618603449</v>
      </c>
      <c r="Q31">
        <f>$Y$10</f>
        <v>17457.345511076564</v>
      </c>
      <c r="R31">
        <f>$Y$11</f>
        <v>18156.270242259357</v>
      </c>
      <c r="S31">
        <f>$Y$12</f>
        <v>18855.194973442154</v>
      </c>
      <c r="T31">
        <f>$W$13</f>
        <v>13392.829382044303</v>
      </c>
    </row>
    <row r="32" spans="1:20" x14ac:dyDescent="0.25">
      <c r="A32" s="3" t="s">
        <v>24</v>
      </c>
      <c r="B32" s="3" t="s">
        <v>20</v>
      </c>
      <c r="C32" s="3" t="s">
        <v>2</v>
      </c>
      <c r="D32" s="3" t="s">
        <v>14</v>
      </c>
      <c r="E32" s="3" t="s">
        <v>19</v>
      </c>
      <c r="F32" s="3" t="s">
        <v>17</v>
      </c>
      <c r="G32" s="13" t="s">
        <v>42</v>
      </c>
      <c r="K32" s="2">
        <v>43317</v>
      </c>
      <c r="L32">
        <f>$Y$5</f>
        <v>16403.582070216351</v>
      </c>
      <c r="M32">
        <f>$Y$6</f>
        <v>16500.356263764734</v>
      </c>
      <c r="N32">
        <f>$Y$7</f>
        <v>16790.678844409897</v>
      </c>
      <c r="O32">
        <f>$Y$8</f>
        <v>16984.227231506673</v>
      </c>
      <c r="P32">
        <f>$Y$9</f>
        <v>17177.775618603449</v>
      </c>
      <c r="Q32">
        <f>$Y$10</f>
        <v>17457.345511076564</v>
      </c>
      <c r="R32">
        <f>$Y$11</f>
        <v>18156.270242259357</v>
      </c>
      <c r="S32">
        <f>$Y$12</f>
        <v>18855.194973442154</v>
      </c>
      <c r="T32">
        <f>$W$13</f>
        <v>13392.829382044303</v>
      </c>
    </row>
    <row r="33" spans="1:20" x14ac:dyDescent="0.25">
      <c r="A33" s="3" t="s">
        <v>24</v>
      </c>
      <c r="B33" s="3" t="s">
        <v>20</v>
      </c>
      <c r="C33" s="3" t="s">
        <v>2</v>
      </c>
      <c r="D33" s="3" t="s">
        <v>72</v>
      </c>
      <c r="E33" s="3" t="s">
        <v>15</v>
      </c>
      <c r="F33" s="3" t="s">
        <v>16</v>
      </c>
      <c r="G33" s="13">
        <v>8597.130457313122</v>
      </c>
      <c r="K33" s="2">
        <v>43317</v>
      </c>
      <c r="L33">
        <f>$X$5</f>
        <v>8403.5820702163492</v>
      </c>
      <c r="M33">
        <f>$X$6</f>
        <v>8500.3562637647356</v>
      </c>
      <c r="N33">
        <f>$X$7</f>
        <v>8790.6788444098947</v>
      </c>
      <c r="O33">
        <f>$X$8</f>
        <v>8984.227231506673</v>
      </c>
      <c r="P33">
        <f>$X$9</f>
        <v>9177.7756186034494</v>
      </c>
      <c r="Q33">
        <f>$X$10</f>
        <v>9457.3455110765644</v>
      </c>
      <c r="R33">
        <f>$X$11</f>
        <v>10156.270242259359</v>
      </c>
      <c r="S33">
        <f>$X$12</f>
        <v>10855.194973442154</v>
      </c>
      <c r="T33">
        <f>$V$13</f>
        <v>13392.829382044303</v>
      </c>
    </row>
    <row r="34" spans="1:20" x14ac:dyDescent="0.25">
      <c r="A34" s="3" t="s">
        <v>24</v>
      </c>
      <c r="B34" s="3" t="s">
        <v>20</v>
      </c>
      <c r="C34" s="3" t="s">
        <v>2</v>
      </c>
      <c r="D34" s="3" t="s">
        <v>72</v>
      </c>
      <c r="E34" s="3" t="s">
        <v>15</v>
      </c>
      <c r="F34" s="3" t="s">
        <v>17</v>
      </c>
      <c r="G34" s="13">
        <v>14597.13045731312</v>
      </c>
      <c r="K34" s="2">
        <v>43317.333333333336</v>
      </c>
      <c r="L34">
        <f>$X$5</f>
        <v>8403.5820702163492</v>
      </c>
      <c r="M34">
        <f>$X$6</f>
        <v>8500.3562637647356</v>
      </c>
      <c r="N34">
        <f>$X$7</f>
        <v>8790.6788444098947</v>
      </c>
      <c r="O34">
        <f>$X$8</f>
        <v>8984.227231506673</v>
      </c>
      <c r="P34">
        <f>$X$9</f>
        <v>9177.7756186034494</v>
      </c>
      <c r="Q34">
        <f>$X$10</f>
        <v>9457.3455110765644</v>
      </c>
      <c r="R34">
        <f>$X$11</f>
        <v>10156.270242259359</v>
      </c>
      <c r="S34">
        <f>$X$12</f>
        <v>10855.194973442154</v>
      </c>
      <c r="T34">
        <f>$V$13</f>
        <v>13392.829382044303</v>
      </c>
    </row>
    <row r="35" spans="1:20" x14ac:dyDescent="0.25">
      <c r="A35" s="3" t="s">
        <v>24</v>
      </c>
      <c r="B35" s="3" t="s">
        <v>20</v>
      </c>
      <c r="C35" s="3" t="s">
        <v>2</v>
      </c>
      <c r="D35" s="3" t="s">
        <v>72</v>
      </c>
      <c r="E35" s="3" t="s">
        <v>18</v>
      </c>
      <c r="F35" s="3" t="s">
        <v>16</v>
      </c>
      <c r="G35" s="13">
        <v>8597.130457313122</v>
      </c>
      <c r="K35" s="2">
        <v>43317.333333333336</v>
      </c>
      <c r="L35">
        <f>$Y$5</f>
        <v>16403.582070216351</v>
      </c>
      <c r="M35">
        <f>$Y$6</f>
        <v>16500.356263764734</v>
      </c>
      <c r="N35">
        <f>$Y$7</f>
        <v>16790.678844409897</v>
      </c>
      <c r="O35">
        <f>$Y$8</f>
        <v>16984.227231506673</v>
      </c>
      <c r="P35">
        <f>$Y$9</f>
        <v>17177.775618603449</v>
      </c>
      <c r="Q35">
        <f>$Y$10</f>
        <v>17457.345511076564</v>
      </c>
      <c r="R35">
        <f>$Y$11</f>
        <v>18156.270242259357</v>
      </c>
      <c r="S35">
        <f>$Y$12</f>
        <v>18855.194973442154</v>
      </c>
      <c r="T35">
        <f>$W$13</f>
        <v>13392.829382044303</v>
      </c>
    </row>
    <row r="36" spans="1:20" x14ac:dyDescent="0.25">
      <c r="A36" s="3" t="s">
        <v>24</v>
      </c>
      <c r="B36" s="3" t="s">
        <v>20</v>
      </c>
      <c r="C36" s="3" t="s">
        <v>2</v>
      </c>
      <c r="D36" s="3" t="s">
        <v>72</v>
      </c>
      <c r="E36" s="3" t="s">
        <v>18</v>
      </c>
      <c r="F36" s="3" t="s">
        <v>17</v>
      </c>
      <c r="G36" s="13">
        <v>14597.13045731312</v>
      </c>
      <c r="K36" s="2">
        <v>43318</v>
      </c>
      <c r="L36">
        <f>$Y$5</f>
        <v>16403.582070216351</v>
      </c>
      <c r="M36">
        <f>$Y$6</f>
        <v>16500.356263764734</v>
      </c>
      <c r="N36">
        <f>$Y$7</f>
        <v>16790.678844409897</v>
      </c>
      <c r="O36">
        <f>$Y$8</f>
        <v>16984.227231506673</v>
      </c>
      <c r="P36">
        <f>$Y$9</f>
        <v>17177.775618603449</v>
      </c>
      <c r="Q36">
        <f>$Y$10</f>
        <v>17457.345511076564</v>
      </c>
      <c r="R36">
        <f>$Y$11</f>
        <v>18156.270242259357</v>
      </c>
      <c r="S36">
        <f>$Y$12</f>
        <v>18855.194973442154</v>
      </c>
      <c r="T36">
        <f>$W$13</f>
        <v>13392.829382044303</v>
      </c>
    </row>
    <row r="37" spans="1:20" x14ac:dyDescent="0.25">
      <c r="A37" s="3" t="s">
        <v>24</v>
      </c>
      <c r="B37" s="3" t="s">
        <v>20</v>
      </c>
      <c r="C37" s="3" t="s">
        <v>2</v>
      </c>
      <c r="D37" s="3" t="s">
        <v>72</v>
      </c>
      <c r="E37" s="3" t="s">
        <v>19</v>
      </c>
      <c r="F37" s="3" t="s">
        <v>16</v>
      </c>
      <c r="G37" s="13">
        <v>8597.130457313122</v>
      </c>
      <c r="K37" s="2">
        <v>43318</v>
      </c>
      <c r="L37">
        <f>$T$5</f>
        <v>8403.5820702163492</v>
      </c>
      <c r="M37">
        <f>$T$6</f>
        <v>8500.3562637647356</v>
      </c>
      <c r="N37">
        <f>$T$7</f>
        <v>8790.6788444098947</v>
      </c>
      <c r="O37">
        <f>$T$8</f>
        <v>8984.227231506673</v>
      </c>
      <c r="P37">
        <f>$R$9</f>
        <v>10177.775618603444</v>
      </c>
      <c r="Q37">
        <f>$R$10</f>
        <v>10457.345511076564</v>
      </c>
      <c r="R37">
        <f>$R$11</f>
        <v>11156.270242259361</v>
      </c>
      <c r="S37">
        <f>$R$12</f>
        <v>11855.194973442152</v>
      </c>
      <c r="T37">
        <f>$R$13</f>
        <v>13392.829382044303</v>
      </c>
    </row>
    <row r="38" spans="1:20" x14ac:dyDescent="0.25">
      <c r="A38" s="3" t="s">
        <v>24</v>
      </c>
      <c r="B38" s="3" t="s">
        <v>20</v>
      </c>
      <c r="C38" s="3" t="s">
        <v>2</v>
      </c>
      <c r="D38" s="3" t="s">
        <v>72</v>
      </c>
      <c r="E38" s="3" t="s">
        <v>19</v>
      </c>
      <c r="F38" s="3" t="s">
        <v>17</v>
      </c>
      <c r="G38" s="13">
        <v>16597.13045731312</v>
      </c>
      <c r="K38" s="2">
        <v>43318.333333333336</v>
      </c>
      <c r="L38">
        <f>$T$5</f>
        <v>8403.5820702163492</v>
      </c>
      <c r="M38">
        <f>$T$6</f>
        <v>8500.3562637647356</v>
      </c>
      <c r="N38">
        <f>$T$7</f>
        <v>8790.6788444098947</v>
      </c>
      <c r="O38">
        <f>$T$8</f>
        <v>8984.227231506673</v>
      </c>
      <c r="P38">
        <f>$R$9</f>
        <v>10177.775618603444</v>
      </c>
      <c r="Q38">
        <f>$R$10</f>
        <v>10457.345511076564</v>
      </c>
      <c r="R38">
        <f>$R$11</f>
        <v>11156.270242259361</v>
      </c>
      <c r="S38">
        <f>$R$12</f>
        <v>11855.194973442152</v>
      </c>
      <c r="T38">
        <f>$R$13</f>
        <v>13392.829382044303</v>
      </c>
    </row>
    <row r="39" spans="1:20" x14ac:dyDescent="0.25">
      <c r="A39" s="3" t="s">
        <v>24</v>
      </c>
      <c r="B39" s="3" t="s">
        <v>20</v>
      </c>
      <c r="C39" s="3" t="s">
        <v>3</v>
      </c>
      <c r="D39" s="3" t="s">
        <v>14</v>
      </c>
      <c r="E39" s="3" t="s">
        <v>15</v>
      </c>
      <c r="F39" s="3" t="s">
        <v>16</v>
      </c>
      <c r="G39" s="13">
        <v>9790.6788444098947</v>
      </c>
      <c r="K39" s="2">
        <v>43318.333333333336</v>
      </c>
      <c r="L39">
        <f>$U$5</f>
        <v>14403.582070216351</v>
      </c>
      <c r="M39">
        <f>$U$6</f>
        <v>14500.356263764734</v>
      </c>
      <c r="N39">
        <f>$U$7</f>
        <v>14790.678844409897</v>
      </c>
      <c r="O39">
        <f>$U$8</f>
        <v>14984.227231506673</v>
      </c>
      <c r="P39">
        <f>$S$9</f>
        <v>10177.775618603444</v>
      </c>
      <c r="Q39">
        <f>$S$10</f>
        <v>10457.345511076564</v>
      </c>
      <c r="R39">
        <f>$S$11</f>
        <v>11156.270242259361</v>
      </c>
      <c r="S39">
        <f>$S$12</f>
        <v>11855.194973442152</v>
      </c>
      <c r="T39">
        <f>$S$13</f>
        <v>13392.829382044303</v>
      </c>
    </row>
    <row r="40" spans="1:20" x14ac:dyDescent="0.25">
      <c r="A40" s="3" t="s">
        <v>24</v>
      </c>
      <c r="B40" s="3" t="s">
        <v>20</v>
      </c>
      <c r="C40" s="3" t="s">
        <v>3</v>
      </c>
      <c r="D40" s="3" t="s">
        <v>14</v>
      </c>
      <c r="E40" s="3" t="s">
        <v>15</v>
      </c>
      <c r="F40" s="3" t="s">
        <v>17</v>
      </c>
      <c r="G40" s="13">
        <v>9790.6788444098947</v>
      </c>
      <c r="K40" s="2">
        <v>43319</v>
      </c>
      <c r="L40">
        <f>$U$5</f>
        <v>14403.582070216351</v>
      </c>
      <c r="M40">
        <f>$U$6</f>
        <v>14500.356263764734</v>
      </c>
      <c r="N40">
        <f>$U$7</f>
        <v>14790.678844409897</v>
      </c>
      <c r="O40">
        <f>$U$8</f>
        <v>14984.227231506673</v>
      </c>
      <c r="P40">
        <f>$S$9</f>
        <v>10177.775618603444</v>
      </c>
      <c r="Q40">
        <f>$S$10</f>
        <v>10457.345511076564</v>
      </c>
      <c r="R40">
        <f>$S$11</f>
        <v>11156.270242259361</v>
      </c>
      <c r="S40">
        <f>$S$12</f>
        <v>11855.194973442152</v>
      </c>
      <c r="T40">
        <f>$S$13</f>
        <v>13392.829382044303</v>
      </c>
    </row>
    <row r="41" spans="1:20" x14ac:dyDescent="0.25">
      <c r="A41" s="3" t="s">
        <v>24</v>
      </c>
      <c r="B41" s="3" t="s">
        <v>20</v>
      </c>
      <c r="C41" s="3" t="s">
        <v>3</v>
      </c>
      <c r="D41" s="3" t="s">
        <v>14</v>
      </c>
      <c r="E41" s="3" t="s">
        <v>18</v>
      </c>
      <c r="F41" s="3" t="s">
        <v>16</v>
      </c>
      <c r="G41" s="13" t="s">
        <v>42</v>
      </c>
      <c r="K41" s="2">
        <v>43319</v>
      </c>
      <c r="L41">
        <f>$P$5</f>
        <v>8403.5820702163492</v>
      </c>
      <c r="M41">
        <f>$P$6</f>
        <v>8500.3562637647356</v>
      </c>
      <c r="N41">
        <f>$N$7</f>
        <v>9790.6788444098947</v>
      </c>
      <c r="O41">
        <f>$N$8</f>
        <v>9984.227231506673</v>
      </c>
      <c r="P41">
        <f>$N$9</f>
        <v>10177.775618603444</v>
      </c>
      <c r="Q41">
        <f>$N$10</f>
        <v>10457.345511076564</v>
      </c>
      <c r="R41">
        <f>$N$11</f>
        <v>11156.270242259359</v>
      </c>
      <c r="S41">
        <f>$N$12</f>
        <v>11855.194973442154</v>
      </c>
      <c r="T41">
        <f t="shared" ref="T41:T70" si="0">$N$13</f>
        <v>13392.829382044303</v>
      </c>
    </row>
    <row r="42" spans="1:20" x14ac:dyDescent="0.25">
      <c r="A42" s="3" t="s">
        <v>24</v>
      </c>
      <c r="B42" s="3" t="s">
        <v>20</v>
      </c>
      <c r="C42" s="3" t="s">
        <v>3</v>
      </c>
      <c r="D42" s="3" t="s">
        <v>14</v>
      </c>
      <c r="E42" s="3" t="s">
        <v>18</v>
      </c>
      <c r="F42" s="3" t="s">
        <v>17</v>
      </c>
      <c r="G42" s="13" t="s">
        <v>42</v>
      </c>
      <c r="K42" s="2">
        <v>43319.333333333336</v>
      </c>
      <c r="L42">
        <f>$P$5</f>
        <v>8403.5820702163492</v>
      </c>
      <c r="M42">
        <f>$P$6</f>
        <v>8500.3562637647356</v>
      </c>
      <c r="N42">
        <f>$N$7</f>
        <v>9790.6788444098947</v>
      </c>
      <c r="O42">
        <f>$N$8</f>
        <v>9984.227231506673</v>
      </c>
      <c r="P42">
        <f>$N$9</f>
        <v>10177.775618603444</v>
      </c>
      <c r="Q42">
        <f>$N$10</f>
        <v>10457.345511076564</v>
      </c>
      <c r="R42">
        <f>$N$11</f>
        <v>11156.270242259359</v>
      </c>
      <c r="S42">
        <f>$N$12</f>
        <v>11855.194973442154</v>
      </c>
      <c r="T42">
        <f t="shared" si="0"/>
        <v>13392.829382044303</v>
      </c>
    </row>
    <row r="43" spans="1:20" x14ac:dyDescent="0.25">
      <c r="A43" s="3" t="s">
        <v>24</v>
      </c>
      <c r="B43" s="3" t="s">
        <v>20</v>
      </c>
      <c r="C43" s="3" t="s">
        <v>3</v>
      </c>
      <c r="D43" s="3" t="s">
        <v>14</v>
      </c>
      <c r="E43" s="3" t="s">
        <v>19</v>
      </c>
      <c r="F43" s="3" t="s">
        <v>16</v>
      </c>
      <c r="G43" s="13" t="s">
        <v>42</v>
      </c>
      <c r="K43" s="2">
        <v>43319.333333333336</v>
      </c>
      <c r="L43">
        <f>$Q$5</f>
        <v>14403.582070216351</v>
      </c>
      <c r="M43">
        <f>$Q$6</f>
        <v>14500.356263764734</v>
      </c>
      <c r="N43">
        <f>$O$7</f>
        <v>9790.6788444098947</v>
      </c>
      <c r="O43">
        <f>$O$8</f>
        <v>9984.227231506673</v>
      </c>
      <c r="P43">
        <f>$N$9</f>
        <v>10177.775618603444</v>
      </c>
      <c r="Q43">
        <f>$O$10</f>
        <v>10457.345511076566</v>
      </c>
      <c r="R43">
        <f>$O$11</f>
        <v>11156.270242259359</v>
      </c>
      <c r="S43">
        <f>$O$12</f>
        <v>11855.194973442154</v>
      </c>
      <c r="T43">
        <f>$O$13</f>
        <v>13392.829382044303</v>
      </c>
    </row>
    <row r="44" spans="1:20" x14ac:dyDescent="0.25">
      <c r="A44" s="3" t="s">
        <v>24</v>
      </c>
      <c r="B44" s="3" t="s">
        <v>20</v>
      </c>
      <c r="C44" s="3" t="s">
        <v>3</v>
      </c>
      <c r="D44" s="3" t="s">
        <v>14</v>
      </c>
      <c r="E44" s="3" t="s">
        <v>19</v>
      </c>
      <c r="F44" s="3" t="s">
        <v>17</v>
      </c>
      <c r="G44" s="13" t="s">
        <v>42</v>
      </c>
      <c r="K44" s="2">
        <v>43320</v>
      </c>
      <c r="L44">
        <f>$Q$5</f>
        <v>14403.582070216351</v>
      </c>
      <c r="M44">
        <f>$Q$6</f>
        <v>14500.356263764734</v>
      </c>
      <c r="N44">
        <f>$O$7</f>
        <v>9790.6788444098947</v>
      </c>
      <c r="O44">
        <f>$O$8</f>
        <v>9984.227231506673</v>
      </c>
      <c r="P44">
        <f>$N$9</f>
        <v>10177.775618603444</v>
      </c>
      <c r="Q44">
        <f>$O$10</f>
        <v>10457.345511076566</v>
      </c>
      <c r="R44">
        <f>$O$11</f>
        <v>11156.270242259359</v>
      </c>
      <c r="S44">
        <f>$O$12</f>
        <v>11855.194973442154</v>
      </c>
      <c r="T44">
        <f>$O$13</f>
        <v>13392.829382044303</v>
      </c>
    </row>
    <row r="45" spans="1:20" x14ac:dyDescent="0.25">
      <c r="A45" s="3" t="s">
        <v>24</v>
      </c>
      <c r="B45" s="3" t="s">
        <v>20</v>
      </c>
      <c r="C45" s="3" t="s">
        <v>3</v>
      </c>
      <c r="D45" s="3" t="s">
        <v>72</v>
      </c>
      <c r="E45" s="3" t="s">
        <v>15</v>
      </c>
      <c r="F45" s="3" t="s">
        <v>16</v>
      </c>
      <c r="G45" s="13" t="s">
        <v>42</v>
      </c>
      <c r="K45" s="2">
        <v>43320</v>
      </c>
      <c r="L45">
        <f>$X$5</f>
        <v>8403.5820702163492</v>
      </c>
      <c r="M45">
        <f>$X$6</f>
        <v>8500.3562637647356</v>
      </c>
      <c r="N45">
        <f>$X$7</f>
        <v>8790.6788444098947</v>
      </c>
      <c r="O45">
        <f>$X$8</f>
        <v>8984.227231506673</v>
      </c>
      <c r="P45">
        <f>$X$9</f>
        <v>9177.7756186034494</v>
      </c>
      <c r="Q45">
        <f>$X$10</f>
        <v>9457.3455110765644</v>
      </c>
      <c r="R45">
        <f>$X$11</f>
        <v>10156.270242259359</v>
      </c>
      <c r="S45">
        <f>$X$12</f>
        <v>10855.194973442154</v>
      </c>
      <c r="T45">
        <f>$V$13</f>
        <v>13392.829382044303</v>
      </c>
    </row>
    <row r="46" spans="1:20" x14ac:dyDescent="0.25">
      <c r="A46" s="3" t="s">
        <v>24</v>
      </c>
      <c r="B46" s="3" t="s">
        <v>20</v>
      </c>
      <c r="C46" s="3" t="s">
        <v>3</v>
      </c>
      <c r="D46" s="3" t="s">
        <v>72</v>
      </c>
      <c r="E46" s="3" t="s">
        <v>15</v>
      </c>
      <c r="F46" s="3" t="s">
        <v>17</v>
      </c>
      <c r="G46" s="13" t="s">
        <v>42</v>
      </c>
      <c r="K46" s="2">
        <v>43320.333333333336</v>
      </c>
      <c r="L46">
        <f>$X$5</f>
        <v>8403.5820702163492</v>
      </c>
      <c r="M46">
        <f>$X$6</f>
        <v>8500.3562637647356</v>
      </c>
      <c r="N46">
        <f>$X$7</f>
        <v>8790.6788444098947</v>
      </c>
      <c r="O46">
        <f>$X$8</f>
        <v>8984.227231506673</v>
      </c>
      <c r="P46">
        <f>$X$9</f>
        <v>9177.7756186034494</v>
      </c>
      <c r="Q46">
        <f>$X$10</f>
        <v>9457.3455110765644</v>
      </c>
      <c r="R46">
        <f>$X$11</f>
        <v>10156.270242259359</v>
      </c>
      <c r="S46">
        <f>$X$12</f>
        <v>10855.194973442154</v>
      </c>
      <c r="T46">
        <f>$V$13</f>
        <v>13392.829382044303</v>
      </c>
    </row>
    <row r="47" spans="1:20" x14ac:dyDescent="0.25">
      <c r="A47" s="3" t="s">
        <v>24</v>
      </c>
      <c r="B47" s="3" t="s">
        <v>20</v>
      </c>
      <c r="C47" s="3" t="s">
        <v>3</v>
      </c>
      <c r="D47" s="3" t="s">
        <v>72</v>
      </c>
      <c r="E47" s="3" t="s">
        <v>18</v>
      </c>
      <c r="F47" s="3" t="s">
        <v>16</v>
      </c>
      <c r="G47" s="13">
        <v>8790.6788444098947</v>
      </c>
      <c r="K47" s="2">
        <v>43320.333333333336</v>
      </c>
      <c r="L47">
        <f>$Y$5</f>
        <v>16403.582070216351</v>
      </c>
      <c r="M47">
        <f>$Y$6</f>
        <v>16500.356263764734</v>
      </c>
      <c r="N47">
        <f>$Y$7</f>
        <v>16790.678844409897</v>
      </c>
      <c r="O47">
        <f>$Y$8</f>
        <v>16984.227231506673</v>
      </c>
      <c r="P47">
        <f>$Y$9</f>
        <v>17177.775618603449</v>
      </c>
      <c r="Q47">
        <f>$Y$10</f>
        <v>17457.345511076564</v>
      </c>
      <c r="R47">
        <f>$Y$11</f>
        <v>18156.270242259357</v>
      </c>
      <c r="S47">
        <f>$Y$12</f>
        <v>18855.194973442154</v>
      </c>
      <c r="T47">
        <f>$W$13</f>
        <v>13392.829382044303</v>
      </c>
    </row>
    <row r="48" spans="1:20" x14ac:dyDescent="0.25">
      <c r="A48" s="3" t="s">
        <v>24</v>
      </c>
      <c r="B48" s="3" t="s">
        <v>20</v>
      </c>
      <c r="C48" s="3" t="s">
        <v>3</v>
      </c>
      <c r="D48" s="3" t="s">
        <v>72</v>
      </c>
      <c r="E48" s="3" t="s">
        <v>18</v>
      </c>
      <c r="F48" s="3" t="s">
        <v>17</v>
      </c>
      <c r="G48" s="13">
        <v>14790.678844409897</v>
      </c>
      <c r="K48" s="2">
        <v>43321</v>
      </c>
      <c r="L48">
        <f>$Y$5</f>
        <v>16403.582070216351</v>
      </c>
      <c r="M48">
        <f>$Y$6</f>
        <v>16500.356263764734</v>
      </c>
      <c r="N48">
        <f>$Y$7</f>
        <v>16790.678844409897</v>
      </c>
      <c r="O48">
        <f>$Y$8</f>
        <v>16984.227231506673</v>
      </c>
      <c r="P48">
        <f>$Y$9</f>
        <v>17177.775618603449</v>
      </c>
      <c r="Q48">
        <f>$Y$10</f>
        <v>17457.345511076564</v>
      </c>
      <c r="R48">
        <f>$Y$11</f>
        <v>18156.270242259357</v>
      </c>
      <c r="S48">
        <f>$Y$12</f>
        <v>18855.194973442154</v>
      </c>
      <c r="T48">
        <f>$W$13</f>
        <v>13392.829382044303</v>
      </c>
    </row>
    <row r="49" spans="1:20" x14ac:dyDescent="0.25">
      <c r="A49" s="3" t="s">
        <v>24</v>
      </c>
      <c r="B49" s="3" t="s">
        <v>20</v>
      </c>
      <c r="C49" s="3" t="s">
        <v>3</v>
      </c>
      <c r="D49" s="3" t="s">
        <v>72</v>
      </c>
      <c r="E49" s="3" t="s">
        <v>19</v>
      </c>
      <c r="F49" s="3" t="s">
        <v>16</v>
      </c>
      <c r="G49" s="13">
        <v>8790.6788444098947</v>
      </c>
      <c r="K49" s="2">
        <v>43321</v>
      </c>
      <c r="L49">
        <f>$X$5</f>
        <v>8403.5820702163492</v>
      </c>
      <c r="M49">
        <f>$X$6</f>
        <v>8500.3562637647356</v>
      </c>
      <c r="N49">
        <f>$X$7</f>
        <v>8790.6788444098947</v>
      </c>
      <c r="O49">
        <f>$X$8</f>
        <v>8984.227231506673</v>
      </c>
      <c r="P49">
        <f>$X$9</f>
        <v>9177.7756186034494</v>
      </c>
      <c r="Q49">
        <f>$X$10</f>
        <v>9457.3455110765644</v>
      </c>
      <c r="R49">
        <f>$X$11</f>
        <v>10156.270242259359</v>
      </c>
      <c r="S49">
        <f>$X$12</f>
        <v>10855.194973442154</v>
      </c>
      <c r="T49">
        <f>$V$13</f>
        <v>13392.829382044303</v>
      </c>
    </row>
    <row r="50" spans="1:20" x14ac:dyDescent="0.25">
      <c r="A50" s="3" t="s">
        <v>24</v>
      </c>
      <c r="B50" s="3" t="s">
        <v>20</v>
      </c>
      <c r="C50" s="3" t="s">
        <v>3</v>
      </c>
      <c r="D50" s="3" t="s">
        <v>72</v>
      </c>
      <c r="E50" s="3" t="s">
        <v>19</v>
      </c>
      <c r="F50" s="3" t="s">
        <v>17</v>
      </c>
      <c r="G50" s="13">
        <v>16790.678844409897</v>
      </c>
      <c r="K50" s="2">
        <v>43321.333333333336</v>
      </c>
      <c r="L50">
        <f>$X$5</f>
        <v>8403.5820702163492</v>
      </c>
      <c r="M50">
        <f>$X$6</f>
        <v>8500.3562637647356</v>
      </c>
      <c r="N50">
        <f>$X$7</f>
        <v>8790.6788444098947</v>
      </c>
      <c r="O50">
        <f>$X$8</f>
        <v>8984.227231506673</v>
      </c>
      <c r="P50">
        <f>$X$9</f>
        <v>9177.7756186034494</v>
      </c>
      <c r="Q50">
        <f>$X$10</f>
        <v>9457.3455110765644</v>
      </c>
      <c r="R50">
        <f>$X$11</f>
        <v>10156.270242259359</v>
      </c>
      <c r="S50">
        <f>$X$12</f>
        <v>10855.194973442154</v>
      </c>
      <c r="T50">
        <f>$V$13</f>
        <v>13392.829382044303</v>
      </c>
    </row>
    <row r="51" spans="1:20" x14ac:dyDescent="0.25">
      <c r="A51" s="3" t="s">
        <v>24</v>
      </c>
      <c r="B51" s="3" t="s">
        <v>20</v>
      </c>
      <c r="C51" s="3" t="s">
        <v>4</v>
      </c>
      <c r="D51" s="3" t="s">
        <v>14</v>
      </c>
      <c r="E51" s="3" t="s">
        <v>15</v>
      </c>
      <c r="F51" s="3" t="s">
        <v>16</v>
      </c>
      <c r="G51" s="13">
        <v>9984.227231506673</v>
      </c>
      <c r="K51" s="2">
        <v>43321.333333333336</v>
      </c>
      <c r="L51">
        <f>$Y$5</f>
        <v>16403.582070216351</v>
      </c>
      <c r="M51">
        <f>$Y$6</f>
        <v>16500.356263764734</v>
      </c>
      <c r="N51">
        <f>$Y$7</f>
        <v>16790.678844409897</v>
      </c>
      <c r="O51">
        <f>$Y$8</f>
        <v>16984.227231506673</v>
      </c>
      <c r="P51">
        <f>$Y$9</f>
        <v>17177.775618603449</v>
      </c>
      <c r="Q51">
        <f>$Y$10</f>
        <v>17457.345511076564</v>
      </c>
      <c r="R51">
        <f>$Y$11</f>
        <v>18156.270242259357</v>
      </c>
      <c r="S51">
        <f>$Y$12</f>
        <v>18855.194973442154</v>
      </c>
      <c r="T51">
        <f>$W$13</f>
        <v>13392.829382044303</v>
      </c>
    </row>
    <row r="52" spans="1:20" x14ac:dyDescent="0.25">
      <c r="A52" s="3" t="s">
        <v>24</v>
      </c>
      <c r="B52" s="3" t="s">
        <v>20</v>
      </c>
      <c r="C52" s="3" t="s">
        <v>4</v>
      </c>
      <c r="D52" s="3" t="s">
        <v>14</v>
      </c>
      <c r="E52" s="3" t="s">
        <v>15</v>
      </c>
      <c r="F52" s="3" t="s">
        <v>17</v>
      </c>
      <c r="G52" s="13">
        <v>9984.227231506673</v>
      </c>
      <c r="K52" s="2">
        <v>43322</v>
      </c>
      <c r="L52">
        <f>$Y$5</f>
        <v>16403.582070216351</v>
      </c>
      <c r="M52">
        <f>$Y$6</f>
        <v>16500.356263764734</v>
      </c>
      <c r="N52">
        <f>$Y$7</f>
        <v>16790.678844409897</v>
      </c>
      <c r="O52">
        <f>$Y$8</f>
        <v>16984.227231506673</v>
      </c>
      <c r="P52">
        <f>$Y$9</f>
        <v>17177.775618603449</v>
      </c>
      <c r="Q52">
        <f>$Y$10</f>
        <v>17457.345511076564</v>
      </c>
      <c r="R52">
        <f>$Y$11</f>
        <v>18156.270242259357</v>
      </c>
      <c r="S52">
        <f>$Y$12</f>
        <v>18855.194973442154</v>
      </c>
      <c r="T52">
        <f>$W$13</f>
        <v>13392.829382044303</v>
      </c>
    </row>
    <row r="53" spans="1:20" x14ac:dyDescent="0.25">
      <c r="A53" s="3" t="s">
        <v>24</v>
      </c>
      <c r="B53" s="3" t="s">
        <v>20</v>
      </c>
      <c r="C53" s="3" t="s">
        <v>4</v>
      </c>
      <c r="D53" s="3" t="s">
        <v>14</v>
      </c>
      <c r="E53" s="3" t="s">
        <v>18</v>
      </c>
      <c r="F53" s="3" t="s">
        <v>16</v>
      </c>
      <c r="G53" s="13">
        <v>9984.227231506673</v>
      </c>
      <c r="K53" s="2">
        <v>43322</v>
      </c>
      <c r="L53">
        <f>$X$5</f>
        <v>8403.5820702163492</v>
      </c>
      <c r="M53">
        <f>$X$6</f>
        <v>8500.3562637647356</v>
      </c>
      <c r="N53">
        <f>$X$7</f>
        <v>8790.6788444098947</v>
      </c>
      <c r="O53">
        <f>$X$8</f>
        <v>8984.227231506673</v>
      </c>
      <c r="P53">
        <f>$X$9</f>
        <v>9177.7756186034494</v>
      </c>
      <c r="Q53">
        <f>$X$10</f>
        <v>9457.3455110765644</v>
      </c>
      <c r="R53">
        <f>$X$11</f>
        <v>10156.270242259359</v>
      </c>
      <c r="S53">
        <f>$X$12</f>
        <v>10855.194973442154</v>
      </c>
      <c r="T53">
        <f>$V$13</f>
        <v>13392.829382044303</v>
      </c>
    </row>
    <row r="54" spans="1:20" x14ac:dyDescent="0.25">
      <c r="A54" s="3" t="s">
        <v>24</v>
      </c>
      <c r="B54" s="3" t="s">
        <v>20</v>
      </c>
      <c r="C54" s="3" t="s">
        <v>4</v>
      </c>
      <c r="D54" s="3" t="s">
        <v>14</v>
      </c>
      <c r="E54" s="3" t="s">
        <v>18</v>
      </c>
      <c r="F54" s="3" t="s">
        <v>17</v>
      </c>
      <c r="G54" s="13">
        <v>9984.227231506673</v>
      </c>
      <c r="K54" s="2">
        <v>43322.333333333336</v>
      </c>
      <c r="L54">
        <f>$X$5</f>
        <v>8403.5820702163492</v>
      </c>
      <c r="M54">
        <f>$X$6</f>
        <v>8500.3562637647356</v>
      </c>
      <c r="N54">
        <f>$X$7</f>
        <v>8790.6788444098947</v>
      </c>
      <c r="O54">
        <f>$X$8</f>
        <v>8984.227231506673</v>
      </c>
      <c r="P54">
        <f>$X$9</f>
        <v>9177.7756186034494</v>
      </c>
      <c r="Q54">
        <f>$X$10</f>
        <v>9457.3455110765644</v>
      </c>
      <c r="R54">
        <f>$X$11</f>
        <v>10156.270242259359</v>
      </c>
      <c r="S54">
        <f>$X$12</f>
        <v>10855.194973442154</v>
      </c>
      <c r="T54">
        <f>$V$13</f>
        <v>13392.829382044303</v>
      </c>
    </row>
    <row r="55" spans="1:20" x14ac:dyDescent="0.25">
      <c r="A55" s="3" t="s">
        <v>24</v>
      </c>
      <c r="B55" s="3" t="s">
        <v>20</v>
      </c>
      <c r="C55" s="3" t="s">
        <v>4</v>
      </c>
      <c r="D55" s="3" t="s">
        <v>14</v>
      </c>
      <c r="E55" s="3" t="s">
        <v>19</v>
      </c>
      <c r="F55" s="3" t="s">
        <v>16</v>
      </c>
      <c r="G55" s="13" t="s">
        <v>42</v>
      </c>
      <c r="K55" s="2">
        <v>43322.333333333336</v>
      </c>
      <c r="L55">
        <f>$Y$5</f>
        <v>16403.582070216351</v>
      </c>
      <c r="M55">
        <f>$Y$6</f>
        <v>16500.356263764734</v>
      </c>
      <c r="N55">
        <f>$Y$7</f>
        <v>16790.678844409897</v>
      </c>
      <c r="O55">
        <f>$Y$8</f>
        <v>16984.227231506673</v>
      </c>
      <c r="P55">
        <f>$Y$9</f>
        <v>17177.775618603449</v>
      </c>
      <c r="Q55">
        <f>$Y$10</f>
        <v>17457.345511076564</v>
      </c>
      <c r="R55">
        <f>$Y$11</f>
        <v>18156.270242259357</v>
      </c>
      <c r="S55">
        <f>$Y$12</f>
        <v>18855.194973442154</v>
      </c>
      <c r="T55">
        <f>$W$13</f>
        <v>13392.829382044303</v>
      </c>
    </row>
    <row r="56" spans="1:20" x14ac:dyDescent="0.25">
      <c r="A56" s="3" t="s">
        <v>24</v>
      </c>
      <c r="B56" s="3" t="s">
        <v>20</v>
      </c>
      <c r="C56" s="3" t="s">
        <v>4</v>
      </c>
      <c r="D56" s="3" t="s">
        <v>14</v>
      </c>
      <c r="E56" s="3" t="s">
        <v>19</v>
      </c>
      <c r="F56" s="3" t="s">
        <v>17</v>
      </c>
      <c r="G56" s="13" t="s">
        <v>42</v>
      </c>
      <c r="K56" s="2">
        <v>43323</v>
      </c>
      <c r="L56">
        <f>$Y$5</f>
        <v>16403.582070216351</v>
      </c>
      <c r="M56">
        <f>$Y$6</f>
        <v>16500.356263764734</v>
      </c>
      <c r="N56">
        <f>$Y$7</f>
        <v>16790.678844409897</v>
      </c>
      <c r="O56">
        <f>$Y$8</f>
        <v>16984.227231506673</v>
      </c>
      <c r="P56">
        <f>$Y$9</f>
        <v>17177.775618603449</v>
      </c>
      <c r="Q56">
        <f>$Y$10</f>
        <v>17457.345511076564</v>
      </c>
      <c r="R56">
        <f>$Y$11</f>
        <v>18156.270242259357</v>
      </c>
      <c r="S56">
        <f>$Y$12</f>
        <v>18855.194973442154</v>
      </c>
      <c r="T56">
        <f>$W$13</f>
        <v>13392.829382044303</v>
      </c>
    </row>
    <row r="57" spans="1:20" x14ac:dyDescent="0.25">
      <c r="A57" s="3" t="s">
        <v>24</v>
      </c>
      <c r="B57" s="3" t="s">
        <v>20</v>
      </c>
      <c r="C57" s="3" t="s">
        <v>4</v>
      </c>
      <c r="D57" s="3" t="s">
        <v>72</v>
      </c>
      <c r="E57" s="3" t="s">
        <v>15</v>
      </c>
      <c r="F57" s="3" t="s">
        <v>16</v>
      </c>
      <c r="G57" s="13" t="s">
        <v>42</v>
      </c>
      <c r="K57" s="2">
        <v>43323</v>
      </c>
      <c r="L57">
        <f>$X$5</f>
        <v>8403.5820702163492</v>
      </c>
      <c r="M57">
        <f>$X$6</f>
        <v>8500.3562637647356</v>
      </c>
      <c r="N57">
        <f>$X$7</f>
        <v>8790.6788444098947</v>
      </c>
      <c r="O57">
        <f>$X$8</f>
        <v>8984.227231506673</v>
      </c>
      <c r="P57">
        <f>$X$9</f>
        <v>9177.7756186034494</v>
      </c>
      <c r="Q57">
        <f>$X$10</f>
        <v>9457.3455110765644</v>
      </c>
      <c r="R57">
        <f>$X$11</f>
        <v>10156.270242259359</v>
      </c>
      <c r="S57">
        <f>$X$12</f>
        <v>10855.194973442154</v>
      </c>
      <c r="T57">
        <f>$V$13</f>
        <v>13392.829382044303</v>
      </c>
    </row>
    <row r="58" spans="1:20" x14ac:dyDescent="0.25">
      <c r="A58" s="3" t="s">
        <v>24</v>
      </c>
      <c r="B58" s="3" t="s">
        <v>20</v>
      </c>
      <c r="C58" s="3" t="s">
        <v>4</v>
      </c>
      <c r="D58" s="3" t="s">
        <v>72</v>
      </c>
      <c r="E58" s="3" t="s">
        <v>15</v>
      </c>
      <c r="F58" s="3" t="s">
        <v>17</v>
      </c>
      <c r="G58" s="13" t="s">
        <v>42</v>
      </c>
      <c r="K58" s="2">
        <v>43323.333333333336</v>
      </c>
      <c r="L58">
        <f>$X$5</f>
        <v>8403.5820702163492</v>
      </c>
      <c r="M58">
        <f>$X$6</f>
        <v>8500.3562637647356</v>
      </c>
      <c r="N58">
        <f>$X$7</f>
        <v>8790.6788444098947</v>
      </c>
      <c r="O58">
        <f>$X$8</f>
        <v>8984.227231506673</v>
      </c>
      <c r="P58">
        <f>$X$9</f>
        <v>9177.7756186034494</v>
      </c>
      <c r="Q58">
        <f>$X$10</f>
        <v>9457.3455110765644</v>
      </c>
      <c r="R58">
        <f>$X$11</f>
        <v>10156.270242259359</v>
      </c>
      <c r="S58">
        <f>$X$12</f>
        <v>10855.194973442154</v>
      </c>
      <c r="T58">
        <f>$V$13</f>
        <v>13392.829382044303</v>
      </c>
    </row>
    <row r="59" spans="1:20" x14ac:dyDescent="0.25">
      <c r="A59" s="3" t="s">
        <v>24</v>
      </c>
      <c r="B59" s="3" t="s">
        <v>20</v>
      </c>
      <c r="C59" s="3" t="s">
        <v>4</v>
      </c>
      <c r="D59" s="3" t="s">
        <v>72</v>
      </c>
      <c r="E59" s="3" t="s">
        <v>18</v>
      </c>
      <c r="F59" s="3" t="s">
        <v>16</v>
      </c>
      <c r="G59" s="13">
        <v>8984.227231506673</v>
      </c>
      <c r="K59" s="2">
        <v>43323.333333333336</v>
      </c>
      <c r="L59">
        <f>$Y$5</f>
        <v>16403.582070216351</v>
      </c>
      <c r="M59">
        <f>$Y$6</f>
        <v>16500.356263764734</v>
      </c>
      <c r="N59">
        <f>$Y$7</f>
        <v>16790.678844409897</v>
      </c>
      <c r="O59">
        <f>$Y$8</f>
        <v>16984.227231506673</v>
      </c>
      <c r="P59">
        <f>$Y$9</f>
        <v>17177.775618603449</v>
      </c>
      <c r="Q59">
        <f>$Y$10</f>
        <v>17457.345511076564</v>
      </c>
      <c r="R59">
        <f>$Y$11</f>
        <v>18156.270242259357</v>
      </c>
      <c r="S59">
        <f>$Y$12</f>
        <v>18855.194973442154</v>
      </c>
      <c r="T59">
        <f>$W$13</f>
        <v>13392.829382044303</v>
      </c>
    </row>
    <row r="60" spans="1:20" x14ac:dyDescent="0.25">
      <c r="A60" s="3" t="s">
        <v>24</v>
      </c>
      <c r="B60" s="3" t="s">
        <v>20</v>
      </c>
      <c r="C60" s="3" t="s">
        <v>4</v>
      </c>
      <c r="D60" s="3" t="s">
        <v>72</v>
      </c>
      <c r="E60" s="3" t="s">
        <v>18</v>
      </c>
      <c r="F60" s="3" t="s">
        <v>17</v>
      </c>
      <c r="G60" s="13">
        <v>14984.227231506673</v>
      </c>
      <c r="K60" s="2">
        <v>43324</v>
      </c>
      <c r="L60">
        <f>$Y$5</f>
        <v>16403.582070216351</v>
      </c>
      <c r="M60">
        <f>$Y$6</f>
        <v>16500.356263764734</v>
      </c>
      <c r="N60">
        <f>$Y$7</f>
        <v>16790.678844409897</v>
      </c>
      <c r="O60">
        <f>$Y$8</f>
        <v>16984.227231506673</v>
      </c>
      <c r="P60">
        <f>$Y$9</f>
        <v>17177.775618603449</v>
      </c>
      <c r="Q60">
        <f>$Y$10</f>
        <v>17457.345511076564</v>
      </c>
      <c r="R60">
        <f>$Y$11</f>
        <v>18156.270242259357</v>
      </c>
      <c r="S60">
        <f>$Y$12</f>
        <v>18855.194973442154</v>
      </c>
      <c r="T60">
        <f>$W$13</f>
        <v>13392.829382044303</v>
      </c>
    </row>
    <row r="61" spans="1:20" x14ac:dyDescent="0.25">
      <c r="A61" s="3" t="s">
        <v>24</v>
      </c>
      <c r="B61" s="3" t="s">
        <v>20</v>
      </c>
      <c r="C61" s="3" t="s">
        <v>4</v>
      </c>
      <c r="D61" s="3" t="s">
        <v>72</v>
      </c>
      <c r="E61" s="3" t="s">
        <v>19</v>
      </c>
      <c r="F61" s="3" t="s">
        <v>16</v>
      </c>
      <c r="G61" s="13">
        <v>8984.227231506673</v>
      </c>
      <c r="K61" s="2">
        <v>43324</v>
      </c>
      <c r="L61">
        <f>$X$5</f>
        <v>8403.5820702163492</v>
      </c>
      <c r="M61">
        <f>$X$6</f>
        <v>8500.3562637647356</v>
      </c>
      <c r="N61">
        <f>$X$7</f>
        <v>8790.6788444098947</v>
      </c>
      <c r="O61">
        <f>$X$8</f>
        <v>8984.227231506673</v>
      </c>
      <c r="P61">
        <f>$X$9</f>
        <v>9177.7756186034494</v>
      </c>
      <c r="Q61">
        <f>$X$10</f>
        <v>9457.3455110765644</v>
      </c>
      <c r="R61">
        <f>$X$11</f>
        <v>10156.270242259359</v>
      </c>
      <c r="S61">
        <f>$X$12</f>
        <v>10855.194973442154</v>
      </c>
      <c r="T61">
        <f>$V$13</f>
        <v>13392.829382044303</v>
      </c>
    </row>
    <row r="62" spans="1:20" x14ac:dyDescent="0.25">
      <c r="A62" s="3" t="s">
        <v>24</v>
      </c>
      <c r="B62" s="3" t="s">
        <v>20</v>
      </c>
      <c r="C62" s="3" t="s">
        <v>4</v>
      </c>
      <c r="D62" s="3" t="s">
        <v>72</v>
      </c>
      <c r="E62" s="3" t="s">
        <v>19</v>
      </c>
      <c r="F62" s="3" t="s">
        <v>17</v>
      </c>
      <c r="G62" s="13">
        <v>16984.227231506673</v>
      </c>
      <c r="K62" s="2">
        <v>43324.333333333336</v>
      </c>
      <c r="L62">
        <f>$X$5</f>
        <v>8403.5820702163492</v>
      </c>
      <c r="M62">
        <f>$X$6</f>
        <v>8500.3562637647356</v>
      </c>
      <c r="N62">
        <f>$X$7</f>
        <v>8790.6788444098947</v>
      </c>
      <c r="O62">
        <f>$X$8</f>
        <v>8984.227231506673</v>
      </c>
      <c r="P62">
        <f>$X$9</f>
        <v>9177.7756186034494</v>
      </c>
      <c r="Q62">
        <f>$X$10</f>
        <v>9457.3455110765644</v>
      </c>
      <c r="R62">
        <f>$X$11</f>
        <v>10156.270242259359</v>
      </c>
      <c r="S62">
        <f>$X$12</f>
        <v>10855.194973442154</v>
      </c>
      <c r="T62">
        <f>$V$13</f>
        <v>13392.829382044303</v>
      </c>
    </row>
    <row r="63" spans="1:20" x14ac:dyDescent="0.25">
      <c r="A63" s="3" t="s">
        <v>24</v>
      </c>
      <c r="B63" s="3" t="s">
        <v>20</v>
      </c>
      <c r="C63" s="3" t="s">
        <v>5</v>
      </c>
      <c r="D63" s="3" t="s">
        <v>14</v>
      </c>
      <c r="E63" s="3" t="s">
        <v>15</v>
      </c>
      <c r="F63" s="3" t="s">
        <v>16</v>
      </c>
      <c r="G63" s="13">
        <v>10177.775618603444</v>
      </c>
      <c r="K63" s="2">
        <v>43324.333333333336</v>
      </c>
      <c r="L63">
        <f>$Y$5</f>
        <v>16403.582070216351</v>
      </c>
      <c r="M63">
        <f>$Y$6</f>
        <v>16500.356263764734</v>
      </c>
      <c r="N63">
        <f>$Y$7</f>
        <v>16790.678844409897</v>
      </c>
      <c r="O63">
        <f>$Y$8</f>
        <v>16984.227231506673</v>
      </c>
      <c r="P63">
        <f>$Y$9</f>
        <v>17177.775618603449</v>
      </c>
      <c r="Q63">
        <f>$Y$10</f>
        <v>17457.345511076564</v>
      </c>
      <c r="R63">
        <f>$Y$11</f>
        <v>18156.270242259357</v>
      </c>
      <c r="S63">
        <f>$Y$12</f>
        <v>18855.194973442154</v>
      </c>
      <c r="T63">
        <f>$W$13</f>
        <v>13392.829382044303</v>
      </c>
    </row>
    <row r="64" spans="1:20" x14ac:dyDescent="0.25">
      <c r="A64" s="3" t="s">
        <v>24</v>
      </c>
      <c r="B64" s="3" t="s">
        <v>20</v>
      </c>
      <c r="C64" s="3" t="s">
        <v>5</v>
      </c>
      <c r="D64" s="3" t="s">
        <v>14</v>
      </c>
      <c r="E64" s="3" t="s">
        <v>15</v>
      </c>
      <c r="F64" s="3" t="s">
        <v>17</v>
      </c>
      <c r="G64" s="13">
        <v>10177.775618603444</v>
      </c>
      <c r="K64" s="2">
        <v>43325</v>
      </c>
      <c r="L64">
        <f>$Y$5</f>
        <v>16403.582070216351</v>
      </c>
      <c r="M64">
        <f>$Y$6</f>
        <v>16500.356263764734</v>
      </c>
      <c r="N64">
        <f>$Y$7</f>
        <v>16790.678844409897</v>
      </c>
      <c r="O64">
        <f>$Y$8</f>
        <v>16984.227231506673</v>
      </c>
      <c r="P64">
        <f>$Y$9</f>
        <v>17177.775618603449</v>
      </c>
      <c r="Q64">
        <f>$Y$10</f>
        <v>17457.345511076564</v>
      </c>
      <c r="R64">
        <f>$Y$11</f>
        <v>18156.270242259357</v>
      </c>
      <c r="S64">
        <f>$Y$12</f>
        <v>18855.194973442154</v>
      </c>
      <c r="T64">
        <f>$W$13</f>
        <v>13392.829382044303</v>
      </c>
    </row>
    <row r="65" spans="1:20" x14ac:dyDescent="0.25">
      <c r="A65" s="3" t="s">
        <v>24</v>
      </c>
      <c r="B65" s="3" t="s">
        <v>20</v>
      </c>
      <c r="C65" s="3" t="s">
        <v>5</v>
      </c>
      <c r="D65" s="3" t="s">
        <v>14</v>
      </c>
      <c r="E65" s="3" t="s">
        <v>18</v>
      </c>
      <c r="F65" s="3" t="s">
        <v>16</v>
      </c>
      <c r="G65" s="13">
        <v>10177.775618603444</v>
      </c>
      <c r="K65" s="2">
        <v>43325</v>
      </c>
      <c r="L65">
        <f>$T$5</f>
        <v>8403.5820702163492</v>
      </c>
      <c r="M65">
        <f>$T$6</f>
        <v>8500.3562637647356</v>
      </c>
      <c r="N65">
        <f>$T$7</f>
        <v>8790.6788444098947</v>
      </c>
      <c r="O65">
        <f>$T$8</f>
        <v>8984.227231506673</v>
      </c>
      <c r="P65">
        <f>$R$9</f>
        <v>10177.775618603444</v>
      </c>
      <c r="Q65">
        <f>$R$10</f>
        <v>10457.345511076564</v>
      </c>
      <c r="R65">
        <f>$R$11</f>
        <v>11156.270242259361</v>
      </c>
      <c r="S65">
        <f>$X$12</f>
        <v>10855.194973442154</v>
      </c>
      <c r="T65">
        <f>$R$13</f>
        <v>13392.829382044303</v>
      </c>
    </row>
    <row r="66" spans="1:20" x14ac:dyDescent="0.25">
      <c r="A66" s="3" t="s">
        <v>24</v>
      </c>
      <c r="B66" s="3" t="s">
        <v>20</v>
      </c>
      <c r="C66" s="3" t="s">
        <v>5</v>
      </c>
      <c r="D66" s="3" t="s">
        <v>14</v>
      </c>
      <c r="E66" s="3" t="s">
        <v>18</v>
      </c>
      <c r="F66" s="3" t="s">
        <v>17</v>
      </c>
      <c r="G66" s="13">
        <v>10177.775618603444</v>
      </c>
      <c r="K66" s="2">
        <v>43325.333333333336</v>
      </c>
      <c r="L66">
        <f>$T$5</f>
        <v>8403.5820702163492</v>
      </c>
      <c r="M66">
        <f>$T$6</f>
        <v>8500.3562637647356</v>
      </c>
      <c r="N66">
        <f>$T$7</f>
        <v>8790.6788444098947</v>
      </c>
      <c r="O66">
        <f>$T$8</f>
        <v>8984.227231506673</v>
      </c>
      <c r="P66">
        <f>$R$9</f>
        <v>10177.775618603444</v>
      </c>
      <c r="Q66">
        <f>$R$10</f>
        <v>10457.345511076564</v>
      </c>
      <c r="R66">
        <f>$R$11</f>
        <v>11156.270242259361</v>
      </c>
      <c r="S66">
        <f>$X$12</f>
        <v>10855.194973442154</v>
      </c>
      <c r="T66">
        <f>$R$13</f>
        <v>13392.829382044303</v>
      </c>
    </row>
    <row r="67" spans="1:20" x14ac:dyDescent="0.25">
      <c r="A67" s="3" t="s">
        <v>24</v>
      </c>
      <c r="B67" s="3" t="s">
        <v>20</v>
      </c>
      <c r="C67" s="3" t="s">
        <v>5</v>
      </c>
      <c r="D67" s="3" t="s">
        <v>14</v>
      </c>
      <c r="E67" s="3" t="s">
        <v>19</v>
      </c>
      <c r="F67" s="3" t="s">
        <v>16</v>
      </c>
      <c r="G67" s="13" t="s">
        <v>42</v>
      </c>
      <c r="K67" s="2">
        <v>43325.333333333336</v>
      </c>
      <c r="L67">
        <f>$U$5</f>
        <v>14403.582070216351</v>
      </c>
      <c r="M67">
        <f>$U$6</f>
        <v>14500.356263764734</v>
      </c>
      <c r="N67">
        <f>$U$7</f>
        <v>14790.678844409897</v>
      </c>
      <c r="O67">
        <f>$U$8</f>
        <v>14984.227231506673</v>
      </c>
      <c r="P67">
        <f>$S$9</f>
        <v>10177.775618603444</v>
      </c>
      <c r="Q67">
        <f>$S$10</f>
        <v>10457.345511076564</v>
      </c>
      <c r="R67">
        <f>$S$11</f>
        <v>11156.270242259361</v>
      </c>
      <c r="S67">
        <f>$Y$12</f>
        <v>18855.194973442154</v>
      </c>
      <c r="T67">
        <f>$S$13</f>
        <v>13392.829382044303</v>
      </c>
    </row>
    <row r="68" spans="1:20" x14ac:dyDescent="0.25">
      <c r="A68" s="3" t="s">
        <v>24</v>
      </c>
      <c r="B68" s="3" t="s">
        <v>20</v>
      </c>
      <c r="C68" s="3" t="s">
        <v>5</v>
      </c>
      <c r="D68" s="3" t="s">
        <v>14</v>
      </c>
      <c r="E68" s="3" t="s">
        <v>19</v>
      </c>
      <c r="F68" s="3" t="s">
        <v>17</v>
      </c>
      <c r="G68" s="13" t="s">
        <v>42</v>
      </c>
      <c r="K68" s="2">
        <v>43326</v>
      </c>
      <c r="L68">
        <f>$U$5</f>
        <v>14403.582070216351</v>
      </c>
      <c r="M68">
        <f>$U$6</f>
        <v>14500.356263764734</v>
      </c>
      <c r="N68">
        <f>$U$7</f>
        <v>14790.678844409897</v>
      </c>
      <c r="O68">
        <f>$U$8</f>
        <v>14984.227231506673</v>
      </c>
      <c r="P68">
        <f>$S$9</f>
        <v>10177.775618603444</v>
      </c>
      <c r="Q68">
        <f>$S$10</f>
        <v>10457.345511076564</v>
      </c>
      <c r="R68">
        <f>$S$11</f>
        <v>11156.270242259361</v>
      </c>
      <c r="S68">
        <f>$Y$12</f>
        <v>18855.194973442154</v>
      </c>
      <c r="T68">
        <f>$S$13</f>
        <v>13392.829382044303</v>
      </c>
    </row>
    <row r="69" spans="1:20" x14ac:dyDescent="0.25">
      <c r="A69" s="3" t="s">
        <v>24</v>
      </c>
      <c r="B69" s="3" t="s">
        <v>20</v>
      </c>
      <c r="C69" s="3" t="s">
        <v>5</v>
      </c>
      <c r="D69" s="3" t="s">
        <v>72</v>
      </c>
      <c r="E69" s="3" t="s">
        <v>15</v>
      </c>
      <c r="F69" s="3" t="s">
        <v>16</v>
      </c>
      <c r="G69" s="13" t="s">
        <v>42</v>
      </c>
      <c r="K69" s="2">
        <v>43326</v>
      </c>
      <c r="L69">
        <f>$P$5</f>
        <v>8403.5820702163492</v>
      </c>
      <c r="M69">
        <f>$P$6</f>
        <v>8500.3562637647356</v>
      </c>
      <c r="N69">
        <f>$N$7</f>
        <v>9790.6788444098947</v>
      </c>
      <c r="O69">
        <f>$N$8</f>
        <v>9984.227231506673</v>
      </c>
      <c r="P69">
        <f>$N$9</f>
        <v>10177.775618603444</v>
      </c>
      <c r="Q69">
        <f>$N$10</f>
        <v>10457.345511076564</v>
      </c>
      <c r="R69">
        <f>$N$11</f>
        <v>11156.270242259359</v>
      </c>
      <c r="S69">
        <f>$N$12</f>
        <v>11855.194973442154</v>
      </c>
      <c r="T69">
        <f t="shared" si="0"/>
        <v>13392.829382044303</v>
      </c>
    </row>
    <row r="70" spans="1:20" x14ac:dyDescent="0.25">
      <c r="A70" s="3" t="s">
        <v>24</v>
      </c>
      <c r="B70" s="3" t="s">
        <v>20</v>
      </c>
      <c r="C70" s="3" t="s">
        <v>5</v>
      </c>
      <c r="D70" s="3" t="s">
        <v>72</v>
      </c>
      <c r="E70" s="3" t="s">
        <v>15</v>
      </c>
      <c r="F70" s="3" t="s">
        <v>17</v>
      </c>
      <c r="G70" s="13" t="s">
        <v>42</v>
      </c>
      <c r="K70" s="2">
        <v>43326.333333333336</v>
      </c>
      <c r="L70">
        <f>$P$5</f>
        <v>8403.5820702163492</v>
      </c>
      <c r="M70">
        <f>$P$6</f>
        <v>8500.3562637647356</v>
      </c>
      <c r="N70">
        <f>$N$7</f>
        <v>9790.6788444098947</v>
      </c>
      <c r="O70">
        <f>$N$8</f>
        <v>9984.227231506673</v>
      </c>
      <c r="P70">
        <f>$N$9</f>
        <v>10177.775618603444</v>
      </c>
      <c r="Q70">
        <f>$N$10</f>
        <v>10457.345511076564</v>
      </c>
      <c r="R70">
        <f>$N$11</f>
        <v>11156.270242259359</v>
      </c>
      <c r="S70">
        <f>$N$12</f>
        <v>11855.194973442154</v>
      </c>
      <c r="T70">
        <f t="shared" si="0"/>
        <v>13392.829382044303</v>
      </c>
    </row>
    <row r="71" spans="1:20" x14ac:dyDescent="0.25">
      <c r="A71" s="3" t="s">
        <v>24</v>
      </c>
      <c r="B71" s="3" t="s">
        <v>20</v>
      </c>
      <c r="C71" s="3" t="s">
        <v>5</v>
      </c>
      <c r="D71" s="3" t="s">
        <v>72</v>
      </c>
      <c r="E71" s="3" t="s">
        <v>18</v>
      </c>
      <c r="F71" s="3" t="s">
        <v>16</v>
      </c>
      <c r="G71" s="13" t="s">
        <v>42</v>
      </c>
      <c r="K71" s="2">
        <v>43326.333333333336</v>
      </c>
      <c r="L71">
        <f>$Q$5</f>
        <v>14403.582070216351</v>
      </c>
      <c r="M71">
        <f>$Q$6</f>
        <v>14500.356263764734</v>
      </c>
      <c r="N71">
        <f>$O$7</f>
        <v>9790.6788444098947</v>
      </c>
      <c r="O71">
        <f>$O$8</f>
        <v>9984.227231506673</v>
      </c>
      <c r="P71">
        <f>$N$9</f>
        <v>10177.775618603444</v>
      </c>
      <c r="Q71">
        <f>$O$10</f>
        <v>10457.345511076566</v>
      </c>
      <c r="R71">
        <f>$O$11</f>
        <v>11156.270242259359</v>
      </c>
      <c r="S71">
        <f>$O$12</f>
        <v>11855.194973442154</v>
      </c>
      <c r="T71">
        <f>$O$13</f>
        <v>13392.829382044303</v>
      </c>
    </row>
    <row r="72" spans="1:20" x14ac:dyDescent="0.25">
      <c r="A72" s="3" t="s">
        <v>24</v>
      </c>
      <c r="B72" s="3" t="s">
        <v>20</v>
      </c>
      <c r="C72" s="3" t="s">
        <v>5</v>
      </c>
      <c r="D72" s="3" t="s">
        <v>72</v>
      </c>
      <c r="E72" s="3" t="s">
        <v>18</v>
      </c>
      <c r="F72" s="3" t="s">
        <v>17</v>
      </c>
      <c r="G72" s="13" t="s">
        <v>42</v>
      </c>
      <c r="K72" s="2">
        <v>43327</v>
      </c>
      <c r="L72">
        <f>$Q$5</f>
        <v>14403.582070216351</v>
      </c>
      <c r="M72">
        <f>$Q$6</f>
        <v>14500.356263764734</v>
      </c>
      <c r="N72">
        <f>$O$7</f>
        <v>9790.6788444098947</v>
      </c>
      <c r="O72">
        <f>$O$8</f>
        <v>9984.227231506673</v>
      </c>
      <c r="P72">
        <f>$N$9</f>
        <v>10177.775618603444</v>
      </c>
      <c r="Q72">
        <f>$O$10</f>
        <v>10457.345511076566</v>
      </c>
      <c r="R72">
        <f>$O$11</f>
        <v>11156.270242259359</v>
      </c>
      <c r="S72">
        <f>$O$12</f>
        <v>11855.194973442154</v>
      </c>
      <c r="T72">
        <f>$O$13</f>
        <v>13392.829382044303</v>
      </c>
    </row>
    <row r="73" spans="1:20" x14ac:dyDescent="0.25">
      <c r="A73" s="3" t="s">
        <v>24</v>
      </c>
      <c r="B73" s="3" t="s">
        <v>20</v>
      </c>
      <c r="C73" s="3" t="s">
        <v>5</v>
      </c>
      <c r="D73" s="3" t="s">
        <v>72</v>
      </c>
      <c r="E73" s="3" t="s">
        <v>19</v>
      </c>
      <c r="F73" s="3" t="s">
        <v>16</v>
      </c>
      <c r="G73" s="13">
        <v>9177.7756186034494</v>
      </c>
      <c r="K73" s="2">
        <v>43327</v>
      </c>
      <c r="L73">
        <f>$X$5</f>
        <v>8403.5820702163492</v>
      </c>
      <c r="M73">
        <f>$X$6</f>
        <v>8500.3562637647356</v>
      </c>
      <c r="N73">
        <f>$X$7</f>
        <v>8790.6788444098947</v>
      </c>
      <c r="O73">
        <f>$X$8</f>
        <v>8984.227231506673</v>
      </c>
      <c r="P73">
        <f>$X$9</f>
        <v>9177.7756186034494</v>
      </c>
      <c r="Q73">
        <f>$X$10</f>
        <v>9457.3455110765644</v>
      </c>
      <c r="R73">
        <f>$X$11</f>
        <v>10156.270242259359</v>
      </c>
      <c r="S73">
        <f>$V$12</f>
        <v>11855.194973442158</v>
      </c>
      <c r="T73">
        <f>$V$13</f>
        <v>13392.829382044303</v>
      </c>
    </row>
    <row r="74" spans="1:20" x14ac:dyDescent="0.25">
      <c r="A74" s="3" t="s">
        <v>24</v>
      </c>
      <c r="B74" s="3" t="s">
        <v>20</v>
      </c>
      <c r="C74" s="3" t="s">
        <v>5</v>
      </c>
      <c r="D74" s="3" t="s">
        <v>72</v>
      </c>
      <c r="E74" s="3" t="s">
        <v>19</v>
      </c>
      <c r="F74" s="3" t="s">
        <v>17</v>
      </c>
      <c r="G74" s="13">
        <v>17177.775618603449</v>
      </c>
      <c r="K74" s="2">
        <v>43327.333333333336</v>
      </c>
      <c r="L74">
        <f>$X$5</f>
        <v>8403.5820702163492</v>
      </c>
      <c r="M74">
        <f>$X$6</f>
        <v>8500.3562637647356</v>
      </c>
      <c r="N74">
        <f>$X$7</f>
        <v>8790.6788444098947</v>
      </c>
      <c r="O74">
        <f>$X$8</f>
        <v>8984.227231506673</v>
      </c>
      <c r="P74">
        <f>$X$9</f>
        <v>9177.7756186034494</v>
      </c>
      <c r="Q74">
        <f>$X$10</f>
        <v>9457.3455110765644</v>
      </c>
      <c r="R74">
        <f>$X$11</f>
        <v>10156.270242259359</v>
      </c>
      <c r="S74">
        <f>$V$12</f>
        <v>11855.194973442158</v>
      </c>
      <c r="T74">
        <f>$V$13</f>
        <v>13392.829382044303</v>
      </c>
    </row>
    <row r="75" spans="1:20" x14ac:dyDescent="0.25">
      <c r="A75" s="3" t="s">
        <v>24</v>
      </c>
      <c r="B75" s="3" t="s">
        <v>20</v>
      </c>
      <c r="C75" s="3" t="s">
        <v>6</v>
      </c>
      <c r="D75" s="3" t="s">
        <v>14</v>
      </c>
      <c r="E75" s="3" t="s">
        <v>15</v>
      </c>
      <c r="F75" s="3" t="s">
        <v>16</v>
      </c>
      <c r="G75" s="13">
        <v>10317.560564840007</v>
      </c>
      <c r="K75" s="2">
        <v>43327.333333333336</v>
      </c>
      <c r="L75">
        <f>$Y$5</f>
        <v>16403.582070216351</v>
      </c>
      <c r="M75">
        <f>$Y$6</f>
        <v>16500.356263764734</v>
      </c>
      <c r="N75">
        <f>$Y$7</f>
        <v>16790.678844409897</v>
      </c>
      <c r="O75">
        <f>$Y$8</f>
        <v>16984.227231506673</v>
      </c>
      <c r="P75">
        <f>$Y$9</f>
        <v>17177.775618603449</v>
      </c>
      <c r="Q75">
        <f>$Y$10</f>
        <v>17457.345511076564</v>
      </c>
      <c r="R75">
        <f>$Y$11</f>
        <v>18156.270242259357</v>
      </c>
      <c r="S75">
        <f>$W$12</f>
        <v>11855.194973442158</v>
      </c>
      <c r="T75">
        <f>$W$13</f>
        <v>13392.829382044303</v>
      </c>
    </row>
    <row r="76" spans="1:20" x14ac:dyDescent="0.25">
      <c r="A76" s="3" t="s">
        <v>24</v>
      </c>
      <c r="B76" s="3" t="s">
        <v>20</v>
      </c>
      <c r="C76" s="3" t="s">
        <v>6</v>
      </c>
      <c r="D76" s="3" t="s">
        <v>14</v>
      </c>
      <c r="E76" s="3" t="s">
        <v>15</v>
      </c>
      <c r="F76" s="3" t="s">
        <v>17</v>
      </c>
      <c r="G76" s="13">
        <v>10317.560564840005</v>
      </c>
      <c r="K76" s="2">
        <v>43328</v>
      </c>
      <c r="L76">
        <f>$Y$5</f>
        <v>16403.582070216351</v>
      </c>
      <c r="M76">
        <f>$Y$6</f>
        <v>16500.356263764734</v>
      </c>
      <c r="N76">
        <f>$Y$7</f>
        <v>16790.678844409897</v>
      </c>
      <c r="O76">
        <f>$Y$8</f>
        <v>16984.227231506673</v>
      </c>
      <c r="P76">
        <f>$Y$9</f>
        <v>17177.775618603449</v>
      </c>
      <c r="Q76">
        <f>$Y$10</f>
        <v>17457.345511076564</v>
      </c>
      <c r="R76">
        <f>$Y$11</f>
        <v>18156.270242259357</v>
      </c>
      <c r="S76">
        <f>$W$12</f>
        <v>11855.194973442158</v>
      </c>
      <c r="T76">
        <f>$W$13</f>
        <v>13392.829382044303</v>
      </c>
    </row>
    <row r="77" spans="1:20" x14ac:dyDescent="0.25">
      <c r="A77" s="3" t="s">
        <v>24</v>
      </c>
      <c r="B77" s="3" t="s">
        <v>20</v>
      </c>
      <c r="C77" s="3" t="s">
        <v>6</v>
      </c>
      <c r="D77" s="3" t="s">
        <v>14</v>
      </c>
      <c r="E77" s="3" t="s">
        <v>18</v>
      </c>
      <c r="F77" s="3" t="s">
        <v>16</v>
      </c>
      <c r="G77" s="13">
        <v>10317.560564840005</v>
      </c>
      <c r="K77" s="2">
        <v>43328</v>
      </c>
      <c r="L77">
        <f>$X$5</f>
        <v>8403.5820702163492</v>
      </c>
      <c r="M77">
        <f>$X$6</f>
        <v>8500.3562637647356</v>
      </c>
      <c r="N77">
        <f>$X$7</f>
        <v>8790.6788444098947</v>
      </c>
      <c r="O77">
        <f>$X$8</f>
        <v>8984.227231506673</v>
      </c>
      <c r="P77">
        <f>$X$9</f>
        <v>9177.7756186034494</v>
      </c>
      <c r="Q77">
        <f>$X$10</f>
        <v>9457.3455110765644</v>
      </c>
      <c r="R77">
        <f>$X$11</f>
        <v>10156.270242259359</v>
      </c>
      <c r="S77">
        <f>$V$12</f>
        <v>11855.194973442158</v>
      </c>
      <c r="T77">
        <f>$V$13</f>
        <v>13392.829382044303</v>
      </c>
    </row>
    <row r="78" spans="1:20" x14ac:dyDescent="0.25">
      <c r="A78" s="3" t="s">
        <v>24</v>
      </c>
      <c r="B78" s="3" t="s">
        <v>20</v>
      </c>
      <c r="C78" s="3" t="s">
        <v>6</v>
      </c>
      <c r="D78" s="3" t="s">
        <v>14</v>
      </c>
      <c r="E78" s="3" t="s">
        <v>18</v>
      </c>
      <c r="F78" s="3" t="s">
        <v>17</v>
      </c>
      <c r="G78" s="13">
        <v>10317.560564840005</v>
      </c>
      <c r="K78" s="2">
        <v>43328.333333333336</v>
      </c>
      <c r="L78">
        <f>$X$5</f>
        <v>8403.5820702163492</v>
      </c>
      <c r="M78">
        <f>$X$6</f>
        <v>8500.3562637647356</v>
      </c>
      <c r="N78">
        <f>$X$7</f>
        <v>8790.6788444098947</v>
      </c>
      <c r="O78">
        <f>$X$8</f>
        <v>8984.227231506673</v>
      </c>
      <c r="P78">
        <f>$X$9</f>
        <v>9177.7756186034494</v>
      </c>
      <c r="Q78">
        <f>$X$10</f>
        <v>9457.3455110765644</v>
      </c>
      <c r="R78">
        <f>$X$11</f>
        <v>10156.270242259359</v>
      </c>
      <c r="S78">
        <f>$V$12</f>
        <v>11855.194973442158</v>
      </c>
      <c r="T78">
        <f>$V$13</f>
        <v>13392.829382044303</v>
      </c>
    </row>
    <row r="79" spans="1:20" x14ac:dyDescent="0.25">
      <c r="A79" s="3" t="s">
        <v>24</v>
      </c>
      <c r="B79" s="3" t="s">
        <v>20</v>
      </c>
      <c r="C79" s="3" t="s">
        <v>6</v>
      </c>
      <c r="D79" s="3" t="s">
        <v>14</v>
      </c>
      <c r="E79" s="3" t="s">
        <v>19</v>
      </c>
      <c r="F79" s="3" t="s">
        <v>16</v>
      </c>
      <c r="G79" s="13">
        <v>10317.560564840005</v>
      </c>
      <c r="K79" s="2">
        <v>43328.333333333336</v>
      </c>
      <c r="L79">
        <f>$Y$5</f>
        <v>16403.582070216351</v>
      </c>
      <c r="M79">
        <f>$Y$6</f>
        <v>16500.356263764734</v>
      </c>
      <c r="N79">
        <f>$Y$7</f>
        <v>16790.678844409897</v>
      </c>
      <c r="O79">
        <f>$Y$8</f>
        <v>16984.227231506673</v>
      </c>
      <c r="P79">
        <f>$Y$9</f>
        <v>17177.775618603449</v>
      </c>
      <c r="Q79">
        <f>$Y$10</f>
        <v>17457.345511076564</v>
      </c>
      <c r="R79">
        <f>$Y$11</f>
        <v>18156.270242259357</v>
      </c>
      <c r="S79">
        <f>$W$12</f>
        <v>11855.194973442158</v>
      </c>
      <c r="T79">
        <f>$W$13</f>
        <v>13392.829382044303</v>
      </c>
    </row>
    <row r="80" spans="1:20" x14ac:dyDescent="0.25">
      <c r="A80" s="3" t="s">
        <v>24</v>
      </c>
      <c r="B80" s="3" t="s">
        <v>20</v>
      </c>
      <c r="C80" s="3" t="s">
        <v>6</v>
      </c>
      <c r="D80" s="3" t="s">
        <v>14</v>
      </c>
      <c r="E80" s="3" t="s">
        <v>19</v>
      </c>
      <c r="F80" s="3" t="s">
        <v>17</v>
      </c>
      <c r="G80" s="13">
        <v>10317.560564840005</v>
      </c>
      <c r="K80" s="2">
        <v>43329</v>
      </c>
      <c r="L80">
        <f>$Y$5</f>
        <v>16403.582070216351</v>
      </c>
      <c r="M80">
        <f>$Y$6</f>
        <v>16500.356263764734</v>
      </c>
      <c r="N80">
        <f>$Y$7</f>
        <v>16790.678844409897</v>
      </c>
      <c r="O80">
        <f>$Y$8</f>
        <v>16984.227231506673</v>
      </c>
      <c r="P80">
        <f>$Y$9</f>
        <v>17177.775618603449</v>
      </c>
      <c r="Q80">
        <f>$Y$10</f>
        <v>17457.345511076564</v>
      </c>
      <c r="R80">
        <f>$Y$11</f>
        <v>18156.270242259357</v>
      </c>
      <c r="S80">
        <f>$W$12</f>
        <v>11855.194973442158</v>
      </c>
      <c r="T80">
        <f>$W$13</f>
        <v>13392.829382044303</v>
      </c>
    </row>
    <row r="81" spans="1:20" x14ac:dyDescent="0.25">
      <c r="A81" s="3" t="s">
        <v>24</v>
      </c>
      <c r="B81" s="3" t="s">
        <v>20</v>
      </c>
      <c r="C81" s="3" t="s">
        <v>6</v>
      </c>
      <c r="D81" s="3" t="s">
        <v>72</v>
      </c>
      <c r="E81" s="3" t="s">
        <v>15</v>
      </c>
      <c r="F81" s="3" t="s">
        <v>16</v>
      </c>
      <c r="G81" s="13" t="s">
        <v>42</v>
      </c>
      <c r="K81" s="2">
        <v>43329</v>
      </c>
      <c r="L81">
        <f>$X$5</f>
        <v>8403.5820702163492</v>
      </c>
      <c r="M81">
        <f>$X$6</f>
        <v>8500.3562637647356</v>
      </c>
      <c r="N81">
        <f>$X$7</f>
        <v>8790.6788444098947</v>
      </c>
      <c r="O81">
        <f>$X$8</f>
        <v>8984.227231506673</v>
      </c>
      <c r="P81">
        <f>$X$9</f>
        <v>9177.7756186034494</v>
      </c>
      <c r="Q81">
        <f>$X$10</f>
        <v>9457.3455110765644</v>
      </c>
      <c r="R81">
        <f>$X$11</f>
        <v>10156.270242259359</v>
      </c>
      <c r="S81">
        <f>$V$12</f>
        <v>11855.194973442158</v>
      </c>
      <c r="T81">
        <f>$V$13</f>
        <v>13392.829382044303</v>
      </c>
    </row>
    <row r="82" spans="1:20" x14ac:dyDescent="0.25">
      <c r="A82" s="3" t="s">
        <v>24</v>
      </c>
      <c r="B82" s="3" t="s">
        <v>20</v>
      </c>
      <c r="C82" s="3" t="s">
        <v>6</v>
      </c>
      <c r="D82" s="3" t="s">
        <v>72</v>
      </c>
      <c r="E82" s="3" t="s">
        <v>15</v>
      </c>
      <c r="F82" s="3" t="s">
        <v>17</v>
      </c>
      <c r="G82" s="13" t="s">
        <v>42</v>
      </c>
      <c r="K82" s="2">
        <v>43329.333333333336</v>
      </c>
      <c r="L82">
        <f>$X$5</f>
        <v>8403.5820702163492</v>
      </c>
      <c r="M82">
        <f>$X$6</f>
        <v>8500.3562637647356</v>
      </c>
      <c r="N82">
        <f>$X$7</f>
        <v>8790.6788444098947</v>
      </c>
      <c r="O82">
        <f>$X$8</f>
        <v>8984.227231506673</v>
      </c>
      <c r="P82">
        <f>$X$9</f>
        <v>9177.7756186034494</v>
      </c>
      <c r="Q82">
        <f>$X$10</f>
        <v>9457.3455110765644</v>
      </c>
      <c r="R82">
        <f>$X$11</f>
        <v>10156.270242259359</v>
      </c>
      <c r="S82">
        <f>$V$12</f>
        <v>11855.194973442158</v>
      </c>
      <c r="T82">
        <f>$V$13</f>
        <v>13392.829382044303</v>
      </c>
    </row>
    <row r="83" spans="1:20" x14ac:dyDescent="0.25">
      <c r="A83" s="3" t="s">
        <v>24</v>
      </c>
      <c r="B83" s="3" t="s">
        <v>20</v>
      </c>
      <c r="C83" s="3" t="s">
        <v>6</v>
      </c>
      <c r="D83" s="3" t="s">
        <v>72</v>
      </c>
      <c r="E83" s="3" t="s">
        <v>18</v>
      </c>
      <c r="F83" s="3" t="s">
        <v>16</v>
      </c>
      <c r="G83" s="13" t="s">
        <v>42</v>
      </c>
      <c r="K83" s="2">
        <v>43329.333333333336</v>
      </c>
      <c r="L83">
        <f>$Y$5</f>
        <v>16403.582070216351</v>
      </c>
      <c r="M83">
        <f>$Y$6</f>
        <v>16500.356263764734</v>
      </c>
      <c r="N83">
        <f>$Y$7</f>
        <v>16790.678844409897</v>
      </c>
      <c r="O83">
        <f>$Y$8</f>
        <v>16984.227231506673</v>
      </c>
      <c r="P83">
        <f>$Y$9</f>
        <v>17177.775618603449</v>
      </c>
      <c r="Q83">
        <f>$Y$10</f>
        <v>17457.345511076564</v>
      </c>
      <c r="R83">
        <f>$Y$11</f>
        <v>18156.270242259357</v>
      </c>
      <c r="S83">
        <f>$W$12</f>
        <v>11855.194973442158</v>
      </c>
      <c r="T83">
        <f>$W$13</f>
        <v>13392.829382044303</v>
      </c>
    </row>
    <row r="84" spans="1:20" x14ac:dyDescent="0.25">
      <c r="A84" s="3" t="s">
        <v>24</v>
      </c>
      <c r="B84" s="3" t="s">
        <v>20</v>
      </c>
      <c r="C84" s="3" t="s">
        <v>6</v>
      </c>
      <c r="D84" s="3" t="s">
        <v>72</v>
      </c>
      <c r="E84" s="3" t="s">
        <v>18</v>
      </c>
      <c r="F84" s="3" t="s">
        <v>17</v>
      </c>
      <c r="G84" s="13" t="s">
        <v>42</v>
      </c>
      <c r="K84" s="2">
        <v>43330</v>
      </c>
      <c r="L84">
        <f>$Y$5</f>
        <v>16403.582070216351</v>
      </c>
      <c r="M84">
        <f>$Y$6</f>
        <v>16500.356263764734</v>
      </c>
      <c r="N84">
        <f>$Y$7</f>
        <v>16790.678844409897</v>
      </c>
      <c r="O84">
        <f>$Y$8</f>
        <v>16984.227231506673</v>
      </c>
      <c r="P84">
        <f>$Y$9</f>
        <v>17177.775618603449</v>
      </c>
      <c r="Q84">
        <f>$Y$10</f>
        <v>17457.345511076564</v>
      </c>
      <c r="R84">
        <f>$Y$11</f>
        <v>18156.270242259357</v>
      </c>
      <c r="S84">
        <f>$W$12</f>
        <v>11855.194973442158</v>
      </c>
      <c r="T84">
        <f>$W$13</f>
        <v>13392.829382044303</v>
      </c>
    </row>
    <row r="85" spans="1:20" x14ac:dyDescent="0.25">
      <c r="A85" s="3" t="s">
        <v>24</v>
      </c>
      <c r="B85" s="3" t="s">
        <v>20</v>
      </c>
      <c r="C85" s="3" t="s">
        <v>6</v>
      </c>
      <c r="D85" s="3" t="s">
        <v>72</v>
      </c>
      <c r="E85" s="3" t="s">
        <v>19</v>
      </c>
      <c r="F85" s="3" t="s">
        <v>16</v>
      </c>
      <c r="G85" s="13">
        <v>9317.5605648400069</v>
      </c>
      <c r="K85" s="2">
        <v>43330</v>
      </c>
      <c r="L85">
        <f>$X$5</f>
        <v>8403.5820702163492</v>
      </c>
      <c r="M85">
        <f>$X$6</f>
        <v>8500.3562637647356</v>
      </c>
      <c r="N85">
        <f>$X$7</f>
        <v>8790.6788444098947</v>
      </c>
      <c r="O85">
        <f>$X$8</f>
        <v>8984.227231506673</v>
      </c>
      <c r="P85">
        <f>$X$9</f>
        <v>9177.7756186034494</v>
      </c>
      <c r="Q85">
        <f>$X$10</f>
        <v>9457.3455110765644</v>
      </c>
      <c r="R85">
        <f>$X$11</f>
        <v>10156.270242259359</v>
      </c>
      <c r="S85">
        <f>$V$12</f>
        <v>11855.194973442158</v>
      </c>
      <c r="T85">
        <f>$V$13</f>
        <v>13392.829382044303</v>
      </c>
    </row>
    <row r="86" spans="1:20" x14ac:dyDescent="0.25">
      <c r="A86" s="3" t="s">
        <v>24</v>
      </c>
      <c r="B86" s="3" t="s">
        <v>20</v>
      </c>
      <c r="C86" s="3" t="s">
        <v>6</v>
      </c>
      <c r="D86" s="3" t="s">
        <v>72</v>
      </c>
      <c r="E86" s="3" t="s">
        <v>19</v>
      </c>
      <c r="F86" s="3" t="s">
        <v>17</v>
      </c>
      <c r="G86" s="13">
        <v>17317.560564840009</v>
      </c>
      <c r="K86" s="2">
        <v>43330.333333333336</v>
      </c>
      <c r="L86">
        <f>$X$5</f>
        <v>8403.5820702163492</v>
      </c>
      <c r="M86">
        <f>$X$6</f>
        <v>8500.3562637647356</v>
      </c>
      <c r="N86">
        <f>$X$7</f>
        <v>8790.6788444098947</v>
      </c>
      <c r="O86">
        <f>$X$8</f>
        <v>8984.227231506673</v>
      </c>
      <c r="P86">
        <f>$X$9</f>
        <v>9177.7756186034494</v>
      </c>
      <c r="Q86">
        <f>$X$10</f>
        <v>9457.3455110765644</v>
      </c>
      <c r="R86">
        <f>$X$11</f>
        <v>10156.270242259359</v>
      </c>
      <c r="S86">
        <f>$V$12</f>
        <v>11855.194973442158</v>
      </c>
      <c r="T86">
        <f>$V$13</f>
        <v>13392.829382044303</v>
      </c>
    </row>
    <row r="87" spans="1:20" x14ac:dyDescent="0.25">
      <c r="A87" s="3" t="s">
        <v>24</v>
      </c>
      <c r="B87" s="3" t="s">
        <v>20</v>
      </c>
      <c r="C87" s="3" t="s">
        <v>7</v>
      </c>
      <c r="D87" s="3" t="s">
        <v>14</v>
      </c>
      <c r="E87" s="3" t="s">
        <v>15</v>
      </c>
      <c r="F87" s="3" t="s">
        <v>16</v>
      </c>
      <c r="G87" s="13">
        <v>10457.345511076564</v>
      </c>
      <c r="K87" s="2">
        <v>43330.333333333336</v>
      </c>
      <c r="L87">
        <f>$Y$5</f>
        <v>16403.582070216351</v>
      </c>
      <c r="M87">
        <f>$Y$6</f>
        <v>16500.356263764734</v>
      </c>
      <c r="N87">
        <f>$Y$7</f>
        <v>16790.678844409897</v>
      </c>
      <c r="O87">
        <f>$Y$8</f>
        <v>16984.227231506673</v>
      </c>
      <c r="P87">
        <f>$Y$9</f>
        <v>17177.775618603449</v>
      </c>
      <c r="Q87">
        <f>$Y$10</f>
        <v>17457.345511076564</v>
      </c>
      <c r="R87">
        <f>$Y$11</f>
        <v>18156.270242259357</v>
      </c>
      <c r="S87">
        <f>$W$12</f>
        <v>11855.194973442158</v>
      </c>
      <c r="T87">
        <f>$W$13</f>
        <v>13392.829382044303</v>
      </c>
    </row>
    <row r="88" spans="1:20" x14ac:dyDescent="0.25">
      <c r="A88" s="3" t="s">
        <v>24</v>
      </c>
      <c r="B88" s="3" t="s">
        <v>20</v>
      </c>
      <c r="C88" s="3" t="s">
        <v>7</v>
      </c>
      <c r="D88" s="3" t="s">
        <v>14</v>
      </c>
      <c r="E88" s="3" t="s">
        <v>15</v>
      </c>
      <c r="F88" s="3" t="s">
        <v>17</v>
      </c>
      <c r="G88" s="13">
        <v>10457.345511076566</v>
      </c>
      <c r="K88" s="2">
        <v>43331</v>
      </c>
      <c r="L88">
        <f>$Y$5</f>
        <v>16403.582070216351</v>
      </c>
      <c r="M88">
        <f>$Y$6</f>
        <v>16500.356263764734</v>
      </c>
      <c r="N88">
        <f>$Y$7</f>
        <v>16790.678844409897</v>
      </c>
      <c r="O88">
        <f>$Y$8</f>
        <v>16984.227231506673</v>
      </c>
      <c r="P88">
        <f>$Y$9</f>
        <v>17177.775618603449</v>
      </c>
      <c r="Q88">
        <f>$Y$10</f>
        <v>17457.345511076564</v>
      </c>
      <c r="R88">
        <f>$Y$11</f>
        <v>18156.270242259357</v>
      </c>
      <c r="S88">
        <f>$W$12</f>
        <v>11855.194973442158</v>
      </c>
      <c r="T88">
        <f>$W$13</f>
        <v>13392.829382044303</v>
      </c>
    </row>
    <row r="89" spans="1:20" x14ac:dyDescent="0.25">
      <c r="A89" s="3" t="s">
        <v>24</v>
      </c>
      <c r="B89" s="3" t="s">
        <v>20</v>
      </c>
      <c r="C89" s="3" t="s">
        <v>7</v>
      </c>
      <c r="D89" s="3" t="s">
        <v>14</v>
      </c>
      <c r="E89" s="3" t="s">
        <v>18</v>
      </c>
      <c r="F89" s="3" t="s">
        <v>16</v>
      </c>
      <c r="G89" s="13">
        <v>10457.345511076564</v>
      </c>
      <c r="K89" s="2">
        <v>43331</v>
      </c>
      <c r="L89">
        <f>$X$5</f>
        <v>8403.5820702163492</v>
      </c>
      <c r="M89">
        <f>$X$6</f>
        <v>8500.3562637647356</v>
      </c>
      <c r="N89">
        <f>$X$7</f>
        <v>8790.6788444098947</v>
      </c>
      <c r="O89">
        <f>$X$8</f>
        <v>8984.227231506673</v>
      </c>
      <c r="P89">
        <f>$X$9</f>
        <v>9177.7756186034494</v>
      </c>
      <c r="Q89">
        <f>$X$10</f>
        <v>9457.3455110765644</v>
      </c>
      <c r="R89">
        <f>$X$11</f>
        <v>10156.270242259359</v>
      </c>
      <c r="S89">
        <f>$V$12</f>
        <v>11855.194973442158</v>
      </c>
      <c r="T89">
        <f>$V$13</f>
        <v>13392.829382044303</v>
      </c>
    </row>
    <row r="90" spans="1:20" x14ac:dyDescent="0.25">
      <c r="A90" s="3" t="s">
        <v>24</v>
      </c>
      <c r="B90" s="3" t="s">
        <v>20</v>
      </c>
      <c r="C90" s="3" t="s">
        <v>7</v>
      </c>
      <c r="D90" s="3" t="s">
        <v>14</v>
      </c>
      <c r="E90" s="3" t="s">
        <v>18</v>
      </c>
      <c r="F90" s="3" t="s">
        <v>17</v>
      </c>
      <c r="G90" s="13">
        <v>10457.345511076564</v>
      </c>
      <c r="K90" s="2">
        <v>43331.333333333336</v>
      </c>
      <c r="L90">
        <f>$X$5</f>
        <v>8403.5820702163492</v>
      </c>
      <c r="M90">
        <f>$X$6</f>
        <v>8500.3562637647356</v>
      </c>
      <c r="N90">
        <f>$X$7</f>
        <v>8790.6788444098947</v>
      </c>
      <c r="O90">
        <f>$X$8</f>
        <v>8984.227231506673</v>
      </c>
      <c r="P90">
        <f>$X$9</f>
        <v>9177.7756186034494</v>
      </c>
      <c r="Q90">
        <f>$X$10</f>
        <v>9457.3455110765644</v>
      </c>
      <c r="R90">
        <f>$X$11</f>
        <v>10156.270242259359</v>
      </c>
      <c r="S90">
        <f>$V$12</f>
        <v>11855.194973442158</v>
      </c>
      <c r="T90">
        <f>$V$13</f>
        <v>13392.829382044303</v>
      </c>
    </row>
    <row r="91" spans="1:20" x14ac:dyDescent="0.25">
      <c r="A91" s="3" t="s">
        <v>24</v>
      </c>
      <c r="B91" s="3" t="s">
        <v>20</v>
      </c>
      <c r="C91" s="3" t="s">
        <v>7</v>
      </c>
      <c r="D91" s="3" t="s">
        <v>14</v>
      </c>
      <c r="E91" s="3" t="s">
        <v>19</v>
      </c>
      <c r="F91" s="3" t="s">
        <v>16</v>
      </c>
      <c r="G91" s="13">
        <v>10457.345511076566</v>
      </c>
      <c r="K91" s="2">
        <v>43331.333333333336</v>
      </c>
      <c r="L91">
        <f>$Y$5</f>
        <v>16403.582070216351</v>
      </c>
      <c r="M91">
        <f>$Y$6</f>
        <v>16500.356263764734</v>
      </c>
      <c r="N91">
        <f>$Y$7</f>
        <v>16790.678844409897</v>
      </c>
      <c r="O91">
        <f>$Y$8</f>
        <v>16984.227231506673</v>
      </c>
      <c r="P91">
        <f>$Y$9</f>
        <v>17177.775618603449</v>
      </c>
      <c r="Q91">
        <f>$Y$10</f>
        <v>17457.345511076564</v>
      </c>
      <c r="R91">
        <f>$Y$11</f>
        <v>18156.270242259357</v>
      </c>
      <c r="S91">
        <f>$W$12</f>
        <v>11855.194973442158</v>
      </c>
      <c r="T91">
        <f>$W$13</f>
        <v>13392.829382044303</v>
      </c>
    </row>
    <row r="92" spans="1:20" x14ac:dyDescent="0.25">
      <c r="A92" s="3" t="s">
        <v>24</v>
      </c>
      <c r="B92" s="3" t="s">
        <v>20</v>
      </c>
      <c r="C92" s="3" t="s">
        <v>7</v>
      </c>
      <c r="D92" s="3" t="s">
        <v>14</v>
      </c>
      <c r="E92" s="3" t="s">
        <v>19</v>
      </c>
      <c r="F92" s="3" t="s">
        <v>17</v>
      </c>
      <c r="G92" s="13">
        <v>10457.345511076566</v>
      </c>
      <c r="K92" s="2">
        <v>43332</v>
      </c>
      <c r="L92">
        <f>$Y$5</f>
        <v>16403.582070216351</v>
      </c>
      <c r="M92">
        <f>$Y$6</f>
        <v>16500.356263764734</v>
      </c>
      <c r="N92">
        <f>$Y$7</f>
        <v>16790.678844409897</v>
      </c>
      <c r="O92">
        <f>$Y$8</f>
        <v>16984.227231506673</v>
      </c>
      <c r="P92">
        <f>$Y$9</f>
        <v>17177.775618603449</v>
      </c>
      <c r="Q92">
        <f>$Y$10</f>
        <v>17457.345511076564</v>
      </c>
      <c r="R92">
        <f>$Y$11</f>
        <v>18156.270242259357</v>
      </c>
      <c r="S92">
        <f>$W$12</f>
        <v>11855.194973442158</v>
      </c>
      <c r="T92">
        <f>$W$13</f>
        <v>13392.829382044303</v>
      </c>
    </row>
    <row r="93" spans="1:20" x14ac:dyDescent="0.25">
      <c r="A93" s="3" t="s">
        <v>24</v>
      </c>
      <c r="B93" s="3" t="s">
        <v>20</v>
      </c>
      <c r="C93" s="3" t="s">
        <v>7</v>
      </c>
      <c r="D93" s="3" t="s">
        <v>72</v>
      </c>
      <c r="E93" s="3" t="s">
        <v>15</v>
      </c>
      <c r="F93" s="3" t="s">
        <v>16</v>
      </c>
      <c r="G93" s="13" t="s">
        <v>42</v>
      </c>
      <c r="K93" s="2">
        <v>43332</v>
      </c>
      <c r="L93">
        <f>$T$5</f>
        <v>8403.5820702163492</v>
      </c>
      <c r="M93">
        <f>$T$6</f>
        <v>8500.3562637647356</v>
      </c>
      <c r="N93">
        <f>$T$7</f>
        <v>8790.6788444098947</v>
      </c>
      <c r="O93">
        <f>$R$8</f>
        <v>9984.227231506673</v>
      </c>
      <c r="P93">
        <f>$R$9</f>
        <v>10177.775618603444</v>
      </c>
      <c r="Q93">
        <f>$R$10</f>
        <v>10457.345511076564</v>
      </c>
      <c r="R93">
        <f>$R$11</f>
        <v>11156.270242259361</v>
      </c>
      <c r="S93">
        <f>$R$12</f>
        <v>11855.194973442152</v>
      </c>
      <c r="T93">
        <f>$R$13</f>
        <v>13392.829382044303</v>
      </c>
    </row>
    <row r="94" spans="1:20" x14ac:dyDescent="0.25">
      <c r="A94" s="3" t="s">
        <v>24</v>
      </c>
      <c r="B94" s="3" t="s">
        <v>20</v>
      </c>
      <c r="C94" s="3" t="s">
        <v>7</v>
      </c>
      <c r="D94" s="3" t="s">
        <v>72</v>
      </c>
      <c r="E94" s="3" t="s">
        <v>15</v>
      </c>
      <c r="F94" s="3" t="s">
        <v>17</v>
      </c>
      <c r="G94" s="13" t="s">
        <v>42</v>
      </c>
      <c r="K94" s="2">
        <v>43332.333333333336</v>
      </c>
      <c r="L94">
        <f>$T$5</f>
        <v>8403.5820702163492</v>
      </c>
      <c r="M94">
        <f>$T$6</f>
        <v>8500.3562637647356</v>
      </c>
      <c r="N94">
        <f>$T$7</f>
        <v>8790.6788444098947</v>
      </c>
      <c r="O94">
        <f>$R$8</f>
        <v>9984.227231506673</v>
      </c>
      <c r="P94">
        <f>$R$9</f>
        <v>10177.775618603444</v>
      </c>
      <c r="Q94">
        <f>$R$10</f>
        <v>10457.345511076564</v>
      </c>
      <c r="R94">
        <f>$R$11</f>
        <v>11156.270242259361</v>
      </c>
      <c r="S94">
        <f>$R$12</f>
        <v>11855.194973442152</v>
      </c>
      <c r="T94">
        <f>$R$13</f>
        <v>13392.829382044303</v>
      </c>
    </row>
    <row r="95" spans="1:20" x14ac:dyDescent="0.25">
      <c r="A95" s="3" t="s">
        <v>24</v>
      </c>
      <c r="B95" s="3" t="s">
        <v>20</v>
      </c>
      <c r="C95" s="3" t="s">
        <v>7</v>
      </c>
      <c r="D95" s="3" t="s">
        <v>72</v>
      </c>
      <c r="E95" s="3" t="s">
        <v>18</v>
      </c>
      <c r="F95" s="3" t="s">
        <v>16</v>
      </c>
      <c r="G95" s="13" t="s">
        <v>42</v>
      </c>
      <c r="K95" s="2">
        <v>43332.333333333336</v>
      </c>
      <c r="L95">
        <f>$U$5</f>
        <v>14403.582070216351</v>
      </c>
      <c r="M95">
        <f>$U$6</f>
        <v>14500.356263764734</v>
      </c>
      <c r="N95">
        <f>$U$7</f>
        <v>14790.678844409897</v>
      </c>
      <c r="O95">
        <f>$S$8</f>
        <v>9984.227231506673</v>
      </c>
      <c r="P95">
        <f>$S$9</f>
        <v>10177.775618603444</v>
      </c>
      <c r="Q95">
        <f>$S$10</f>
        <v>10457.345511076564</v>
      </c>
      <c r="R95">
        <f>$S$11</f>
        <v>11156.270242259361</v>
      </c>
      <c r="S95">
        <f>$S$12</f>
        <v>11855.194973442152</v>
      </c>
      <c r="T95">
        <f>$S$13</f>
        <v>13392.829382044303</v>
      </c>
    </row>
    <row r="96" spans="1:20" x14ac:dyDescent="0.25">
      <c r="A96" s="3" t="s">
        <v>24</v>
      </c>
      <c r="B96" s="3" t="s">
        <v>20</v>
      </c>
      <c r="C96" s="3" t="s">
        <v>7</v>
      </c>
      <c r="D96" s="3" t="s">
        <v>72</v>
      </c>
      <c r="E96" s="3" t="s">
        <v>18</v>
      </c>
      <c r="F96" s="3" t="s">
        <v>17</v>
      </c>
      <c r="G96" s="13" t="s">
        <v>42</v>
      </c>
      <c r="K96" s="2">
        <v>43333</v>
      </c>
      <c r="L96">
        <f>$U$5</f>
        <v>14403.582070216351</v>
      </c>
      <c r="M96">
        <f>$U$6</f>
        <v>14500.356263764734</v>
      </c>
      <c r="N96">
        <f>$U$7</f>
        <v>14790.678844409897</v>
      </c>
      <c r="O96">
        <f>$S$8</f>
        <v>9984.227231506673</v>
      </c>
      <c r="P96">
        <f>$S$9</f>
        <v>10177.775618603444</v>
      </c>
      <c r="Q96">
        <f>$S$10</f>
        <v>10457.345511076564</v>
      </c>
      <c r="R96">
        <f>$S$11</f>
        <v>11156.270242259361</v>
      </c>
      <c r="S96">
        <f>$S$12</f>
        <v>11855.194973442152</v>
      </c>
      <c r="T96">
        <f>$S$13</f>
        <v>13392.829382044303</v>
      </c>
    </row>
    <row r="97" spans="1:20" x14ac:dyDescent="0.25">
      <c r="A97" s="3" t="s">
        <v>24</v>
      </c>
      <c r="B97" s="3" t="s">
        <v>20</v>
      </c>
      <c r="C97" s="3" t="s">
        <v>7</v>
      </c>
      <c r="D97" s="3" t="s">
        <v>72</v>
      </c>
      <c r="E97" s="3" t="s">
        <v>19</v>
      </c>
      <c r="F97" s="3" t="s">
        <v>16</v>
      </c>
      <c r="G97" s="13">
        <v>9457.3455110765644</v>
      </c>
      <c r="K97" s="2">
        <v>43333</v>
      </c>
      <c r="L97">
        <f>$P$5</f>
        <v>8403.5820702163492</v>
      </c>
      <c r="M97">
        <f>$N$6</f>
        <v>9500.3562637647356</v>
      </c>
      <c r="N97">
        <f>$N$7</f>
        <v>9790.6788444098947</v>
      </c>
      <c r="O97">
        <f>$N$8</f>
        <v>9984.227231506673</v>
      </c>
      <c r="P97">
        <f>$N$9</f>
        <v>10177.775618603444</v>
      </c>
      <c r="Q97">
        <f>$N$10</f>
        <v>10457.345511076564</v>
      </c>
      <c r="R97">
        <f>$N$11</f>
        <v>11156.270242259359</v>
      </c>
      <c r="S97">
        <f>$N$12</f>
        <v>11855.194973442154</v>
      </c>
      <c r="T97">
        <f t="shared" ref="T97:T98" si="1">$N$13</f>
        <v>13392.829382044303</v>
      </c>
    </row>
    <row r="98" spans="1:20" x14ac:dyDescent="0.25">
      <c r="A98" s="3" t="s">
        <v>24</v>
      </c>
      <c r="B98" s="3" t="s">
        <v>20</v>
      </c>
      <c r="C98" s="3" t="s">
        <v>7</v>
      </c>
      <c r="D98" s="3" t="s">
        <v>72</v>
      </c>
      <c r="E98" s="3" t="s">
        <v>19</v>
      </c>
      <c r="F98" s="3" t="s">
        <v>17</v>
      </c>
      <c r="G98" s="13">
        <v>17457.345511076564</v>
      </c>
      <c r="K98" s="2">
        <v>43333.333333333336</v>
      </c>
      <c r="L98">
        <f>$P$5</f>
        <v>8403.5820702163492</v>
      </c>
      <c r="M98">
        <f>$N$6</f>
        <v>9500.3562637647356</v>
      </c>
      <c r="N98">
        <f>$N$7</f>
        <v>9790.6788444098947</v>
      </c>
      <c r="O98">
        <f>$N$8</f>
        <v>9984.227231506673</v>
      </c>
      <c r="P98">
        <f>$N$9</f>
        <v>10177.775618603444</v>
      </c>
      <c r="Q98">
        <f>$N$10</f>
        <v>10457.345511076564</v>
      </c>
      <c r="R98">
        <f>$N$11</f>
        <v>11156.270242259359</v>
      </c>
      <c r="S98">
        <f>$N$12</f>
        <v>11855.194973442154</v>
      </c>
      <c r="T98">
        <f t="shared" si="1"/>
        <v>13392.829382044303</v>
      </c>
    </row>
    <row r="99" spans="1:20" x14ac:dyDescent="0.25">
      <c r="A99" s="3" t="s">
        <v>24</v>
      </c>
      <c r="B99" s="3" t="s">
        <v>20</v>
      </c>
      <c r="C99" s="3" t="s">
        <v>8</v>
      </c>
      <c r="D99" s="3" t="s">
        <v>14</v>
      </c>
      <c r="E99" s="3" t="s">
        <v>15</v>
      </c>
      <c r="F99" s="3" t="s">
        <v>16</v>
      </c>
      <c r="G99" s="13">
        <v>11156.270242259359</v>
      </c>
      <c r="K99" s="2">
        <v>43333.333333333336</v>
      </c>
      <c r="L99">
        <f>$Q$5</f>
        <v>14403.582070216351</v>
      </c>
      <c r="M99">
        <f>$O$6</f>
        <v>9500.3562637647356</v>
      </c>
      <c r="N99">
        <f>$O$7</f>
        <v>9790.6788444098947</v>
      </c>
      <c r="O99">
        <f>$O$8</f>
        <v>9984.227231506673</v>
      </c>
      <c r="P99">
        <f>$N$9</f>
        <v>10177.775618603444</v>
      </c>
      <c r="Q99">
        <f>$O$10</f>
        <v>10457.345511076566</v>
      </c>
      <c r="R99">
        <f>$O$11</f>
        <v>11156.270242259359</v>
      </c>
      <c r="S99">
        <f>$O$12</f>
        <v>11855.194973442154</v>
      </c>
      <c r="T99">
        <f>$O$13</f>
        <v>13392.829382044303</v>
      </c>
    </row>
    <row r="100" spans="1:20" x14ac:dyDescent="0.25">
      <c r="A100" s="3" t="s">
        <v>24</v>
      </c>
      <c r="B100" s="3" t="s">
        <v>20</v>
      </c>
      <c r="C100" s="3" t="s">
        <v>8</v>
      </c>
      <c r="D100" s="3" t="s">
        <v>14</v>
      </c>
      <c r="E100" s="3" t="s">
        <v>15</v>
      </c>
      <c r="F100" s="3" t="s">
        <v>17</v>
      </c>
      <c r="G100" s="13">
        <v>11156.270242259359</v>
      </c>
      <c r="K100" s="2">
        <v>43334</v>
      </c>
      <c r="L100">
        <f>$Q$5</f>
        <v>14403.582070216351</v>
      </c>
      <c r="M100">
        <f>$O$6</f>
        <v>9500.3562637647356</v>
      </c>
      <c r="N100">
        <f>$O$7</f>
        <v>9790.6788444098947</v>
      </c>
      <c r="O100">
        <f>$O$8</f>
        <v>9984.227231506673</v>
      </c>
      <c r="P100">
        <f>$N$9</f>
        <v>10177.775618603444</v>
      </c>
      <c r="Q100">
        <f>$O$10</f>
        <v>10457.345511076566</v>
      </c>
      <c r="R100">
        <f>$O$11</f>
        <v>11156.270242259359</v>
      </c>
      <c r="S100">
        <f>$O$12</f>
        <v>11855.194973442154</v>
      </c>
      <c r="T100">
        <f>$O$13</f>
        <v>13392.829382044303</v>
      </c>
    </row>
    <row r="101" spans="1:20" x14ac:dyDescent="0.25">
      <c r="A101" s="3" t="s">
        <v>24</v>
      </c>
      <c r="B101" s="3" t="s">
        <v>20</v>
      </c>
      <c r="C101" s="3" t="s">
        <v>8</v>
      </c>
      <c r="D101" s="3" t="s">
        <v>14</v>
      </c>
      <c r="E101" s="3" t="s">
        <v>18</v>
      </c>
      <c r="F101" s="3" t="s">
        <v>16</v>
      </c>
      <c r="G101" s="13">
        <v>11156.270242259361</v>
      </c>
      <c r="K101" s="2">
        <v>43334</v>
      </c>
      <c r="L101">
        <f>$X$5</f>
        <v>8403.5820702163492</v>
      </c>
      <c r="M101">
        <f>$X$6</f>
        <v>8500.3562637647356</v>
      </c>
      <c r="N101">
        <f>$X$7</f>
        <v>8790.6788444098947</v>
      </c>
      <c r="O101">
        <f>$X$8</f>
        <v>8984.227231506673</v>
      </c>
      <c r="P101">
        <f>$X$9</f>
        <v>9177.7756186034494</v>
      </c>
      <c r="Q101">
        <f>$X$10</f>
        <v>9457.3455110765644</v>
      </c>
      <c r="R101">
        <f>$V$11</f>
        <v>11156.270242259359</v>
      </c>
      <c r="S101">
        <f>$V$12</f>
        <v>11855.194973442158</v>
      </c>
      <c r="T101">
        <f>$V$13</f>
        <v>13392.829382044303</v>
      </c>
    </row>
    <row r="102" spans="1:20" x14ac:dyDescent="0.25">
      <c r="A102" s="3" t="s">
        <v>24</v>
      </c>
      <c r="B102" s="3" t="s">
        <v>20</v>
      </c>
      <c r="C102" s="3" t="s">
        <v>8</v>
      </c>
      <c r="D102" s="3" t="s">
        <v>14</v>
      </c>
      <c r="E102" s="3" t="s">
        <v>18</v>
      </c>
      <c r="F102" s="3" t="s">
        <v>17</v>
      </c>
      <c r="G102" s="13">
        <v>11156.270242259361</v>
      </c>
      <c r="K102" s="2">
        <v>43334.333333333336</v>
      </c>
      <c r="L102">
        <f>$X$5</f>
        <v>8403.5820702163492</v>
      </c>
      <c r="M102">
        <f>$X$6</f>
        <v>8500.3562637647356</v>
      </c>
      <c r="N102">
        <f>$X$7</f>
        <v>8790.6788444098947</v>
      </c>
      <c r="O102">
        <f>$X$8</f>
        <v>8984.227231506673</v>
      </c>
      <c r="P102">
        <f>$X$9</f>
        <v>9177.7756186034494</v>
      </c>
      <c r="Q102">
        <f>$X$10</f>
        <v>9457.3455110765644</v>
      </c>
      <c r="R102">
        <f>$V$11</f>
        <v>11156.270242259359</v>
      </c>
      <c r="S102">
        <f>$V$12</f>
        <v>11855.194973442158</v>
      </c>
      <c r="T102">
        <f>$V$13</f>
        <v>13392.829382044303</v>
      </c>
    </row>
    <row r="103" spans="1:20" x14ac:dyDescent="0.25">
      <c r="A103" s="3" t="s">
        <v>24</v>
      </c>
      <c r="B103" s="3" t="s">
        <v>20</v>
      </c>
      <c r="C103" s="3" t="s">
        <v>8</v>
      </c>
      <c r="D103" s="3" t="s">
        <v>14</v>
      </c>
      <c r="E103" s="3" t="s">
        <v>19</v>
      </c>
      <c r="F103" s="3" t="s">
        <v>16</v>
      </c>
      <c r="G103" s="13">
        <v>11156.270242259359</v>
      </c>
      <c r="K103" s="2">
        <v>43334.333333333336</v>
      </c>
      <c r="L103">
        <f>$Y$5</f>
        <v>16403.582070216351</v>
      </c>
      <c r="M103">
        <f>$Y$6</f>
        <v>16500.356263764734</v>
      </c>
      <c r="N103">
        <f>$Y$7</f>
        <v>16790.678844409897</v>
      </c>
      <c r="O103">
        <f>$Y$8</f>
        <v>16984.227231506673</v>
      </c>
      <c r="P103">
        <f>$Y$9</f>
        <v>17177.775618603449</v>
      </c>
      <c r="Q103">
        <f>$Y$10</f>
        <v>17457.345511076564</v>
      </c>
      <c r="R103">
        <f>$W$11</f>
        <v>11156.270242259359</v>
      </c>
      <c r="S103">
        <f>$W$12</f>
        <v>11855.194973442158</v>
      </c>
      <c r="T103">
        <f>$W$13</f>
        <v>13392.829382044303</v>
      </c>
    </row>
    <row r="104" spans="1:20" x14ac:dyDescent="0.25">
      <c r="A104" s="3" t="s">
        <v>24</v>
      </c>
      <c r="B104" s="3" t="s">
        <v>20</v>
      </c>
      <c r="C104" s="3" t="s">
        <v>8</v>
      </c>
      <c r="D104" s="3" t="s">
        <v>14</v>
      </c>
      <c r="E104" s="3" t="s">
        <v>19</v>
      </c>
      <c r="F104" s="3" t="s">
        <v>17</v>
      </c>
      <c r="G104" s="13">
        <v>11156.270242259359</v>
      </c>
      <c r="K104" s="2">
        <v>43335</v>
      </c>
      <c r="L104">
        <f>$Y$5</f>
        <v>16403.582070216351</v>
      </c>
      <c r="M104">
        <f>$Y$6</f>
        <v>16500.356263764734</v>
      </c>
      <c r="N104">
        <f>$Y$7</f>
        <v>16790.678844409897</v>
      </c>
      <c r="O104">
        <f>$Y$8</f>
        <v>16984.227231506673</v>
      </c>
      <c r="P104">
        <f>$Y$9</f>
        <v>17177.775618603449</v>
      </c>
      <c r="Q104">
        <f>$Y$10</f>
        <v>17457.345511076564</v>
      </c>
      <c r="R104">
        <f>$W$11</f>
        <v>11156.270242259359</v>
      </c>
      <c r="S104">
        <f>$W$12</f>
        <v>11855.194973442158</v>
      </c>
      <c r="T104">
        <f>$W$13</f>
        <v>13392.829382044303</v>
      </c>
    </row>
    <row r="105" spans="1:20" x14ac:dyDescent="0.25">
      <c r="A105" s="3" t="s">
        <v>24</v>
      </c>
      <c r="B105" s="3" t="s">
        <v>20</v>
      </c>
      <c r="C105" s="3" t="s">
        <v>8</v>
      </c>
      <c r="D105" s="3" t="s">
        <v>72</v>
      </c>
      <c r="E105" s="3" t="s">
        <v>15</v>
      </c>
      <c r="F105" s="3" t="s">
        <v>16</v>
      </c>
      <c r="G105" s="13" t="s">
        <v>42</v>
      </c>
      <c r="K105" s="2">
        <v>43335</v>
      </c>
      <c r="L105">
        <f>$X$5</f>
        <v>8403.5820702163492</v>
      </c>
      <c r="M105">
        <f>$X$6</f>
        <v>8500.3562637647356</v>
      </c>
      <c r="N105">
        <f>$X$7</f>
        <v>8790.6788444098947</v>
      </c>
      <c r="O105">
        <f>$X$8</f>
        <v>8984.227231506673</v>
      </c>
      <c r="P105">
        <f>$X$9</f>
        <v>9177.7756186034494</v>
      </c>
      <c r="Q105">
        <f>$X$10</f>
        <v>9457.3455110765644</v>
      </c>
      <c r="R105">
        <f>$V$11</f>
        <v>11156.270242259359</v>
      </c>
      <c r="S105">
        <f>$V$12</f>
        <v>11855.194973442158</v>
      </c>
      <c r="T105">
        <f>$V$13</f>
        <v>13392.829382044303</v>
      </c>
    </row>
    <row r="106" spans="1:20" x14ac:dyDescent="0.25">
      <c r="A106" s="3" t="s">
        <v>24</v>
      </c>
      <c r="B106" s="3" t="s">
        <v>20</v>
      </c>
      <c r="C106" s="3" t="s">
        <v>8</v>
      </c>
      <c r="D106" s="3" t="s">
        <v>72</v>
      </c>
      <c r="E106" s="3" t="s">
        <v>15</v>
      </c>
      <c r="F106" s="3" t="s">
        <v>17</v>
      </c>
      <c r="G106" s="13" t="s">
        <v>42</v>
      </c>
      <c r="K106" s="2">
        <v>43335.333333333336</v>
      </c>
      <c r="L106">
        <f>$X$5</f>
        <v>8403.5820702163492</v>
      </c>
      <c r="M106">
        <f>$X$6</f>
        <v>8500.3562637647356</v>
      </c>
      <c r="N106">
        <f>$X$7</f>
        <v>8790.6788444098947</v>
      </c>
      <c r="O106">
        <f>$X$8</f>
        <v>8984.227231506673</v>
      </c>
      <c r="P106">
        <f>$X$9</f>
        <v>9177.7756186034494</v>
      </c>
      <c r="Q106">
        <f>$X$10</f>
        <v>9457.3455110765644</v>
      </c>
      <c r="R106">
        <f>$V$11</f>
        <v>11156.270242259359</v>
      </c>
      <c r="S106">
        <f>$V$12</f>
        <v>11855.194973442158</v>
      </c>
      <c r="T106">
        <f>$V$13</f>
        <v>13392.829382044303</v>
      </c>
    </row>
    <row r="107" spans="1:20" x14ac:dyDescent="0.25">
      <c r="A107" s="3" t="s">
        <v>24</v>
      </c>
      <c r="B107" s="3" t="s">
        <v>20</v>
      </c>
      <c r="C107" s="3" t="s">
        <v>8</v>
      </c>
      <c r="D107" s="3" t="s">
        <v>72</v>
      </c>
      <c r="E107" s="3" t="s">
        <v>18</v>
      </c>
      <c r="F107" s="3" t="s">
        <v>16</v>
      </c>
      <c r="G107" s="13" t="s">
        <v>42</v>
      </c>
      <c r="K107" s="2">
        <v>43335.333333333336</v>
      </c>
      <c r="L107">
        <f>$Y$5</f>
        <v>16403.582070216351</v>
      </c>
      <c r="M107">
        <f>$Y$6</f>
        <v>16500.356263764734</v>
      </c>
      <c r="N107">
        <f>$Y$7</f>
        <v>16790.678844409897</v>
      </c>
      <c r="O107">
        <f>$Y$8</f>
        <v>16984.227231506673</v>
      </c>
      <c r="P107">
        <f>$Y$9</f>
        <v>17177.775618603449</v>
      </c>
      <c r="Q107">
        <f>$Y$10</f>
        <v>17457.345511076564</v>
      </c>
      <c r="R107">
        <f>$W$11</f>
        <v>11156.270242259359</v>
      </c>
      <c r="S107">
        <f>$W$12</f>
        <v>11855.194973442158</v>
      </c>
      <c r="T107">
        <f>$W$13</f>
        <v>13392.829382044303</v>
      </c>
    </row>
    <row r="108" spans="1:20" x14ac:dyDescent="0.25">
      <c r="A108" s="3" t="s">
        <v>24</v>
      </c>
      <c r="B108" s="3" t="s">
        <v>20</v>
      </c>
      <c r="C108" s="3" t="s">
        <v>8</v>
      </c>
      <c r="D108" s="3" t="s">
        <v>72</v>
      </c>
      <c r="E108" s="3" t="s">
        <v>18</v>
      </c>
      <c r="F108" s="3" t="s">
        <v>17</v>
      </c>
      <c r="G108" s="13" t="s">
        <v>42</v>
      </c>
      <c r="K108" s="2">
        <v>43336</v>
      </c>
      <c r="L108">
        <f>$Y$5</f>
        <v>16403.582070216351</v>
      </c>
      <c r="M108">
        <f>$Y$6</f>
        <v>16500.356263764734</v>
      </c>
      <c r="N108">
        <f>$Y$7</f>
        <v>16790.678844409897</v>
      </c>
      <c r="O108">
        <f>$Y$8</f>
        <v>16984.227231506673</v>
      </c>
      <c r="P108">
        <f>$Y$9</f>
        <v>17177.775618603449</v>
      </c>
      <c r="Q108">
        <f>$Y$10</f>
        <v>17457.345511076564</v>
      </c>
      <c r="R108">
        <f>$W$11</f>
        <v>11156.270242259359</v>
      </c>
      <c r="S108">
        <f>$W$12</f>
        <v>11855.194973442158</v>
      </c>
      <c r="T108">
        <f>$W$13</f>
        <v>13392.829382044303</v>
      </c>
    </row>
    <row r="109" spans="1:20" x14ac:dyDescent="0.25">
      <c r="A109" s="3" t="s">
        <v>24</v>
      </c>
      <c r="B109" s="3" t="s">
        <v>20</v>
      </c>
      <c r="C109" s="3" t="s">
        <v>8</v>
      </c>
      <c r="D109" s="3" t="s">
        <v>72</v>
      </c>
      <c r="E109" s="3" t="s">
        <v>19</v>
      </c>
      <c r="F109" s="3" t="s">
        <v>16</v>
      </c>
      <c r="G109" s="13">
        <v>10156.270242259359</v>
      </c>
      <c r="K109" s="2">
        <v>43336</v>
      </c>
      <c r="L109">
        <f>$X$5</f>
        <v>8403.5820702163492</v>
      </c>
      <c r="M109">
        <f>$X$6</f>
        <v>8500.3562637647356</v>
      </c>
      <c r="N109">
        <f>$X$7</f>
        <v>8790.6788444098947</v>
      </c>
      <c r="O109">
        <f>$X$8</f>
        <v>8984.227231506673</v>
      </c>
      <c r="P109">
        <f>$X$9</f>
        <v>9177.7756186034494</v>
      </c>
      <c r="Q109">
        <f>$X$10</f>
        <v>9457.3455110765644</v>
      </c>
      <c r="R109">
        <f>$V$11</f>
        <v>11156.270242259359</v>
      </c>
      <c r="S109">
        <f>$V$12</f>
        <v>11855.194973442158</v>
      </c>
      <c r="T109">
        <f>$V$13</f>
        <v>13392.829382044303</v>
      </c>
    </row>
    <row r="110" spans="1:20" x14ac:dyDescent="0.25">
      <c r="A110" s="3" t="s">
        <v>24</v>
      </c>
      <c r="B110" s="3" t="s">
        <v>20</v>
      </c>
      <c r="C110" s="3" t="s">
        <v>8</v>
      </c>
      <c r="D110" s="3" t="s">
        <v>72</v>
      </c>
      <c r="E110" s="3" t="s">
        <v>19</v>
      </c>
      <c r="F110" s="3" t="s">
        <v>17</v>
      </c>
      <c r="G110" s="13">
        <v>18156.270242259357</v>
      </c>
      <c r="K110" s="2">
        <v>43336.333333333336</v>
      </c>
      <c r="L110">
        <f>$X$5</f>
        <v>8403.5820702163492</v>
      </c>
      <c r="M110">
        <f>$X$6</f>
        <v>8500.3562637647356</v>
      </c>
      <c r="N110">
        <f>$X$7</f>
        <v>8790.6788444098947</v>
      </c>
      <c r="O110">
        <f>$X$8</f>
        <v>8984.227231506673</v>
      </c>
      <c r="P110">
        <f>$X$9</f>
        <v>9177.7756186034494</v>
      </c>
      <c r="Q110">
        <f>$X$10</f>
        <v>9457.3455110765644</v>
      </c>
      <c r="R110">
        <f>$V$11</f>
        <v>11156.270242259359</v>
      </c>
      <c r="S110">
        <f>$V$12</f>
        <v>11855.194973442158</v>
      </c>
      <c r="T110">
        <f>$V$13</f>
        <v>13392.829382044303</v>
      </c>
    </row>
    <row r="111" spans="1:20" x14ac:dyDescent="0.25">
      <c r="A111" s="3" t="s">
        <v>24</v>
      </c>
      <c r="B111" s="3" t="s">
        <v>20</v>
      </c>
      <c r="C111" s="3" t="s">
        <v>9</v>
      </c>
      <c r="D111" s="3" t="s">
        <v>14</v>
      </c>
      <c r="E111" s="3" t="s">
        <v>15</v>
      </c>
      <c r="F111" s="3" t="s">
        <v>16</v>
      </c>
      <c r="G111" s="13">
        <v>11855.194973442154</v>
      </c>
      <c r="K111" s="2">
        <v>43336.333333333336</v>
      </c>
      <c r="L111">
        <f>$Y$5</f>
        <v>16403.582070216351</v>
      </c>
      <c r="M111">
        <f>$Y$6</f>
        <v>16500.356263764734</v>
      </c>
      <c r="N111">
        <f>$Y$7</f>
        <v>16790.678844409897</v>
      </c>
      <c r="O111">
        <f>$Y$8</f>
        <v>16984.227231506673</v>
      </c>
      <c r="P111">
        <f>$Y$9</f>
        <v>17177.775618603449</v>
      </c>
      <c r="Q111">
        <f>$Y$10</f>
        <v>17457.345511076564</v>
      </c>
      <c r="R111">
        <f>$W$11</f>
        <v>11156.270242259359</v>
      </c>
      <c r="S111">
        <f>$W$12</f>
        <v>11855.194973442158</v>
      </c>
      <c r="T111">
        <f>$W$13</f>
        <v>13392.829382044303</v>
      </c>
    </row>
    <row r="112" spans="1:20" x14ac:dyDescent="0.25">
      <c r="A112" s="3" t="s">
        <v>24</v>
      </c>
      <c r="B112" s="3" t="s">
        <v>20</v>
      </c>
      <c r="C112" s="3" t="s">
        <v>9</v>
      </c>
      <c r="D112" s="3" t="s">
        <v>14</v>
      </c>
      <c r="E112" s="3" t="s">
        <v>15</v>
      </c>
      <c r="F112" s="3" t="s">
        <v>17</v>
      </c>
      <c r="G112" s="13">
        <v>11855.194973442154</v>
      </c>
      <c r="K112" s="2">
        <v>43337</v>
      </c>
      <c r="L112">
        <f>$Y$5</f>
        <v>16403.582070216351</v>
      </c>
      <c r="M112">
        <f>$Y$6</f>
        <v>16500.356263764734</v>
      </c>
      <c r="N112">
        <f>$Y$7</f>
        <v>16790.678844409897</v>
      </c>
      <c r="O112">
        <f>$Y$8</f>
        <v>16984.227231506673</v>
      </c>
      <c r="P112">
        <f>$Y$9</f>
        <v>17177.775618603449</v>
      </c>
      <c r="Q112">
        <f>$Y$10</f>
        <v>17457.345511076564</v>
      </c>
      <c r="R112">
        <f>$W$11</f>
        <v>11156.270242259359</v>
      </c>
      <c r="S112">
        <f>$W$12</f>
        <v>11855.194973442158</v>
      </c>
      <c r="T112">
        <f>$W$13</f>
        <v>13392.829382044303</v>
      </c>
    </row>
    <row r="113" spans="1:20" x14ac:dyDescent="0.25">
      <c r="A113" s="3" t="s">
        <v>24</v>
      </c>
      <c r="B113" s="3" t="s">
        <v>20</v>
      </c>
      <c r="C113" s="3" t="s">
        <v>9</v>
      </c>
      <c r="D113" s="3" t="s">
        <v>14</v>
      </c>
      <c r="E113" s="3" t="s">
        <v>18</v>
      </c>
      <c r="F113" s="3" t="s">
        <v>16</v>
      </c>
      <c r="G113" s="13">
        <v>11855.194973442152</v>
      </c>
      <c r="K113" s="2">
        <v>43337</v>
      </c>
      <c r="L113">
        <f>$X$5</f>
        <v>8403.5820702163492</v>
      </c>
      <c r="M113">
        <f>$X$6</f>
        <v>8500.3562637647356</v>
      </c>
      <c r="N113">
        <f>$X$7</f>
        <v>8790.6788444098947</v>
      </c>
      <c r="O113">
        <f>$X$8</f>
        <v>8984.227231506673</v>
      </c>
      <c r="P113">
        <f>$X$9</f>
        <v>9177.7756186034494</v>
      </c>
      <c r="Q113">
        <f>$X$10</f>
        <v>9457.3455110765644</v>
      </c>
      <c r="R113">
        <f>$V$11</f>
        <v>11156.270242259359</v>
      </c>
      <c r="S113">
        <f>$V$12</f>
        <v>11855.194973442158</v>
      </c>
      <c r="T113">
        <f>$V$13</f>
        <v>13392.829382044303</v>
      </c>
    </row>
    <row r="114" spans="1:20" x14ac:dyDescent="0.25">
      <c r="A114" s="3" t="s">
        <v>24</v>
      </c>
      <c r="B114" s="3" t="s">
        <v>20</v>
      </c>
      <c r="C114" s="3" t="s">
        <v>9</v>
      </c>
      <c r="D114" s="3" t="s">
        <v>14</v>
      </c>
      <c r="E114" s="3" t="s">
        <v>18</v>
      </c>
      <c r="F114" s="3" t="s">
        <v>17</v>
      </c>
      <c r="G114" s="13">
        <v>11855.194973442152</v>
      </c>
      <c r="K114" s="2">
        <v>43337.333333333336</v>
      </c>
      <c r="L114">
        <f>$X$5</f>
        <v>8403.5820702163492</v>
      </c>
      <c r="M114">
        <f>$X$6</f>
        <v>8500.3562637647356</v>
      </c>
      <c r="N114">
        <f>$X$7</f>
        <v>8790.6788444098947</v>
      </c>
      <c r="O114">
        <f>$X$8</f>
        <v>8984.227231506673</v>
      </c>
      <c r="P114">
        <f>$X$9</f>
        <v>9177.7756186034494</v>
      </c>
      <c r="Q114">
        <f>$X$10</f>
        <v>9457.3455110765644</v>
      </c>
      <c r="R114">
        <f>$V$11</f>
        <v>11156.270242259359</v>
      </c>
      <c r="S114">
        <f>$V$12</f>
        <v>11855.194973442158</v>
      </c>
      <c r="T114">
        <f>$V$13</f>
        <v>13392.829382044303</v>
      </c>
    </row>
    <row r="115" spans="1:20" x14ac:dyDescent="0.25">
      <c r="A115" s="3" t="s">
        <v>24</v>
      </c>
      <c r="B115" s="3" t="s">
        <v>20</v>
      </c>
      <c r="C115" s="3" t="s">
        <v>9</v>
      </c>
      <c r="D115" s="3" t="s">
        <v>14</v>
      </c>
      <c r="E115" s="3" t="s">
        <v>19</v>
      </c>
      <c r="F115" s="3" t="s">
        <v>16</v>
      </c>
      <c r="G115" s="13">
        <v>11855.194973442158</v>
      </c>
      <c r="K115" s="2">
        <v>43337.333333333336</v>
      </c>
      <c r="L115">
        <f>$Y$5</f>
        <v>16403.582070216351</v>
      </c>
      <c r="M115">
        <f>$Y$6</f>
        <v>16500.356263764734</v>
      </c>
      <c r="N115">
        <f>$Y$7</f>
        <v>16790.678844409897</v>
      </c>
      <c r="O115">
        <f>$Y$8</f>
        <v>16984.227231506673</v>
      </c>
      <c r="P115">
        <f>$Y$9</f>
        <v>17177.775618603449</v>
      </c>
      <c r="Q115">
        <f>$Y$10</f>
        <v>17457.345511076564</v>
      </c>
      <c r="R115">
        <f>$W$11</f>
        <v>11156.270242259359</v>
      </c>
      <c r="S115">
        <f>$W$12</f>
        <v>11855.194973442158</v>
      </c>
      <c r="T115">
        <f>$W$13</f>
        <v>13392.829382044303</v>
      </c>
    </row>
    <row r="116" spans="1:20" x14ac:dyDescent="0.25">
      <c r="A116" s="3" t="s">
        <v>24</v>
      </c>
      <c r="B116" s="3" t="s">
        <v>20</v>
      </c>
      <c r="C116" s="3" t="s">
        <v>9</v>
      </c>
      <c r="D116" s="3" t="s">
        <v>14</v>
      </c>
      <c r="E116" s="3" t="s">
        <v>19</v>
      </c>
      <c r="F116" s="3" t="s">
        <v>17</v>
      </c>
      <c r="G116" s="13">
        <v>11855.194973442158</v>
      </c>
      <c r="K116" s="2">
        <v>43338</v>
      </c>
      <c r="L116">
        <f>$Y$5</f>
        <v>16403.582070216351</v>
      </c>
      <c r="M116">
        <f>$Y$6</f>
        <v>16500.356263764734</v>
      </c>
      <c r="N116">
        <f>$Y$7</f>
        <v>16790.678844409897</v>
      </c>
      <c r="O116">
        <f>$Y$8</f>
        <v>16984.227231506673</v>
      </c>
      <c r="P116">
        <f>$Y$9</f>
        <v>17177.775618603449</v>
      </c>
      <c r="Q116">
        <f>$Y$10</f>
        <v>17457.345511076564</v>
      </c>
      <c r="R116">
        <f>$W$11</f>
        <v>11156.270242259359</v>
      </c>
      <c r="S116">
        <f>$W$12</f>
        <v>11855.194973442158</v>
      </c>
      <c r="T116">
        <f>$W$13</f>
        <v>13392.829382044303</v>
      </c>
    </row>
    <row r="117" spans="1:20" x14ac:dyDescent="0.25">
      <c r="A117" s="3" t="s">
        <v>24</v>
      </c>
      <c r="B117" s="3" t="s">
        <v>20</v>
      </c>
      <c r="C117" s="3" t="s">
        <v>9</v>
      </c>
      <c r="D117" s="3" t="s">
        <v>72</v>
      </c>
      <c r="E117" s="3" t="s">
        <v>15</v>
      </c>
      <c r="F117" s="3" t="s">
        <v>16</v>
      </c>
      <c r="G117" s="13" t="s">
        <v>42</v>
      </c>
      <c r="K117" s="2">
        <v>43338</v>
      </c>
      <c r="L117">
        <f>$X$5</f>
        <v>8403.5820702163492</v>
      </c>
      <c r="M117">
        <f>$X$6</f>
        <v>8500.3562637647356</v>
      </c>
      <c r="N117">
        <f>$X$7</f>
        <v>8790.6788444098947</v>
      </c>
      <c r="O117">
        <f>$X$8</f>
        <v>8984.227231506673</v>
      </c>
      <c r="P117">
        <f>$X$9</f>
        <v>9177.7756186034494</v>
      </c>
      <c r="Q117">
        <f>$X$10</f>
        <v>9457.3455110765644</v>
      </c>
      <c r="R117">
        <f>$V$11</f>
        <v>11156.270242259359</v>
      </c>
      <c r="S117">
        <f>$V$12</f>
        <v>11855.194973442158</v>
      </c>
      <c r="T117">
        <f>$V$13</f>
        <v>13392.829382044303</v>
      </c>
    </row>
    <row r="118" spans="1:20" x14ac:dyDescent="0.25">
      <c r="A118" s="3" t="s">
        <v>24</v>
      </c>
      <c r="B118" s="3" t="s">
        <v>20</v>
      </c>
      <c r="C118" s="3" t="s">
        <v>9</v>
      </c>
      <c r="D118" s="3" t="s">
        <v>72</v>
      </c>
      <c r="E118" s="3" t="s">
        <v>15</v>
      </c>
      <c r="F118" s="3" t="s">
        <v>17</v>
      </c>
      <c r="G118" s="13" t="s">
        <v>42</v>
      </c>
      <c r="K118" s="2">
        <v>43338.333333333336</v>
      </c>
      <c r="L118">
        <f>$X$5</f>
        <v>8403.5820702163492</v>
      </c>
      <c r="M118">
        <f>$X$6</f>
        <v>8500.3562637647356</v>
      </c>
      <c r="N118">
        <f>$X$7</f>
        <v>8790.6788444098947</v>
      </c>
      <c r="O118">
        <f>$X$8</f>
        <v>8984.227231506673</v>
      </c>
      <c r="P118">
        <f>$X$9</f>
        <v>9177.7756186034494</v>
      </c>
      <c r="Q118">
        <f>$X$10</f>
        <v>9457.3455110765644</v>
      </c>
      <c r="R118">
        <f>$V$11</f>
        <v>11156.270242259359</v>
      </c>
      <c r="S118">
        <f>$V$12</f>
        <v>11855.194973442158</v>
      </c>
      <c r="T118">
        <f>$V$13</f>
        <v>13392.829382044303</v>
      </c>
    </row>
    <row r="119" spans="1:20" x14ac:dyDescent="0.25">
      <c r="A119" s="3" t="s">
        <v>24</v>
      </c>
      <c r="B119" s="3" t="s">
        <v>20</v>
      </c>
      <c r="C119" s="3" t="s">
        <v>9</v>
      </c>
      <c r="D119" s="3" t="s">
        <v>72</v>
      </c>
      <c r="E119" s="3" t="s">
        <v>18</v>
      </c>
      <c r="F119" s="3" t="s">
        <v>16</v>
      </c>
      <c r="G119" s="13" t="s">
        <v>42</v>
      </c>
      <c r="K119" s="2">
        <v>43338.333333333336</v>
      </c>
      <c r="L119">
        <f>$Y$5</f>
        <v>16403.582070216351</v>
      </c>
      <c r="M119">
        <f>$Y$6</f>
        <v>16500.356263764734</v>
      </c>
      <c r="N119">
        <f>$Y$7</f>
        <v>16790.678844409897</v>
      </c>
      <c r="O119">
        <f>$Y$8</f>
        <v>16984.227231506673</v>
      </c>
      <c r="P119">
        <f>$Y$9</f>
        <v>17177.775618603449</v>
      </c>
      <c r="Q119">
        <f>$Y$10</f>
        <v>17457.345511076564</v>
      </c>
      <c r="R119">
        <f>$W$11</f>
        <v>11156.270242259359</v>
      </c>
      <c r="S119">
        <f>$W$12</f>
        <v>11855.194973442158</v>
      </c>
      <c r="T119">
        <f>$W$13</f>
        <v>13392.829382044303</v>
      </c>
    </row>
    <row r="120" spans="1:20" x14ac:dyDescent="0.25">
      <c r="A120" s="3" t="s">
        <v>24</v>
      </c>
      <c r="B120" s="3" t="s">
        <v>20</v>
      </c>
      <c r="C120" s="3" t="s">
        <v>9</v>
      </c>
      <c r="D120" s="3" t="s">
        <v>72</v>
      </c>
      <c r="E120" s="3" t="s">
        <v>18</v>
      </c>
      <c r="F120" s="3" t="s">
        <v>17</v>
      </c>
      <c r="G120" s="13" t="s">
        <v>42</v>
      </c>
      <c r="K120" s="2">
        <v>43339</v>
      </c>
      <c r="L120">
        <f>$Y$5</f>
        <v>16403.582070216351</v>
      </c>
      <c r="M120">
        <f>$Y$6</f>
        <v>16500.356263764734</v>
      </c>
      <c r="N120">
        <f>$Y$7</f>
        <v>16790.678844409897</v>
      </c>
      <c r="O120">
        <f>$Y$8</f>
        <v>16984.227231506673</v>
      </c>
      <c r="P120">
        <f>$Y$9</f>
        <v>17177.775618603449</v>
      </c>
      <c r="Q120">
        <f>$Y$10</f>
        <v>17457.345511076564</v>
      </c>
      <c r="R120">
        <f>$W$11</f>
        <v>11156.270242259359</v>
      </c>
      <c r="S120">
        <f>$W$12</f>
        <v>11855.194973442158</v>
      </c>
      <c r="T120">
        <f>$W$13</f>
        <v>13392.829382044303</v>
      </c>
    </row>
    <row r="121" spans="1:20" x14ac:dyDescent="0.25">
      <c r="A121" s="3" t="s">
        <v>24</v>
      </c>
      <c r="B121" s="3" t="s">
        <v>20</v>
      </c>
      <c r="C121" s="3" t="s">
        <v>9</v>
      </c>
      <c r="D121" s="3" t="s">
        <v>72</v>
      </c>
      <c r="E121" s="3" t="s">
        <v>19</v>
      </c>
      <c r="F121" s="3" t="s">
        <v>16</v>
      </c>
      <c r="G121" s="13">
        <v>10855.194973442154</v>
      </c>
      <c r="K121" s="2">
        <v>43339</v>
      </c>
      <c r="L121">
        <f>$T$5</f>
        <v>8403.5820702163492</v>
      </c>
      <c r="M121">
        <f>$T$6</f>
        <v>8500.3562637647356</v>
      </c>
      <c r="N121">
        <f>$T$7</f>
        <v>8790.6788444098947</v>
      </c>
      <c r="O121">
        <f>$R$8</f>
        <v>9984.227231506673</v>
      </c>
      <c r="P121">
        <f>$R$9</f>
        <v>10177.775618603444</v>
      </c>
      <c r="Q121">
        <f>$R$10</f>
        <v>10457.345511076564</v>
      </c>
      <c r="R121">
        <f>$R$11</f>
        <v>11156.270242259361</v>
      </c>
      <c r="S121">
        <f>$R$12</f>
        <v>11855.194973442152</v>
      </c>
      <c r="T121">
        <f>$R$13</f>
        <v>13392.829382044303</v>
      </c>
    </row>
    <row r="122" spans="1:20" x14ac:dyDescent="0.25">
      <c r="A122" s="3" t="s">
        <v>24</v>
      </c>
      <c r="B122" s="3" t="s">
        <v>20</v>
      </c>
      <c r="C122" s="3" t="s">
        <v>9</v>
      </c>
      <c r="D122" s="3" t="s">
        <v>72</v>
      </c>
      <c r="E122" s="3" t="s">
        <v>19</v>
      </c>
      <c r="F122" s="3" t="s">
        <v>17</v>
      </c>
      <c r="G122" s="13">
        <v>18855.194973442154</v>
      </c>
      <c r="K122" s="2">
        <v>43339.333333333336</v>
      </c>
      <c r="L122">
        <f>$T$5</f>
        <v>8403.5820702163492</v>
      </c>
      <c r="M122">
        <f>$T$6</f>
        <v>8500.3562637647356</v>
      </c>
      <c r="N122">
        <f>$T$7</f>
        <v>8790.6788444098947</v>
      </c>
      <c r="O122">
        <f>$R$8</f>
        <v>9984.227231506673</v>
      </c>
      <c r="P122">
        <f>$R$9</f>
        <v>10177.775618603444</v>
      </c>
      <c r="Q122">
        <f>$R$10</f>
        <v>10457.345511076564</v>
      </c>
      <c r="R122">
        <f>$R$11</f>
        <v>11156.270242259361</v>
      </c>
      <c r="S122">
        <f>$R$12</f>
        <v>11855.194973442152</v>
      </c>
      <c r="T122">
        <f>$R$13</f>
        <v>13392.829382044303</v>
      </c>
    </row>
    <row r="123" spans="1:20" x14ac:dyDescent="0.25">
      <c r="A123" s="3" t="s">
        <v>24</v>
      </c>
      <c r="B123" s="3" t="s">
        <v>20</v>
      </c>
      <c r="C123" s="3" t="s">
        <v>10</v>
      </c>
      <c r="D123" s="3" t="s">
        <v>14</v>
      </c>
      <c r="E123" s="3" t="s">
        <v>15</v>
      </c>
      <c r="F123" s="3" t="s">
        <v>16</v>
      </c>
      <c r="G123" s="13">
        <v>12554.119704624953</v>
      </c>
      <c r="K123" s="2">
        <v>43339.333333333336</v>
      </c>
      <c r="L123">
        <f>$U$5</f>
        <v>14403.582070216351</v>
      </c>
      <c r="M123">
        <f>$U$6</f>
        <v>14500.356263764734</v>
      </c>
      <c r="N123">
        <f>$U$7</f>
        <v>14790.678844409897</v>
      </c>
      <c r="O123">
        <f>$S$8</f>
        <v>9984.227231506673</v>
      </c>
      <c r="P123">
        <f>$S$9</f>
        <v>10177.775618603444</v>
      </c>
      <c r="Q123">
        <f>$S$10</f>
        <v>10457.345511076564</v>
      </c>
      <c r="R123">
        <f>$S$11</f>
        <v>11156.270242259361</v>
      </c>
      <c r="S123">
        <f>$S$12</f>
        <v>11855.194973442152</v>
      </c>
      <c r="T123">
        <f>$S$13</f>
        <v>13392.829382044303</v>
      </c>
    </row>
    <row r="124" spans="1:20" x14ac:dyDescent="0.25">
      <c r="A124" s="3" t="s">
        <v>24</v>
      </c>
      <c r="B124" s="3" t="s">
        <v>20</v>
      </c>
      <c r="C124" s="3" t="s">
        <v>10</v>
      </c>
      <c r="D124" s="3" t="s">
        <v>14</v>
      </c>
      <c r="E124" s="3" t="s">
        <v>15</v>
      </c>
      <c r="F124" s="3" t="s">
        <v>17</v>
      </c>
      <c r="G124" s="13">
        <v>12554.119704624953</v>
      </c>
      <c r="K124" s="2">
        <v>43340</v>
      </c>
      <c r="L124">
        <f>$U$5</f>
        <v>14403.582070216351</v>
      </c>
      <c r="M124">
        <f>$U$6</f>
        <v>14500.356263764734</v>
      </c>
      <c r="N124">
        <f>$U$7</f>
        <v>14790.678844409897</v>
      </c>
      <c r="O124">
        <f>$S$8</f>
        <v>9984.227231506673</v>
      </c>
      <c r="P124">
        <f>$S$9</f>
        <v>10177.775618603444</v>
      </c>
      <c r="Q124">
        <f>$S$10</f>
        <v>10457.345511076564</v>
      </c>
      <c r="R124">
        <f>$S$11</f>
        <v>11156.270242259361</v>
      </c>
      <c r="S124">
        <f>$S$12</f>
        <v>11855.194973442152</v>
      </c>
      <c r="T124">
        <f>$S$13</f>
        <v>13392.829382044303</v>
      </c>
    </row>
    <row r="125" spans="1:20" x14ac:dyDescent="0.25">
      <c r="A125" s="3" t="s">
        <v>24</v>
      </c>
      <c r="B125" s="3" t="s">
        <v>20</v>
      </c>
      <c r="C125" s="3" t="s">
        <v>10</v>
      </c>
      <c r="D125" s="3" t="s">
        <v>14</v>
      </c>
      <c r="E125" s="3" t="s">
        <v>18</v>
      </c>
      <c r="F125" s="3" t="s">
        <v>16</v>
      </c>
      <c r="G125" s="13">
        <v>12554.119704624953</v>
      </c>
      <c r="K125" s="2">
        <v>43340</v>
      </c>
      <c r="L125">
        <f>$P$5</f>
        <v>8403.5820702163492</v>
      </c>
      <c r="M125">
        <f>$N$6</f>
        <v>9500.3562637647356</v>
      </c>
      <c r="N125">
        <f>$N$7</f>
        <v>9790.6788444098947</v>
      </c>
      <c r="O125">
        <f>$N$8</f>
        <v>9984.227231506673</v>
      </c>
      <c r="P125">
        <f>$N$9</f>
        <v>10177.775618603444</v>
      </c>
      <c r="Q125">
        <f>$N$10</f>
        <v>10457.345511076564</v>
      </c>
      <c r="R125">
        <f>$N$11</f>
        <v>11156.270242259359</v>
      </c>
      <c r="S125">
        <f>$N$12</f>
        <v>11855.194973442154</v>
      </c>
      <c r="T125">
        <f t="shared" ref="T125:T126" si="2">$N$13</f>
        <v>13392.829382044303</v>
      </c>
    </row>
    <row r="126" spans="1:20" x14ac:dyDescent="0.25">
      <c r="A126" s="3" t="s">
        <v>24</v>
      </c>
      <c r="B126" s="3" t="s">
        <v>20</v>
      </c>
      <c r="C126" s="3" t="s">
        <v>10</v>
      </c>
      <c r="D126" s="3" t="s">
        <v>14</v>
      </c>
      <c r="E126" s="3" t="s">
        <v>18</v>
      </c>
      <c r="F126" s="3" t="s">
        <v>17</v>
      </c>
      <c r="G126" s="13">
        <v>12554.119704624953</v>
      </c>
      <c r="K126" s="2">
        <v>43340.333333333336</v>
      </c>
      <c r="L126">
        <f>$P$5</f>
        <v>8403.5820702163492</v>
      </c>
      <c r="M126">
        <f>$N$6</f>
        <v>9500.3562637647356</v>
      </c>
      <c r="N126">
        <f>$N$7</f>
        <v>9790.6788444098947</v>
      </c>
      <c r="O126">
        <f>$N$8</f>
        <v>9984.227231506673</v>
      </c>
      <c r="P126">
        <f>$N$9</f>
        <v>10177.775618603444</v>
      </c>
      <c r="Q126">
        <f>$N$10</f>
        <v>10457.345511076564</v>
      </c>
      <c r="R126">
        <f>$N$11</f>
        <v>11156.270242259359</v>
      </c>
      <c r="S126">
        <f>$N$12</f>
        <v>11855.194973442154</v>
      </c>
      <c r="T126">
        <f t="shared" si="2"/>
        <v>13392.829382044303</v>
      </c>
    </row>
    <row r="127" spans="1:20" x14ac:dyDescent="0.25">
      <c r="A127" s="3" t="s">
        <v>24</v>
      </c>
      <c r="B127" s="3" t="s">
        <v>20</v>
      </c>
      <c r="C127" s="3" t="s">
        <v>10</v>
      </c>
      <c r="D127" s="3" t="s">
        <v>14</v>
      </c>
      <c r="E127" s="3" t="s">
        <v>19</v>
      </c>
      <c r="F127" s="3" t="s">
        <v>16</v>
      </c>
      <c r="G127" s="13">
        <v>12554.119704624949</v>
      </c>
      <c r="K127" s="2">
        <v>43340.333333333336</v>
      </c>
      <c r="L127">
        <f>$Q$5</f>
        <v>14403.582070216351</v>
      </c>
      <c r="M127">
        <f>$P$6</f>
        <v>8500.3562637647356</v>
      </c>
      <c r="N127">
        <f>$O$7</f>
        <v>9790.6788444098947</v>
      </c>
      <c r="O127">
        <f>$O$8</f>
        <v>9984.227231506673</v>
      </c>
      <c r="P127">
        <f>$N$9</f>
        <v>10177.775618603444</v>
      </c>
      <c r="Q127">
        <f>$O$10</f>
        <v>10457.345511076566</v>
      </c>
      <c r="R127">
        <f>$O$11</f>
        <v>11156.270242259359</v>
      </c>
      <c r="S127">
        <f>$O$12</f>
        <v>11855.194973442154</v>
      </c>
      <c r="T127">
        <f>$O$13</f>
        <v>13392.829382044303</v>
      </c>
    </row>
    <row r="128" spans="1:20" x14ac:dyDescent="0.25">
      <c r="A128" s="3" t="s">
        <v>24</v>
      </c>
      <c r="B128" s="3" t="s">
        <v>20</v>
      </c>
      <c r="C128" s="3" t="s">
        <v>10</v>
      </c>
      <c r="D128" s="3" t="s">
        <v>14</v>
      </c>
      <c r="E128" s="3" t="s">
        <v>19</v>
      </c>
      <c r="F128" s="3" t="s">
        <v>17</v>
      </c>
      <c r="G128" s="13">
        <v>12554.119704624949</v>
      </c>
      <c r="K128" s="2">
        <v>43341</v>
      </c>
      <c r="L128">
        <f>$Q$5</f>
        <v>14403.582070216351</v>
      </c>
      <c r="M128">
        <f>$P$6</f>
        <v>8500.3562637647356</v>
      </c>
      <c r="N128">
        <f>$O$7</f>
        <v>9790.6788444098947</v>
      </c>
      <c r="O128">
        <f>$O$8</f>
        <v>9984.227231506673</v>
      </c>
      <c r="P128">
        <f>$N$9</f>
        <v>10177.775618603444</v>
      </c>
      <c r="Q128">
        <f>$O$10</f>
        <v>10457.345511076566</v>
      </c>
      <c r="R128">
        <f>$O$11</f>
        <v>11156.270242259359</v>
      </c>
      <c r="S128">
        <f>$O$12</f>
        <v>11855.194973442154</v>
      </c>
      <c r="T128">
        <f>$O$13</f>
        <v>13392.829382044303</v>
      </c>
    </row>
    <row r="129" spans="1:22" x14ac:dyDescent="0.25">
      <c r="A129" s="3" t="s">
        <v>24</v>
      </c>
      <c r="B129" s="3" t="s">
        <v>20</v>
      </c>
      <c r="C129" s="3" t="s">
        <v>10</v>
      </c>
      <c r="D129" s="3" t="s">
        <v>72</v>
      </c>
      <c r="E129" s="3" t="s">
        <v>15</v>
      </c>
      <c r="F129" s="3" t="s">
        <v>16</v>
      </c>
      <c r="G129" s="13" t="s">
        <v>42</v>
      </c>
      <c r="K129" s="2">
        <v>43341</v>
      </c>
      <c r="L129">
        <f>$X$5</f>
        <v>8403.5820702163492</v>
      </c>
      <c r="M129">
        <f>$X$6</f>
        <v>8500.3562637647356</v>
      </c>
      <c r="N129">
        <f>$X$7</f>
        <v>8790.6788444098947</v>
      </c>
      <c r="O129">
        <f>$X$8</f>
        <v>8984.227231506673</v>
      </c>
      <c r="P129">
        <f>$X$9</f>
        <v>9177.7756186034494</v>
      </c>
      <c r="Q129">
        <f>$X$10</f>
        <v>9457.3455110765644</v>
      </c>
      <c r="R129">
        <f>$V$11</f>
        <v>11156.270242259359</v>
      </c>
      <c r="S129">
        <f>$V$12</f>
        <v>11855.194973442158</v>
      </c>
      <c r="T129">
        <f>$V$13</f>
        <v>13392.829382044303</v>
      </c>
    </row>
    <row r="130" spans="1:22" x14ac:dyDescent="0.25">
      <c r="A130" s="3" t="s">
        <v>24</v>
      </c>
      <c r="B130" s="3" t="s">
        <v>20</v>
      </c>
      <c r="C130" s="3" t="s">
        <v>10</v>
      </c>
      <c r="D130" s="3" t="s">
        <v>72</v>
      </c>
      <c r="E130" s="3" t="s">
        <v>15</v>
      </c>
      <c r="F130" s="3" t="s">
        <v>17</v>
      </c>
      <c r="G130" s="13" t="s">
        <v>42</v>
      </c>
      <c r="K130" s="2">
        <v>43341.333333333336</v>
      </c>
      <c r="L130">
        <f>$X$5</f>
        <v>8403.5820702163492</v>
      </c>
      <c r="M130">
        <f>$X$6</f>
        <v>8500.3562637647356</v>
      </c>
      <c r="N130">
        <f>$X$7</f>
        <v>8790.6788444098947</v>
      </c>
      <c r="O130">
        <f>$X$8</f>
        <v>8984.227231506673</v>
      </c>
      <c r="P130">
        <f>$X$9</f>
        <v>9177.7756186034494</v>
      </c>
      <c r="Q130">
        <f>$X$10</f>
        <v>9457.3455110765644</v>
      </c>
      <c r="R130">
        <f>$V$11</f>
        <v>11156.270242259359</v>
      </c>
      <c r="S130">
        <f>$V$12</f>
        <v>11855.194973442158</v>
      </c>
      <c r="T130">
        <f>$V$13</f>
        <v>13392.829382044303</v>
      </c>
    </row>
    <row r="131" spans="1:22" x14ac:dyDescent="0.25">
      <c r="A131" s="3" t="s">
        <v>24</v>
      </c>
      <c r="B131" s="3" t="s">
        <v>20</v>
      </c>
      <c r="C131" s="3" t="s">
        <v>10</v>
      </c>
      <c r="D131" s="3" t="s">
        <v>72</v>
      </c>
      <c r="E131" s="3" t="s">
        <v>18</v>
      </c>
      <c r="F131" s="3" t="s">
        <v>16</v>
      </c>
      <c r="G131" s="13" t="s">
        <v>42</v>
      </c>
      <c r="K131" s="2">
        <v>43341.333333333336</v>
      </c>
      <c r="L131">
        <f>$Y$5</f>
        <v>16403.582070216351</v>
      </c>
      <c r="M131">
        <f>$Y$6</f>
        <v>16500.356263764734</v>
      </c>
      <c r="N131">
        <f>$Y$7</f>
        <v>16790.678844409897</v>
      </c>
      <c r="O131">
        <f>$Y$8</f>
        <v>16984.227231506673</v>
      </c>
      <c r="P131">
        <f>$Y$9</f>
        <v>17177.775618603449</v>
      </c>
      <c r="Q131">
        <f>$Y$10</f>
        <v>17457.345511076564</v>
      </c>
      <c r="R131">
        <f>$W$11</f>
        <v>11156.270242259359</v>
      </c>
      <c r="S131">
        <f>$W$12</f>
        <v>11855.194973442158</v>
      </c>
      <c r="T131">
        <f>$W$13</f>
        <v>13392.829382044303</v>
      </c>
    </row>
    <row r="132" spans="1:22" x14ac:dyDescent="0.25">
      <c r="A132" s="3" t="s">
        <v>24</v>
      </c>
      <c r="B132" s="3" t="s">
        <v>20</v>
      </c>
      <c r="C132" s="3" t="s">
        <v>10</v>
      </c>
      <c r="D132" s="3" t="s">
        <v>72</v>
      </c>
      <c r="E132" s="3" t="s">
        <v>18</v>
      </c>
      <c r="F132" s="3" t="s">
        <v>17</v>
      </c>
      <c r="G132" s="13" t="s">
        <v>42</v>
      </c>
      <c r="K132" s="2">
        <v>43342</v>
      </c>
      <c r="L132">
        <f>$Y$5</f>
        <v>16403.582070216351</v>
      </c>
      <c r="M132">
        <f>$Y$6</f>
        <v>16500.356263764734</v>
      </c>
      <c r="N132">
        <f>$Y$7</f>
        <v>16790.678844409897</v>
      </c>
      <c r="O132">
        <f>$Y$8</f>
        <v>16984.227231506673</v>
      </c>
      <c r="P132">
        <f>$Y$9</f>
        <v>17177.775618603449</v>
      </c>
      <c r="Q132">
        <f>$Y$10</f>
        <v>17457.345511076564</v>
      </c>
      <c r="R132">
        <f>$W$11</f>
        <v>11156.270242259359</v>
      </c>
      <c r="S132">
        <f>$W$12</f>
        <v>11855.194973442158</v>
      </c>
      <c r="T132">
        <f>$W$13</f>
        <v>13392.829382044303</v>
      </c>
    </row>
    <row r="133" spans="1:22" x14ac:dyDescent="0.25">
      <c r="A133" s="3" t="s">
        <v>24</v>
      </c>
      <c r="B133" s="3" t="s">
        <v>20</v>
      </c>
      <c r="C133" s="3" t="s">
        <v>10</v>
      </c>
      <c r="D133" s="3" t="s">
        <v>72</v>
      </c>
      <c r="E133" s="3" t="s">
        <v>19</v>
      </c>
      <c r="F133" s="3" t="s">
        <v>16</v>
      </c>
      <c r="G133" s="13">
        <v>11554.119704624953</v>
      </c>
      <c r="K133" s="2">
        <v>43342</v>
      </c>
      <c r="L133">
        <f>$X$5</f>
        <v>8403.5820702163492</v>
      </c>
      <c r="M133">
        <f>$X$6</f>
        <v>8500.3562637647356</v>
      </c>
      <c r="N133">
        <f>$X$7</f>
        <v>8790.6788444098947</v>
      </c>
      <c r="O133">
        <f>$X$8</f>
        <v>8984.227231506673</v>
      </c>
      <c r="P133">
        <f>$X$9</f>
        <v>9177.7756186034494</v>
      </c>
      <c r="Q133">
        <f>$V$10</f>
        <v>10457.345511076566</v>
      </c>
      <c r="R133">
        <f>$V$11</f>
        <v>11156.270242259359</v>
      </c>
      <c r="S133">
        <f>$V$12</f>
        <v>11855.194973442158</v>
      </c>
      <c r="T133">
        <f>$V$13</f>
        <v>13392.829382044303</v>
      </c>
    </row>
    <row r="134" spans="1:22" x14ac:dyDescent="0.25">
      <c r="A134" s="3" t="s">
        <v>24</v>
      </c>
      <c r="B134" s="3" t="s">
        <v>20</v>
      </c>
      <c r="C134" s="3" t="s">
        <v>10</v>
      </c>
      <c r="D134" s="3" t="s">
        <v>72</v>
      </c>
      <c r="E134" s="3" t="s">
        <v>19</v>
      </c>
      <c r="F134" s="3" t="s">
        <v>17</v>
      </c>
      <c r="G134" s="13">
        <v>19554.119704624951</v>
      </c>
      <c r="K134" s="2">
        <v>43342.333333333336</v>
      </c>
      <c r="L134">
        <f>$X$5</f>
        <v>8403.5820702163492</v>
      </c>
      <c r="M134">
        <f>$X$6</f>
        <v>8500.3562637647356</v>
      </c>
      <c r="N134">
        <f>$X$7</f>
        <v>8790.6788444098947</v>
      </c>
      <c r="O134">
        <f>$X$8</f>
        <v>8984.227231506673</v>
      </c>
      <c r="P134">
        <f>$X$9</f>
        <v>9177.7756186034494</v>
      </c>
      <c r="Q134">
        <f>$V$10</f>
        <v>10457.345511076566</v>
      </c>
      <c r="R134">
        <f>$V$11</f>
        <v>11156.270242259359</v>
      </c>
      <c r="S134">
        <f>$V$12</f>
        <v>11855.194973442158</v>
      </c>
      <c r="T134">
        <f>$V$13</f>
        <v>13392.829382044303</v>
      </c>
      <c r="V134" t="s">
        <v>75</v>
      </c>
    </row>
    <row r="135" spans="1:22" x14ac:dyDescent="0.25">
      <c r="A135" s="3" t="s">
        <v>24</v>
      </c>
      <c r="B135" s="3" t="s">
        <v>20</v>
      </c>
      <c r="C135" s="3" t="s">
        <v>11</v>
      </c>
      <c r="D135" s="3" t="s">
        <v>14</v>
      </c>
      <c r="E135" s="3" t="s">
        <v>15</v>
      </c>
      <c r="F135" s="3" t="s">
        <v>16</v>
      </c>
      <c r="G135" s="13">
        <v>13392.829382044303</v>
      </c>
      <c r="K135" s="2">
        <v>43342.333333333336</v>
      </c>
      <c r="L135">
        <f>$Y$5</f>
        <v>16403.582070216351</v>
      </c>
      <c r="M135">
        <f>$Y$6</f>
        <v>16500.356263764734</v>
      </c>
      <c r="N135">
        <f>$Y$7</f>
        <v>16790.678844409897</v>
      </c>
      <c r="O135">
        <f>$Y$8</f>
        <v>16984.227231506673</v>
      </c>
      <c r="P135">
        <f>$Y$9</f>
        <v>17177.775618603449</v>
      </c>
      <c r="Q135">
        <f t="shared" ref="Q135:Q140" si="3">$W$10</f>
        <v>10457.345511076566</v>
      </c>
      <c r="R135">
        <f t="shared" ref="R135:R140" si="4">$W$11</f>
        <v>11156.270242259359</v>
      </c>
      <c r="S135">
        <f t="shared" ref="S135:S140" si="5">$W$12</f>
        <v>11855.194973442158</v>
      </c>
      <c r="T135">
        <f t="shared" ref="T135:T140" si="6">$W$13</f>
        <v>13392.829382044303</v>
      </c>
    </row>
    <row r="136" spans="1:22" x14ac:dyDescent="0.25">
      <c r="A136" s="3" t="s">
        <v>24</v>
      </c>
      <c r="B136" s="3" t="s">
        <v>20</v>
      </c>
      <c r="C136" s="3" t="s">
        <v>11</v>
      </c>
      <c r="D136" s="3" t="s">
        <v>14</v>
      </c>
      <c r="E136" s="3" t="s">
        <v>15</v>
      </c>
      <c r="F136" s="3" t="s">
        <v>17</v>
      </c>
      <c r="G136" s="13">
        <v>13392.829382044303</v>
      </c>
      <c r="K136" s="2">
        <v>43343</v>
      </c>
      <c r="L136">
        <f>$Y$5</f>
        <v>16403.582070216351</v>
      </c>
      <c r="M136">
        <f>$Y$6</f>
        <v>16500.356263764734</v>
      </c>
      <c r="N136">
        <f>$Y$7</f>
        <v>16790.678844409897</v>
      </c>
      <c r="O136">
        <f>$Y$8</f>
        <v>16984.227231506673</v>
      </c>
      <c r="P136">
        <f>$Y$9</f>
        <v>17177.775618603449</v>
      </c>
      <c r="Q136">
        <f t="shared" si="3"/>
        <v>10457.345511076566</v>
      </c>
      <c r="R136">
        <f t="shared" si="4"/>
        <v>11156.270242259359</v>
      </c>
      <c r="S136">
        <f t="shared" si="5"/>
        <v>11855.194973442158</v>
      </c>
      <c r="T136">
        <f t="shared" si="6"/>
        <v>13392.829382044303</v>
      </c>
    </row>
    <row r="137" spans="1:22" x14ac:dyDescent="0.25">
      <c r="A137" s="3" t="s">
        <v>24</v>
      </c>
      <c r="B137" s="3" t="s">
        <v>20</v>
      </c>
      <c r="C137" s="3" t="s">
        <v>11</v>
      </c>
      <c r="D137" s="3" t="s">
        <v>14</v>
      </c>
      <c r="E137" s="3" t="s">
        <v>18</v>
      </c>
      <c r="F137" s="3" t="s">
        <v>16</v>
      </c>
      <c r="G137" s="13">
        <v>13392.829382044303</v>
      </c>
      <c r="K137" s="2">
        <v>43343</v>
      </c>
      <c r="L137">
        <f>$X$5</f>
        <v>8403.5820702163492</v>
      </c>
      <c r="M137">
        <f>$X$6</f>
        <v>8500.3562637647356</v>
      </c>
      <c r="N137">
        <f>$X$7</f>
        <v>8790.6788444098947</v>
      </c>
      <c r="O137">
        <f>$X$8</f>
        <v>8984.227231506673</v>
      </c>
      <c r="P137">
        <f>$X$9</f>
        <v>9177.7756186034494</v>
      </c>
      <c r="Q137">
        <f t="shared" si="3"/>
        <v>10457.345511076566</v>
      </c>
      <c r="R137">
        <f t="shared" si="4"/>
        <v>11156.270242259359</v>
      </c>
      <c r="S137">
        <f t="shared" si="5"/>
        <v>11855.194973442158</v>
      </c>
      <c r="T137">
        <f t="shared" si="6"/>
        <v>13392.829382044303</v>
      </c>
    </row>
    <row r="138" spans="1:22" x14ac:dyDescent="0.25">
      <c r="A138" s="3" t="s">
        <v>24</v>
      </c>
      <c r="B138" s="3" t="s">
        <v>20</v>
      </c>
      <c r="C138" s="3" t="s">
        <v>11</v>
      </c>
      <c r="D138" s="3" t="s">
        <v>14</v>
      </c>
      <c r="E138" s="3" t="s">
        <v>18</v>
      </c>
      <c r="F138" s="3" t="s">
        <v>17</v>
      </c>
      <c r="G138" s="13">
        <v>13392.829382044303</v>
      </c>
      <c r="K138" s="2">
        <v>43343.333333333336</v>
      </c>
      <c r="L138">
        <f>$X$5</f>
        <v>8403.5820702163492</v>
      </c>
      <c r="M138">
        <f>$X$6</f>
        <v>8500.3562637647356</v>
      </c>
      <c r="N138">
        <f>$X$7</f>
        <v>8790.6788444098947</v>
      </c>
      <c r="O138">
        <f>$X$8</f>
        <v>8984.227231506673</v>
      </c>
      <c r="P138">
        <f>$X$9</f>
        <v>9177.7756186034494</v>
      </c>
      <c r="Q138">
        <f t="shared" si="3"/>
        <v>10457.345511076566</v>
      </c>
      <c r="R138">
        <f t="shared" si="4"/>
        <v>11156.270242259359</v>
      </c>
      <c r="S138">
        <f t="shared" si="5"/>
        <v>11855.194973442158</v>
      </c>
      <c r="T138">
        <f t="shared" si="6"/>
        <v>13392.829382044303</v>
      </c>
    </row>
    <row r="139" spans="1:22" x14ac:dyDescent="0.25">
      <c r="A139" s="3" t="s">
        <v>24</v>
      </c>
      <c r="B139" s="3" t="s">
        <v>20</v>
      </c>
      <c r="C139" s="3" t="s">
        <v>11</v>
      </c>
      <c r="D139" s="3" t="s">
        <v>14</v>
      </c>
      <c r="E139" s="3" t="s">
        <v>19</v>
      </c>
      <c r="F139" s="3" t="s">
        <v>16</v>
      </c>
      <c r="G139" s="13">
        <v>13392.829382044303</v>
      </c>
      <c r="K139" s="2">
        <v>43343.333333333336</v>
      </c>
      <c r="L139">
        <f>$Y$5</f>
        <v>16403.582070216351</v>
      </c>
      <c r="M139">
        <f>$Y$6</f>
        <v>16500.356263764734</v>
      </c>
      <c r="N139">
        <f>$Y$7</f>
        <v>16790.678844409897</v>
      </c>
      <c r="O139">
        <f>$Y$8</f>
        <v>16984.227231506673</v>
      </c>
      <c r="P139">
        <f>$Y$9</f>
        <v>17177.775618603449</v>
      </c>
      <c r="Q139">
        <f t="shared" si="3"/>
        <v>10457.345511076566</v>
      </c>
      <c r="R139">
        <f t="shared" si="4"/>
        <v>11156.270242259359</v>
      </c>
      <c r="S139">
        <f t="shared" si="5"/>
        <v>11855.194973442158</v>
      </c>
      <c r="T139">
        <f t="shared" si="6"/>
        <v>13392.829382044303</v>
      </c>
    </row>
    <row r="140" spans="1:22" x14ac:dyDescent="0.25">
      <c r="A140" s="3" t="s">
        <v>24</v>
      </c>
      <c r="B140" s="3" t="s">
        <v>20</v>
      </c>
      <c r="C140" s="3" t="s">
        <v>11</v>
      </c>
      <c r="D140" s="3" t="s">
        <v>14</v>
      </c>
      <c r="E140" s="3" t="s">
        <v>19</v>
      </c>
      <c r="F140" s="3" t="s">
        <v>17</v>
      </c>
      <c r="G140" s="13">
        <v>13392.829382044303</v>
      </c>
      <c r="K140" s="2">
        <v>43344</v>
      </c>
      <c r="L140">
        <f>$Y$5</f>
        <v>16403.582070216351</v>
      </c>
      <c r="M140">
        <f>$Y$6</f>
        <v>16500.356263764734</v>
      </c>
      <c r="N140">
        <f>$Y$7</f>
        <v>16790.678844409897</v>
      </c>
      <c r="O140">
        <f>$Y$8</f>
        <v>16984.227231506673</v>
      </c>
      <c r="P140">
        <f>$Y$9</f>
        <v>17177.775618603449</v>
      </c>
      <c r="Q140">
        <f t="shared" si="3"/>
        <v>10457.345511076566</v>
      </c>
      <c r="R140">
        <f t="shared" si="4"/>
        <v>11156.270242259359</v>
      </c>
      <c r="S140">
        <f t="shared" si="5"/>
        <v>11855.194973442158</v>
      </c>
      <c r="T140">
        <f t="shared" si="6"/>
        <v>13392.829382044303</v>
      </c>
    </row>
    <row r="141" spans="1:22" x14ac:dyDescent="0.25">
      <c r="A141" s="3" t="s">
        <v>24</v>
      </c>
      <c r="B141" s="3" t="s">
        <v>20</v>
      </c>
      <c r="C141" s="3" t="s">
        <v>11</v>
      </c>
      <c r="D141" s="3" t="s">
        <v>72</v>
      </c>
      <c r="E141" s="3" t="s">
        <v>15</v>
      </c>
      <c r="F141" s="3" t="s">
        <v>16</v>
      </c>
      <c r="G141" s="13" t="s">
        <v>42</v>
      </c>
      <c r="K141" s="2"/>
    </row>
    <row r="142" spans="1:22" x14ac:dyDescent="0.25">
      <c r="A142" s="3" t="s">
        <v>24</v>
      </c>
      <c r="B142" s="3" t="s">
        <v>20</v>
      </c>
      <c r="C142" s="3" t="s">
        <v>11</v>
      </c>
      <c r="D142" s="3" t="s">
        <v>72</v>
      </c>
      <c r="E142" s="3" t="s">
        <v>15</v>
      </c>
      <c r="F142" s="3" t="s">
        <v>17</v>
      </c>
      <c r="G142" s="13" t="s">
        <v>42</v>
      </c>
    </row>
    <row r="143" spans="1:22" x14ac:dyDescent="0.25">
      <c r="A143" s="3" t="s">
        <v>24</v>
      </c>
      <c r="B143" s="3" t="s">
        <v>20</v>
      </c>
      <c r="C143" s="3" t="s">
        <v>11</v>
      </c>
      <c r="D143" s="3" t="s">
        <v>72</v>
      </c>
      <c r="E143" s="3" t="s">
        <v>18</v>
      </c>
      <c r="F143" s="3" t="s">
        <v>16</v>
      </c>
      <c r="G143" s="13" t="s">
        <v>42</v>
      </c>
    </row>
    <row r="144" spans="1:22" x14ac:dyDescent="0.25">
      <c r="A144" s="3" t="s">
        <v>24</v>
      </c>
      <c r="B144" s="3" t="s">
        <v>20</v>
      </c>
      <c r="C144" s="3" t="s">
        <v>11</v>
      </c>
      <c r="D144" s="3" t="s">
        <v>72</v>
      </c>
      <c r="E144" s="3" t="s">
        <v>18</v>
      </c>
      <c r="F144" s="3" t="s">
        <v>17</v>
      </c>
      <c r="G144" s="13" t="s">
        <v>42</v>
      </c>
    </row>
    <row r="145" spans="1:7" x14ac:dyDescent="0.25">
      <c r="A145" s="3" t="s">
        <v>24</v>
      </c>
      <c r="B145" s="3" t="s">
        <v>20</v>
      </c>
      <c r="C145" s="3" t="s">
        <v>11</v>
      </c>
      <c r="D145" s="3" t="s">
        <v>72</v>
      </c>
      <c r="E145" s="3" t="s">
        <v>19</v>
      </c>
      <c r="F145" s="3" t="s">
        <v>16</v>
      </c>
      <c r="G145" s="13" t="s">
        <v>42</v>
      </c>
    </row>
    <row r="146" spans="1:7" x14ac:dyDescent="0.25">
      <c r="A146" s="3" t="s">
        <v>24</v>
      </c>
      <c r="B146" s="3" t="s">
        <v>20</v>
      </c>
      <c r="C146" s="3" t="s">
        <v>11</v>
      </c>
      <c r="D146" s="3" t="s">
        <v>72</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5"/>
  <sheetViews>
    <sheetView tabSelected="1" topLeftCell="G45" zoomScale="70" zoomScaleNormal="70" workbookViewId="0">
      <selection activeCell="AH63" sqref="AH63"/>
    </sheetView>
  </sheetViews>
  <sheetFormatPr defaultRowHeight="15" x14ac:dyDescent="0.25"/>
  <cols>
    <col min="1" max="1" width="16" customWidth="1"/>
    <col min="2" max="2" width="14.7109375" customWidth="1"/>
    <col min="4" max="4" width="9.42578125" customWidth="1"/>
    <col min="7" max="7" width="12.5703125" customWidth="1"/>
    <col min="12" max="12" width="10.5703125" bestFit="1" customWidth="1"/>
    <col min="15" max="15" width="11.140625" customWidth="1"/>
    <col min="16" max="16" width="14.28515625" customWidth="1"/>
    <col min="17" max="17" width="14.5703125" customWidth="1"/>
    <col min="18" max="18" width="9.140625" customWidth="1"/>
    <col min="19" max="21" width="16.28515625" bestFit="1" customWidth="1"/>
    <col min="22" max="22" width="12.140625" bestFit="1" customWidth="1"/>
    <col min="23" max="23" width="12.85546875" customWidth="1"/>
    <col min="24" max="29" width="12.140625" bestFit="1" customWidth="1"/>
  </cols>
  <sheetData>
    <row r="1" spans="1:28" x14ac:dyDescent="0.25">
      <c r="A1" s="9"/>
      <c r="B1" s="9"/>
    </row>
    <row r="2" spans="1:28" x14ac:dyDescent="0.25">
      <c r="A2" s="35"/>
      <c r="B2" s="9"/>
      <c r="D2" s="34"/>
      <c r="G2" s="34"/>
    </row>
    <row r="3" spans="1:28" x14ac:dyDescent="0.25">
      <c r="A3" s="35"/>
      <c r="B3" s="9"/>
      <c r="D3" s="34"/>
      <c r="G3" s="34"/>
    </row>
    <row r="4" spans="1:28" ht="15.75" x14ac:dyDescent="0.25">
      <c r="A4" s="35"/>
      <c r="B4" s="9"/>
      <c r="D4" s="34"/>
      <c r="G4" s="34"/>
      <c r="L4" s="36" t="s">
        <v>77</v>
      </c>
      <c r="M4" s="36"/>
      <c r="N4" s="36"/>
      <c r="O4" s="36"/>
      <c r="P4" s="36"/>
      <c r="Q4" s="37" t="s">
        <v>78</v>
      </c>
      <c r="R4" s="37"/>
      <c r="S4" s="37"/>
      <c r="T4" s="37"/>
      <c r="U4" s="37"/>
      <c r="V4" s="38" t="s">
        <v>79</v>
      </c>
      <c r="W4" s="38"/>
      <c r="X4" s="38"/>
      <c r="Y4" s="38"/>
      <c r="Z4" s="38"/>
    </row>
    <row r="5" spans="1:28" x14ac:dyDescent="0.25">
      <c r="A5" s="35"/>
      <c r="B5" s="9"/>
      <c r="D5" s="34"/>
      <c r="G5" s="34"/>
      <c r="L5" t="s">
        <v>30</v>
      </c>
      <c r="N5" t="s">
        <v>13</v>
      </c>
      <c r="O5" t="s">
        <v>20</v>
      </c>
      <c r="P5" t="s">
        <v>21</v>
      </c>
      <c r="Q5" t="s">
        <v>30</v>
      </c>
      <c r="S5" t="s">
        <v>13</v>
      </c>
      <c r="T5" t="s">
        <v>20</v>
      </c>
      <c r="U5" t="s">
        <v>21</v>
      </c>
      <c r="V5" t="s">
        <v>30</v>
      </c>
      <c r="X5" t="s">
        <v>13</v>
      </c>
      <c r="Y5" t="s">
        <v>20</v>
      </c>
      <c r="Z5" t="s">
        <v>21</v>
      </c>
      <c r="AA5" s="51"/>
      <c r="AB5" s="51"/>
    </row>
    <row r="6" spans="1:28" x14ac:dyDescent="0.25">
      <c r="A6" s="33"/>
      <c r="B6" s="32"/>
      <c r="D6" s="34"/>
      <c r="G6" s="34"/>
      <c r="L6">
        <v>0</v>
      </c>
      <c r="M6" t="s">
        <v>0</v>
      </c>
      <c r="N6" s="45">
        <v>22026789.267604399</v>
      </c>
      <c r="O6" s="55">
        <v>25469993.761509299</v>
      </c>
      <c r="P6" s="45">
        <v>28917188.730918098</v>
      </c>
      <c r="Q6">
        <v>0</v>
      </c>
      <c r="R6" t="s">
        <v>0</v>
      </c>
      <c r="S6" s="54">
        <v>19224413.603128199</v>
      </c>
      <c r="T6" s="45">
        <v>22184633.821453601</v>
      </c>
      <c r="U6" s="50">
        <v>25250191.444690201</v>
      </c>
      <c r="V6">
        <v>0</v>
      </c>
      <c r="W6" t="s">
        <v>0</v>
      </c>
      <c r="X6" s="54">
        <v>16422037.938651999</v>
      </c>
      <c r="Y6" s="45">
        <v>18899273.881397899</v>
      </c>
      <c r="Z6" s="50">
        <v>21583194.158462401</v>
      </c>
      <c r="AA6" s="51"/>
      <c r="AB6" s="51"/>
    </row>
    <row r="7" spans="1:28" x14ac:dyDescent="0.25">
      <c r="A7" s="33"/>
      <c r="B7" s="32"/>
      <c r="D7" s="34"/>
      <c r="F7" s="34"/>
      <c r="G7" s="34"/>
      <c r="L7">
        <v>1</v>
      </c>
      <c r="M7" t="s">
        <v>1</v>
      </c>
      <c r="N7" s="45">
        <v>22084727.301261999</v>
      </c>
      <c r="O7" s="55">
        <v>25526174.148605999</v>
      </c>
      <c r="P7" s="45">
        <v>28973369.118014898</v>
      </c>
      <c r="Q7">
        <v>1</v>
      </c>
      <c r="R7" t="s">
        <v>1</v>
      </c>
      <c r="S7" s="54">
        <v>19255700.141303301</v>
      </c>
      <c r="T7" s="45">
        <v>22214971.230485801</v>
      </c>
      <c r="U7" s="50">
        <v>25280528.853722502</v>
      </c>
      <c r="V7">
        <v>1</v>
      </c>
      <c r="W7" t="s">
        <v>1</v>
      </c>
      <c r="X7" s="54">
        <v>16426672.981344599</v>
      </c>
      <c r="Y7" s="45">
        <v>18903768.312365599</v>
      </c>
      <c r="Z7" s="50">
        <v>21587688.589430101</v>
      </c>
      <c r="AA7" s="51"/>
      <c r="AB7" s="51"/>
    </row>
    <row r="8" spans="1:28" x14ac:dyDescent="0.25">
      <c r="A8" s="35"/>
      <c r="B8" s="9"/>
      <c r="D8" s="34"/>
      <c r="G8" s="34"/>
      <c r="L8">
        <v>2</v>
      </c>
      <c r="M8" t="s">
        <v>2</v>
      </c>
      <c r="N8" s="45">
        <v>22146661.0613789</v>
      </c>
      <c r="O8" s="55">
        <v>25582354.535702799</v>
      </c>
      <c r="P8" s="45">
        <v>29029549.505111702</v>
      </c>
      <c r="Q8">
        <v>2</v>
      </c>
      <c r="R8" t="s">
        <v>2</v>
      </c>
      <c r="S8" s="54">
        <v>19289144.3717664</v>
      </c>
      <c r="T8" s="45">
        <v>22245308.639518101</v>
      </c>
      <c r="U8" s="50">
        <v>25310866.262754802</v>
      </c>
      <c r="V8">
        <v>2</v>
      </c>
      <c r="W8" t="s">
        <v>2</v>
      </c>
      <c r="X8" s="54">
        <v>16431627.682153899</v>
      </c>
      <c r="Y8" s="45">
        <v>18908262.743333299</v>
      </c>
      <c r="Z8" s="50">
        <v>21592183.020397801</v>
      </c>
      <c r="AA8" s="51"/>
      <c r="AB8" s="51"/>
    </row>
    <row r="9" spans="1:28" x14ac:dyDescent="0.25">
      <c r="A9" s="35"/>
      <c r="B9" s="9"/>
      <c r="D9" s="34"/>
      <c r="G9" s="34"/>
      <c r="L9">
        <v>4</v>
      </c>
      <c r="M9" t="s">
        <v>3</v>
      </c>
      <c r="N9" s="45">
        <v>22284291.6394163</v>
      </c>
      <c r="O9" s="55">
        <v>25694715.309896398</v>
      </c>
      <c r="P9" s="45">
        <v>29141910.279305201</v>
      </c>
      <c r="Q9">
        <v>4</v>
      </c>
      <c r="R9" t="s">
        <v>3</v>
      </c>
      <c r="S9" s="54">
        <v>19363464.883906599</v>
      </c>
      <c r="T9" s="45">
        <v>22305983.4575826</v>
      </c>
      <c r="U9" s="50">
        <v>25371541.080819301</v>
      </c>
      <c r="V9">
        <v>4</v>
      </c>
      <c r="W9" t="s">
        <v>3</v>
      </c>
      <c r="X9" s="54">
        <v>16442638.1283969</v>
      </c>
      <c r="Y9" s="45">
        <v>18917251.605268799</v>
      </c>
      <c r="Z9" s="50">
        <v>21601171.882333301</v>
      </c>
      <c r="AA9" s="51"/>
      <c r="AB9" s="51"/>
    </row>
    <row r="10" spans="1:28" x14ac:dyDescent="0.25">
      <c r="A10" s="35"/>
      <c r="B10" s="9"/>
      <c r="D10" s="34"/>
      <c r="G10" s="34"/>
      <c r="L10">
        <v>6</v>
      </c>
      <c r="M10" t="s">
        <v>4</v>
      </c>
      <c r="N10" s="45">
        <v>22357731.315857101</v>
      </c>
      <c r="O10" s="55">
        <v>25702580.564089902</v>
      </c>
      <c r="P10" s="45">
        <v>29149775.533498801</v>
      </c>
      <c r="Q10">
        <v>6</v>
      </c>
      <c r="R10" t="s">
        <v>4</v>
      </c>
      <c r="S10" s="54">
        <v>19363464.883906599</v>
      </c>
      <c r="T10" s="45">
        <v>22262162.755647101</v>
      </c>
      <c r="U10" s="50">
        <v>25327720.378883801</v>
      </c>
      <c r="V10">
        <v>6</v>
      </c>
      <c r="W10" t="s">
        <v>4</v>
      </c>
      <c r="X10" s="54">
        <v>16375687.5117258</v>
      </c>
      <c r="Y10" s="45">
        <v>18829610.2013979</v>
      </c>
      <c r="Z10" s="50">
        <v>21513530.478462402</v>
      </c>
      <c r="AA10" s="51"/>
      <c r="AB10" s="51"/>
    </row>
    <row r="11" spans="1:28" x14ac:dyDescent="0.25">
      <c r="A11" s="35"/>
      <c r="B11" s="9"/>
      <c r="D11" s="34"/>
      <c r="G11" s="34"/>
      <c r="L11">
        <v>8</v>
      </c>
      <c r="M11" t="s">
        <v>5</v>
      </c>
      <c r="N11" s="45">
        <v>22443943.109939799</v>
      </c>
      <c r="O11" s="55">
        <v>25710445.818283498</v>
      </c>
      <c r="P11" s="45">
        <v>29157640.787692301</v>
      </c>
      <c r="Q11">
        <v>8</v>
      </c>
      <c r="R11" t="s">
        <v>5</v>
      </c>
      <c r="S11" s="54">
        <v>19363464.883906599</v>
      </c>
      <c r="T11" s="45">
        <v>22218342.053711601</v>
      </c>
      <c r="U11" s="50">
        <v>25283899.676948301</v>
      </c>
      <c r="V11">
        <v>8</v>
      </c>
      <c r="W11" t="s">
        <v>5</v>
      </c>
      <c r="X11" s="54">
        <v>16410144.8158118</v>
      </c>
      <c r="Y11" s="45">
        <v>18864067.505483899</v>
      </c>
      <c r="Z11" s="50">
        <v>21547987.782548402</v>
      </c>
      <c r="AA11" s="51"/>
      <c r="AB11" s="51"/>
    </row>
    <row r="12" spans="1:28" x14ac:dyDescent="0.25">
      <c r="A12" s="35"/>
      <c r="B12" s="9"/>
      <c r="D12" s="34"/>
      <c r="G12" s="34"/>
      <c r="L12">
        <v>9</v>
      </c>
      <c r="M12" t="s">
        <v>6</v>
      </c>
      <c r="N12" s="45">
        <v>22443943.109939799</v>
      </c>
      <c r="O12" s="55">
        <v>25646025.641079199</v>
      </c>
      <c r="P12" s="45">
        <v>29093220.610488001</v>
      </c>
      <c r="Q12">
        <v>9</v>
      </c>
      <c r="R12" t="s">
        <v>6</v>
      </c>
      <c r="S12" s="54">
        <v>19363464.883906599</v>
      </c>
      <c r="T12" s="45">
        <v>22189128.252421301</v>
      </c>
      <c r="U12" s="50">
        <v>25254685.875658002</v>
      </c>
      <c r="V12">
        <v>9</v>
      </c>
      <c r="W12" t="s">
        <v>6</v>
      </c>
      <c r="X12" s="54">
        <v>16410144.8158118</v>
      </c>
      <c r="Y12" s="45">
        <v>18864067.505483899</v>
      </c>
      <c r="Z12" s="50">
        <v>21547987.782548402</v>
      </c>
      <c r="AA12" s="51"/>
      <c r="AB12" s="51"/>
    </row>
    <row r="13" spans="1:28" x14ac:dyDescent="0.25">
      <c r="A13" s="35"/>
      <c r="B13" s="9"/>
      <c r="D13" s="34"/>
      <c r="G13" s="34"/>
      <c r="L13">
        <v>10</v>
      </c>
      <c r="M13" t="s">
        <v>7</v>
      </c>
      <c r="N13" s="45">
        <v>22429816.633393001</v>
      </c>
      <c r="O13" s="55">
        <v>25581605.463874899</v>
      </c>
      <c r="P13" s="45">
        <v>29028800.433283702</v>
      </c>
      <c r="Q13">
        <v>10</v>
      </c>
      <c r="R13" t="s">
        <v>7</v>
      </c>
      <c r="S13" s="54">
        <v>19357058.691054001</v>
      </c>
      <c r="T13" s="45">
        <v>22159914.451131001</v>
      </c>
      <c r="U13" s="50">
        <v>25225472.074367698</v>
      </c>
      <c r="V13">
        <v>10</v>
      </c>
      <c r="W13" t="s">
        <v>7</v>
      </c>
      <c r="X13" s="54">
        <v>16410144.8158118</v>
      </c>
      <c r="Y13" s="45">
        <v>18864067.505483899</v>
      </c>
      <c r="Z13" s="50">
        <v>21547987.782548402</v>
      </c>
      <c r="AA13" s="51"/>
      <c r="AB13" s="51"/>
    </row>
    <row r="14" spans="1:28" x14ac:dyDescent="0.25">
      <c r="A14" s="35"/>
      <c r="B14" s="9"/>
      <c r="D14" s="34"/>
      <c r="G14" s="34"/>
      <c r="L14">
        <v>15</v>
      </c>
      <c r="M14" t="s">
        <v>8</v>
      </c>
      <c r="N14" s="45">
        <v>22107715.747371498</v>
      </c>
      <c r="O14" s="55">
        <v>25259504.5778534</v>
      </c>
      <c r="P14" s="45">
        <v>28706699.547262199</v>
      </c>
      <c r="Q14">
        <v>15</v>
      </c>
      <c r="R14" t="s">
        <v>8</v>
      </c>
      <c r="S14" s="54">
        <v>19210989.684602398</v>
      </c>
      <c r="T14" s="45">
        <v>22013845.444679402</v>
      </c>
      <c r="U14" s="50">
        <v>25079403.067916099</v>
      </c>
      <c r="V14">
        <v>15</v>
      </c>
      <c r="W14" t="s">
        <v>8</v>
      </c>
      <c r="X14" s="54">
        <v>16410144.8158118</v>
      </c>
      <c r="Y14" s="45">
        <v>18864067.505483899</v>
      </c>
      <c r="Z14" s="50">
        <v>21547987.782548402</v>
      </c>
      <c r="AA14" s="51"/>
      <c r="AB14" s="51"/>
    </row>
    <row r="15" spans="1:28" x14ac:dyDescent="0.25">
      <c r="A15" s="35"/>
      <c r="B15" s="9"/>
      <c r="C15" s="9"/>
      <c r="D15" s="34"/>
      <c r="G15" s="34"/>
      <c r="L15">
        <v>20</v>
      </c>
      <c r="M15" t="s">
        <v>9</v>
      </c>
      <c r="N15" s="45">
        <v>21785614.86135</v>
      </c>
      <c r="O15" s="55">
        <v>24937403.691831801</v>
      </c>
      <c r="P15" s="45">
        <v>28384598.661240701</v>
      </c>
      <c r="Q15">
        <v>20</v>
      </c>
      <c r="R15" t="s">
        <v>9</v>
      </c>
      <c r="S15" s="54">
        <v>19064920.678150799</v>
      </c>
      <c r="T15" s="45">
        <v>21867776.438227799</v>
      </c>
      <c r="U15" s="50">
        <v>24933334.061464399</v>
      </c>
      <c r="V15">
        <v>20</v>
      </c>
      <c r="W15" t="s">
        <v>9</v>
      </c>
      <c r="X15" s="54">
        <v>16410144.8158118</v>
      </c>
      <c r="Y15" s="45">
        <v>18864067.505483899</v>
      </c>
      <c r="Z15" s="50">
        <v>21547987.782548402</v>
      </c>
      <c r="AA15" s="51"/>
      <c r="AB15" s="51"/>
    </row>
    <row r="16" spans="1:28" x14ac:dyDescent="0.25">
      <c r="A16" s="33"/>
      <c r="B16" s="32"/>
      <c r="D16" s="34"/>
      <c r="G16" s="34"/>
      <c r="L16">
        <v>25</v>
      </c>
      <c r="M16" t="s">
        <v>10</v>
      </c>
      <c r="N16" s="45">
        <v>21463513.975328501</v>
      </c>
      <c r="O16" s="55">
        <v>24615302.805810299</v>
      </c>
      <c r="P16" s="45">
        <v>28062497.775219198</v>
      </c>
      <c r="Q16">
        <v>25</v>
      </c>
      <c r="R16" t="s">
        <v>10</v>
      </c>
      <c r="S16" s="54">
        <v>18918851.6716992</v>
      </c>
      <c r="T16" s="45">
        <v>21721707.431776099</v>
      </c>
      <c r="U16" s="50">
        <v>24787265.0550128</v>
      </c>
      <c r="V16">
        <v>25</v>
      </c>
      <c r="W16" t="s">
        <v>10</v>
      </c>
      <c r="X16" s="54">
        <v>16410144.8158118</v>
      </c>
      <c r="Y16" s="45">
        <v>18864067.505483899</v>
      </c>
      <c r="Z16" s="50">
        <v>21547987.782548402</v>
      </c>
      <c r="AA16" s="51"/>
      <c r="AB16" s="51"/>
    </row>
    <row r="17" spans="1:28" x14ac:dyDescent="0.25">
      <c r="A17" s="33"/>
      <c r="B17" s="32"/>
      <c r="D17" s="34"/>
      <c r="G17" s="34"/>
      <c r="L17">
        <v>31</v>
      </c>
      <c r="M17" t="s">
        <v>11</v>
      </c>
      <c r="N17" s="45">
        <v>21076992.912102699</v>
      </c>
      <c r="O17" s="55">
        <v>24228781.7425845</v>
      </c>
      <c r="P17" s="45">
        <v>27675976.7119934</v>
      </c>
      <c r="Q17">
        <v>31</v>
      </c>
      <c r="R17" t="s">
        <v>11</v>
      </c>
      <c r="S17" s="54">
        <v>18743568.8639572</v>
      </c>
      <c r="T17" s="45">
        <v>21546424.6240342</v>
      </c>
      <c r="U17" s="50">
        <v>24611982.247270901</v>
      </c>
      <c r="V17">
        <v>31</v>
      </c>
      <c r="W17" t="s">
        <v>11</v>
      </c>
      <c r="X17" s="54">
        <v>16410144.8158118</v>
      </c>
      <c r="Y17" s="45">
        <v>18864067.505483899</v>
      </c>
      <c r="Z17" s="50">
        <v>21547987.782548402</v>
      </c>
      <c r="AA17" s="51"/>
      <c r="AB17" s="51"/>
    </row>
    <row r="18" spans="1:28" x14ac:dyDescent="0.25">
      <c r="A18" s="35"/>
      <c r="B18" s="9"/>
      <c r="D18" s="34"/>
      <c r="G18" s="34"/>
    </row>
    <row r="19" spans="1:28" x14ac:dyDescent="0.25">
      <c r="A19" s="35"/>
      <c r="B19" s="9"/>
      <c r="D19" s="34"/>
      <c r="G19" s="34"/>
    </row>
    <row r="20" spans="1:28" x14ac:dyDescent="0.25">
      <c r="A20" s="35"/>
      <c r="B20" s="9"/>
      <c r="D20" s="34"/>
      <c r="G20" s="34"/>
    </row>
    <row r="21" spans="1:28" x14ac:dyDescent="0.25">
      <c r="A21" s="35"/>
      <c r="B21" s="9"/>
      <c r="D21" s="34"/>
      <c r="G21" s="34"/>
    </row>
    <row r="22" spans="1:28" x14ac:dyDescent="0.25">
      <c r="A22" s="35"/>
      <c r="B22" s="9"/>
      <c r="D22" s="34"/>
      <c r="G22" s="34"/>
    </row>
    <row r="23" spans="1:28" ht="15.6" customHeight="1" x14ac:dyDescent="0.25">
      <c r="A23" s="35"/>
      <c r="B23" s="9"/>
      <c r="D23" s="34"/>
      <c r="G23" s="34"/>
      <c r="L23" s="36" t="s">
        <v>77</v>
      </c>
      <c r="M23" s="36"/>
      <c r="N23" s="36"/>
      <c r="O23" s="36"/>
      <c r="P23" s="36"/>
      <c r="Q23" s="37" t="s">
        <v>78</v>
      </c>
      <c r="R23" s="37"/>
      <c r="S23" s="37"/>
      <c r="T23" s="37"/>
      <c r="U23" s="37"/>
      <c r="V23" s="38" t="s">
        <v>79</v>
      </c>
      <c r="W23" s="38"/>
      <c r="X23" s="38"/>
      <c r="Y23" s="38"/>
      <c r="Z23" s="38"/>
      <c r="AA23" s="49"/>
      <c r="AB23" s="49"/>
    </row>
    <row r="24" spans="1:28" x14ac:dyDescent="0.25">
      <c r="A24" s="35"/>
      <c r="B24" s="9"/>
      <c r="D24" s="34"/>
      <c r="G24" s="34"/>
      <c r="M24" t="s">
        <v>30</v>
      </c>
      <c r="N24" t="s">
        <v>13</v>
      </c>
      <c r="O24" t="s">
        <v>20</v>
      </c>
      <c r="P24" t="s">
        <v>21</v>
      </c>
      <c r="S24" t="s">
        <v>13</v>
      </c>
      <c r="T24" t="s">
        <v>20</v>
      </c>
      <c r="U24" t="s">
        <v>21</v>
      </c>
      <c r="X24" t="s">
        <v>13</v>
      </c>
      <c r="Y24" t="s">
        <v>20</v>
      </c>
      <c r="Z24" t="s">
        <v>21</v>
      </c>
    </row>
    <row r="25" spans="1:28" x14ac:dyDescent="0.25">
      <c r="A25" s="35"/>
      <c r="B25" s="9"/>
      <c r="D25" s="34"/>
      <c r="G25" s="34"/>
      <c r="L25" t="s">
        <v>0</v>
      </c>
      <c r="M25">
        <v>0</v>
      </c>
      <c r="N25">
        <f>N6/1000000</f>
        <v>22.0267892676044</v>
      </c>
      <c r="O25">
        <f t="shared" ref="O25:P25" si="0">O6/1000000</f>
        <v>25.469993761509301</v>
      </c>
      <c r="P25">
        <f t="shared" si="0"/>
        <v>28.917188730918099</v>
      </c>
      <c r="S25">
        <f>S6/1000000</f>
        <v>19.224413603128198</v>
      </c>
      <c r="T25">
        <f t="shared" ref="T25:U25" si="1">T6/1000000</f>
        <v>22.184633821453602</v>
      </c>
      <c r="U25">
        <f t="shared" si="1"/>
        <v>25.250191444690202</v>
      </c>
      <c r="X25">
        <f>X6/1000000</f>
        <v>16.422037938652</v>
      </c>
      <c r="Y25">
        <f t="shared" ref="Y25:Z25" si="2">Y6/1000000</f>
        <v>18.8992738813979</v>
      </c>
      <c r="Z25">
        <f t="shared" si="2"/>
        <v>21.583194158462401</v>
      </c>
    </row>
    <row r="26" spans="1:28" x14ac:dyDescent="0.25">
      <c r="A26" s="33"/>
      <c r="B26" s="32"/>
      <c r="D26" s="34"/>
      <c r="G26" s="34"/>
      <c r="L26" t="s">
        <v>1</v>
      </c>
      <c r="M26">
        <v>1</v>
      </c>
      <c r="N26">
        <f t="shared" ref="N26:Z35" si="3">N7/1000000</f>
        <v>22.084727301261999</v>
      </c>
      <c r="O26">
        <f t="shared" si="3"/>
        <v>25.526174148606</v>
      </c>
      <c r="P26">
        <f t="shared" si="3"/>
        <v>28.973369118014897</v>
      </c>
      <c r="S26">
        <f t="shared" si="3"/>
        <v>19.255700141303301</v>
      </c>
      <c r="T26">
        <f t="shared" si="3"/>
        <v>22.214971230485801</v>
      </c>
      <c r="U26">
        <f t="shared" si="3"/>
        <v>25.280528853722501</v>
      </c>
      <c r="X26">
        <f t="shared" si="3"/>
        <v>16.426672981344598</v>
      </c>
      <c r="Y26">
        <f t="shared" si="3"/>
        <v>18.9037683123656</v>
      </c>
      <c r="Z26">
        <f t="shared" si="3"/>
        <v>21.587688589430101</v>
      </c>
    </row>
    <row r="27" spans="1:28" x14ac:dyDescent="0.25">
      <c r="A27" s="33"/>
      <c r="B27" s="32"/>
      <c r="D27" s="34"/>
      <c r="G27" s="34"/>
      <c r="L27" t="s">
        <v>2</v>
      </c>
      <c r="M27">
        <v>2</v>
      </c>
      <c r="N27">
        <f t="shared" si="3"/>
        <v>22.1466610613789</v>
      </c>
      <c r="O27">
        <f t="shared" si="3"/>
        <v>25.582354535702798</v>
      </c>
      <c r="P27">
        <f t="shared" si="3"/>
        <v>29.029549505111703</v>
      </c>
      <c r="S27">
        <f t="shared" si="3"/>
        <v>19.289144371766401</v>
      </c>
      <c r="T27">
        <f t="shared" si="3"/>
        <v>22.2453086395181</v>
      </c>
      <c r="U27">
        <f t="shared" si="3"/>
        <v>25.3108662627548</v>
      </c>
      <c r="X27">
        <f t="shared" si="3"/>
        <v>16.431627682153898</v>
      </c>
      <c r="Y27">
        <f t="shared" si="3"/>
        <v>18.908262743333299</v>
      </c>
      <c r="Z27">
        <f t="shared" si="3"/>
        <v>21.592183020397801</v>
      </c>
    </row>
    <row r="28" spans="1:28" x14ac:dyDescent="0.25">
      <c r="A28" s="35"/>
      <c r="B28" s="9"/>
      <c r="D28" s="34"/>
      <c r="G28" s="34"/>
      <c r="L28" t="s">
        <v>3</v>
      </c>
      <c r="M28">
        <v>4</v>
      </c>
      <c r="N28">
        <f t="shared" si="3"/>
        <v>22.284291639416299</v>
      </c>
      <c r="O28">
        <f t="shared" si="3"/>
        <v>25.694715309896399</v>
      </c>
      <c r="P28">
        <f t="shared" si="3"/>
        <v>29.141910279305201</v>
      </c>
      <c r="S28">
        <f t="shared" si="3"/>
        <v>19.363464883906598</v>
      </c>
      <c r="T28">
        <f t="shared" si="3"/>
        <v>22.305983457582599</v>
      </c>
      <c r="U28">
        <f t="shared" si="3"/>
        <v>25.371541080819302</v>
      </c>
      <c r="X28">
        <f t="shared" si="3"/>
        <v>16.442638128396901</v>
      </c>
      <c r="Y28">
        <f t="shared" si="3"/>
        <v>18.917251605268799</v>
      </c>
      <c r="Z28">
        <f t="shared" si="3"/>
        <v>21.601171882333301</v>
      </c>
    </row>
    <row r="29" spans="1:28" x14ac:dyDescent="0.25">
      <c r="A29" s="35"/>
      <c r="B29" s="9"/>
      <c r="D29" s="34"/>
      <c r="G29" s="34"/>
      <c r="L29" t="s">
        <v>4</v>
      </c>
      <c r="M29">
        <v>6</v>
      </c>
      <c r="N29">
        <f t="shared" si="3"/>
        <v>22.357731315857102</v>
      </c>
      <c r="O29">
        <f t="shared" si="3"/>
        <v>25.702580564089903</v>
      </c>
      <c r="P29">
        <f>P10/1000000</f>
        <v>29.149775533498801</v>
      </c>
      <c r="S29">
        <f t="shared" si="3"/>
        <v>19.363464883906598</v>
      </c>
      <c r="T29">
        <f t="shared" si="3"/>
        <v>22.2621627556471</v>
      </c>
      <c r="U29">
        <f>U10/1000000</f>
        <v>25.3277203788838</v>
      </c>
      <c r="X29">
        <f t="shared" si="3"/>
        <v>16.375687511725801</v>
      </c>
      <c r="Y29">
        <f>Y10/1000000</f>
        <v>18.829610201397898</v>
      </c>
      <c r="Z29">
        <f t="shared" si="3"/>
        <v>21.513530478462403</v>
      </c>
    </row>
    <row r="30" spans="1:28" x14ac:dyDescent="0.25">
      <c r="A30" s="35"/>
      <c r="B30" s="9"/>
      <c r="D30" s="34"/>
      <c r="G30" s="34"/>
      <c r="L30" t="s">
        <v>5</v>
      </c>
      <c r="M30">
        <v>8</v>
      </c>
      <c r="N30">
        <f t="shared" si="3"/>
        <v>22.443943109939799</v>
      </c>
      <c r="O30">
        <f t="shared" si="3"/>
        <v>25.7104458182835</v>
      </c>
      <c r="P30">
        <f t="shared" si="3"/>
        <v>29.157640787692301</v>
      </c>
      <c r="S30">
        <f t="shared" si="3"/>
        <v>19.363464883906598</v>
      </c>
      <c r="T30">
        <f t="shared" si="3"/>
        <v>22.218342053711602</v>
      </c>
      <c r="U30">
        <f t="shared" si="3"/>
        <v>25.283899676948302</v>
      </c>
      <c r="X30">
        <f t="shared" si="3"/>
        <v>16.410144815811801</v>
      </c>
      <c r="Y30">
        <f t="shared" si="3"/>
        <v>18.864067505483899</v>
      </c>
      <c r="Z30">
        <f>Z11/1000000</f>
        <v>21.5479877825484</v>
      </c>
    </row>
    <row r="31" spans="1:28" x14ac:dyDescent="0.25">
      <c r="A31" s="35"/>
      <c r="B31" s="9"/>
      <c r="D31" s="34"/>
      <c r="G31" s="34"/>
      <c r="L31" t="s">
        <v>6</v>
      </c>
      <c r="M31">
        <v>9</v>
      </c>
      <c r="N31">
        <f t="shared" si="3"/>
        <v>22.443943109939799</v>
      </c>
      <c r="O31">
        <f t="shared" si="3"/>
        <v>25.646025641079198</v>
      </c>
      <c r="P31">
        <f t="shared" si="3"/>
        <v>29.093220610488</v>
      </c>
      <c r="S31">
        <f t="shared" si="3"/>
        <v>19.363464883906598</v>
      </c>
      <c r="T31">
        <f t="shared" si="3"/>
        <v>22.189128252421302</v>
      </c>
      <c r="U31">
        <f t="shared" si="3"/>
        <v>25.254685875658001</v>
      </c>
      <c r="X31">
        <f t="shared" si="3"/>
        <v>16.410144815811801</v>
      </c>
      <c r="Y31">
        <f t="shared" si="3"/>
        <v>18.864067505483899</v>
      </c>
      <c r="Z31">
        <f t="shared" si="3"/>
        <v>21.5479877825484</v>
      </c>
    </row>
    <row r="32" spans="1:28" x14ac:dyDescent="0.25">
      <c r="A32" s="35"/>
      <c r="B32" s="9"/>
      <c r="D32" s="34"/>
      <c r="G32" s="34"/>
      <c r="L32" t="s">
        <v>7</v>
      </c>
      <c r="M32">
        <v>10</v>
      </c>
      <c r="N32">
        <f t="shared" si="3"/>
        <v>22.429816633392999</v>
      </c>
      <c r="O32">
        <f t="shared" si="3"/>
        <v>25.581605463874897</v>
      </c>
      <c r="P32">
        <f t="shared" si="3"/>
        <v>29.028800433283703</v>
      </c>
      <c r="S32">
        <f t="shared" si="3"/>
        <v>19.357058691054</v>
      </c>
      <c r="T32">
        <f t="shared" si="3"/>
        <v>22.159914451131002</v>
      </c>
      <c r="U32">
        <f t="shared" si="3"/>
        <v>25.225472074367698</v>
      </c>
      <c r="X32">
        <f t="shared" si="3"/>
        <v>16.410144815811801</v>
      </c>
      <c r="Y32">
        <f t="shared" si="3"/>
        <v>18.864067505483899</v>
      </c>
      <c r="Z32">
        <f t="shared" si="3"/>
        <v>21.5479877825484</v>
      </c>
    </row>
    <row r="33" spans="1:38" x14ac:dyDescent="0.25">
      <c r="A33" s="35"/>
      <c r="B33" s="9"/>
      <c r="D33" s="34"/>
      <c r="G33" s="34"/>
      <c r="L33" t="s">
        <v>8</v>
      </c>
      <c r="M33">
        <v>15</v>
      </c>
      <c r="N33">
        <f t="shared" si="3"/>
        <v>22.107715747371497</v>
      </c>
      <c r="O33">
        <f t="shared" si="3"/>
        <v>25.259504577853399</v>
      </c>
      <c r="P33">
        <f t="shared" si="3"/>
        <v>28.7066995472622</v>
      </c>
      <c r="S33">
        <f t="shared" si="3"/>
        <v>19.210989684602399</v>
      </c>
      <c r="T33">
        <f t="shared" si="3"/>
        <v>22.013845444679401</v>
      </c>
      <c r="U33">
        <f t="shared" si="3"/>
        <v>25.0794030679161</v>
      </c>
      <c r="X33">
        <f t="shared" si="3"/>
        <v>16.410144815811801</v>
      </c>
      <c r="Y33">
        <f t="shared" si="3"/>
        <v>18.864067505483899</v>
      </c>
      <c r="Z33">
        <f t="shared" si="3"/>
        <v>21.5479877825484</v>
      </c>
    </row>
    <row r="34" spans="1:38" x14ac:dyDescent="0.25">
      <c r="A34" s="35"/>
      <c r="B34" s="9"/>
      <c r="D34" s="34"/>
      <c r="G34" s="34"/>
      <c r="L34" t="s">
        <v>9</v>
      </c>
      <c r="M34">
        <v>20</v>
      </c>
      <c r="N34">
        <f t="shared" si="3"/>
        <v>21.785614861349998</v>
      </c>
      <c r="O34">
        <f t="shared" si="3"/>
        <v>24.937403691831801</v>
      </c>
      <c r="P34">
        <f t="shared" si="3"/>
        <v>28.384598661240702</v>
      </c>
      <c r="S34">
        <f t="shared" si="3"/>
        <v>19.064920678150798</v>
      </c>
      <c r="T34">
        <f t="shared" si="3"/>
        <v>21.8677764382278</v>
      </c>
      <c r="U34">
        <f t="shared" si="3"/>
        <v>24.9333340614644</v>
      </c>
      <c r="X34">
        <f t="shared" si="3"/>
        <v>16.410144815811801</v>
      </c>
      <c r="Y34">
        <f t="shared" si="3"/>
        <v>18.864067505483899</v>
      </c>
      <c r="Z34">
        <f t="shared" si="3"/>
        <v>21.5479877825484</v>
      </c>
    </row>
    <row r="35" spans="1:38" x14ac:dyDescent="0.25">
      <c r="A35" s="35"/>
      <c r="B35" s="9"/>
      <c r="D35" s="34"/>
      <c r="G35" s="34"/>
      <c r="L35" t="s">
        <v>10</v>
      </c>
      <c r="M35">
        <v>25</v>
      </c>
      <c r="N35">
        <f t="shared" si="3"/>
        <v>21.4635139753285</v>
      </c>
      <c r="O35">
        <f t="shared" si="3"/>
        <v>24.615302805810298</v>
      </c>
      <c r="P35">
        <f t="shared" si="3"/>
        <v>28.0624977752192</v>
      </c>
      <c r="S35">
        <f t="shared" si="3"/>
        <v>18.918851671699201</v>
      </c>
      <c r="T35">
        <f t="shared" si="3"/>
        <v>21.7217074317761</v>
      </c>
      <c r="U35">
        <f t="shared" si="3"/>
        <v>24.787265055012799</v>
      </c>
      <c r="X35">
        <f t="shared" si="3"/>
        <v>16.410144815811801</v>
      </c>
      <c r="Y35">
        <f t="shared" si="3"/>
        <v>18.864067505483899</v>
      </c>
      <c r="Z35">
        <f t="shared" si="3"/>
        <v>21.5479877825484</v>
      </c>
    </row>
    <row r="36" spans="1:38" x14ac:dyDescent="0.25">
      <c r="A36" s="40"/>
      <c r="B36" s="39"/>
      <c r="D36" s="34"/>
      <c r="G36" s="34"/>
      <c r="L36" t="s">
        <v>11</v>
      </c>
      <c r="M36">
        <v>31</v>
      </c>
      <c r="N36">
        <f>N17/1000000</f>
        <v>21.0769929121027</v>
      </c>
      <c r="O36">
        <f>O17/1000000</f>
        <v>24.228781742584502</v>
      </c>
      <c r="P36">
        <f>P17/1000000</f>
        <v>27.6759767119934</v>
      </c>
      <c r="S36">
        <f>S17/1000000</f>
        <v>18.743568863957201</v>
      </c>
      <c r="T36">
        <f>T17/1000000</f>
        <v>21.546424624034199</v>
      </c>
      <c r="U36">
        <f>U17/1000000</f>
        <v>24.611982247270902</v>
      </c>
      <c r="X36">
        <f>X17/1000000</f>
        <v>16.410144815811801</v>
      </c>
      <c r="Y36">
        <f>Y17/1000000</f>
        <v>18.864067505483899</v>
      </c>
      <c r="Z36">
        <f>Z17/1000000</f>
        <v>21.5479877825484</v>
      </c>
    </row>
    <row r="37" spans="1:38" x14ac:dyDescent="0.25">
      <c r="A37" s="40"/>
      <c r="B37" s="39"/>
      <c r="D37" s="34"/>
      <c r="G37" s="34"/>
    </row>
    <row r="38" spans="1:38" x14ac:dyDescent="0.25">
      <c r="A38" s="40"/>
      <c r="B38" s="39"/>
      <c r="D38" s="34"/>
      <c r="G38" s="34"/>
    </row>
    <row r="39" spans="1:38" x14ac:dyDescent="0.25">
      <c r="A39" s="33"/>
      <c r="B39" s="32"/>
      <c r="C39" s="9"/>
      <c r="D39" s="34"/>
      <c r="G39" s="34"/>
      <c r="T39" s="20" t="s">
        <v>84</v>
      </c>
      <c r="U39" s="20"/>
      <c r="V39" s="20"/>
      <c r="W39" s="20"/>
      <c r="X39" s="20"/>
      <c r="Y39" s="20"/>
      <c r="Z39" s="20"/>
      <c r="AA39" s="20"/>
      <c r="AB39" s="20"/>
      <c r="AC39" s="20"/>
    </row>
    <row r="40" spans="1:38" x14ac:dyDescent="0.25">
      <c r="A40" s="35"/>
      <c r="B40" s="9"/>
      <c r="C40" s="9"/>
      <c r="D40" s="34"/>
      <c r="G40" s="34"/>
      <c r="N40" s="9"/>
      <c r="T40" s="52" t="s">
        <v>13</v>
      </c>
      <c r="U40" s="52"/>
      <c r="V40" s="52" t="s">
        <v>20</v>
      </c>
      <c r="W40" s="52"/>
      <c r="X40" s="52" t="s">
        <v>21</v>
      </c>
      <c r="Y40" s="52"/>
      <c r="Z40" s="53"/>
      <c r="AA40" s="53"/>
      <c r="AB40" s="53"/>
      <c r="AC40" s="53"/>
    </row>
    <row r="41" spans="1:38" x14ac:dyDescent="0.25">
      <c r="A41" s="9"/>
      <c r="B41" s="9"/>
      <c r="C41" s="9"/>
      <c r="S41" t="s">
        <v>0</v>
      </c>
      <c r="T41" s="42">
        <f>N25-S25</f>
        <v>2.8023756644762017</v>
      </c>
      <c r="U41" s="42">
        <f>S25-X25</f>
        <v>2.8023756644761981</v>
      </c>
      <c r="V41" s="42">
        <f>O25-T25</f>
        <v>3.2853599400556988</v>
      </c>
      <c r="W41" s="42">
        <f>T25-Y25</f>
        <v>3.2853599400557023</v>
      </c>
      <c r="X41" s="42">
        <f>P25-U25</f>
        <v>3.6669972862278968</v>
      </c>
      <c r="Y41" s="42">
        <f>U25-Z25</f>
        <v>3.6669972862278009</v>
      </c>
      <c r="Z41" s="42"/>
      <c r="AA41" s="42"/>
      <c r="AB41" s="42"/>
      <c r="AC41" s="42"/>
    </row>
    <row r="42" spans="1:38" x14ac:dyDescent="0.25">
      <c r="S42" t="s">
        <v>1</v>
      </c>
      <c r="T42" s="42">
        <f>N26-S26</f>
        <v>2.8290271599586987</v>
      </c>
      <c r="U42" s="42">
        <f>S26-X26</f>
        <v>2.8290271599587022</v>
      </c>
      <c r="V42" s="42">
        <f>O26-T26</f>
        <v>3.3112029181201983</v>
      </c>
      <c r="W42" s="42">
        <f>T26-Y26</f>
        <v>3.3112029181202018</v>
      </c>
      <c r="X42" s="42">
        <f>P26-U26</f>
        <v>3.6928402642923963</v>
      </c>
      <c r="Y42" s="42">
        <f>U26-Z26</f>
        <v>3.6928402642923999</v>
      </c>
      <c r="Z42" s="42"/>
      <c r="AA42" s="42"/>
      <c r="AB42" s="42"/>
      <c r="AC42" s="42"/>
    </row>
    <row r="43" spans="1:38" ht="15.75" x14ac:dyDescent="0.25">
      <c r="S43" t="s">
        <v>2</v>
      </c>
      <c r="T43" s="42">
        <f>N27-S27</f>
        <v>2.8575166896124991</v>
      </c>
      <c r="U43" s="42">
        <f>S27-X27</f>
        <v>2.8575166896125026</v>
      </c>
      <c r="V43" s="42">
        <f>O27-T27</f>
        <v>3.3370458961846978</v>
      </c>
      <c r="W43" s="42">
        <f>T27-Y27</f>
        <v>3.3370458961848009</v>
      </c>
      <c r="X43" s="42">
        <f>P27-U27</f>
        <v>3.718683242356903</v>
      </c>
      <c r="Y43" s="42">
        <f>U27-Z27</f>
        <v>3.7186832423569989</v>
      </c>
      <c r="Z43" s="42"/>
      <c r="AA43" s="42"/>
      <c r="AB43" s="42"/>
      <c r="AC43" s="42"/>
      <c r="AJ43" s="47" t="s">
        <v>89</v>
      </c>
      <c r="AK43" s="47"/>
      <c r="AL43" s="47"/>
    </row>
    <row r="44" spans="1:38" ht="15.75" x14ac:dyDescent="0.25">
      <c r="C44" s="46" t="s">
        <v>85</v>
      </c>
      <c r="D44" s="46"/>
      <c r="E44" s="46"/>
      <c r="F44" s="46"/>
      <c r="G44" s="46"/>
      <c r="H44" s="46" t="s">
        <v>86</v>
      </c>
      <c r="I44" s="46"/>
      <c r="J44" s="46"/>
      <c r="K44" s="46"/>
      <c r="L44" s="46"/>
      <c r="S44" t="s">
        <v>3</v>
      </c>
      <c r="T44" s="42">
        <f>N28-S28</f>
        <v>2.9208267555097009</v>
      </c>
      <c r="U44" s="42">
        <f>S28-X28</f>
        <v>2.9208267555096974</v>
      </c>
      <c r="V44" s="42">
        <f>O28-T28</f>
        <v>3.3887318523137999</v>
      </c>
      <c r="W44" s="42">
        <f>T28-Y28</f>
        <v>3.3887318523137999</v>
      </c>
      <c r="X44" s="42">
        <f>P28-U28</f>
        <v>3.7703691984858985</v>
      </c>
      <c r="Y44" s="42">
        <f>U28-Z28</f>
        <v>3.7703691984860015</v>
      </c>
      <c r="Z44" s="42"/>
      <c r="AA44" s="42"/>
      <c r="AB44" s="42"/>
      <c r="AC44" s="42"/>
      <c r="AJ44" s="48" t="s">
        <v>87</v>
      </c>
      <c r="AK44" s="48">
        <v>0.72</v>
      </c>
      <c r="AL44" s="48" t="s">
        <v>88</v>
      </c>
    </row>
    <row r="45" spans="1:38" ht="15.75" x14ac:dyDescent="0.25">
      <c r="C45" s="43" t="s">
        <v>80</v>
      </c>
      <c r="D45" s="43"/>
      <c r="E45" s="43"/>
      <c r="F45" s="43"/>
      <c r="G45" s="43"/>
      <c r="H45" s="41" t="s">
        <v>81</v>
      </c>
      <c r="I45" s="41"/>
      <c r="J45" s="41"/>
      <c r="K45" s="41"/>
      <c r="L45" s="41"/>
      <c r="S45" t="s">
        <v>4</v>
      </c>
      <c r="T45" s="42">
        <f>N29-S29</f>
        <v>2.9942664319505035</v>
      </c>
      <c r="U45" s="42">
        <f>S29-X29</f>
        <v>2.9877773721807976</v>
      </c>
      <c r="V45" s="42">
        <f>O29-T29</f>
        <v>3.4404178084428025</v>
      </c>
      <c r="W45" s="42">
        <f>T29-Y29</f>
        <v>3.4325525542492024</v>
      </c>
      <c r="X45" s="42">
        <f>P29-U29</f>
        <v>3.8220551546150006</v>
      </c>
      <c r="Y45" s="42">
        <f>U29-Z29</f>
        <v>3.8141899004213968</v>
      </c>
      <c r="Z45" s="42"/>
      <c r="AA45" s="42"/>
      <c r="AB45" s="42"/>
      <c r="AC45" s="42"/>
      <c r="AJ45" s="48" t="s">
        <v>20</v>
      </c>
      <c r="AK45" s="48">
        <v>0.83</v>
      </c>
      <c r="AL45" s="48" t="s">
        <v>88</v>
      </c>
    </row>
    <row r="46" spans="1:38" ht="15.75" x14ac:dyDescent="0.25">
      <c r="C46" t="s">
        <v>13</v>
      </c>
      <c r="D46" t="s">
        <v>20</v>
      </c>
      <c r="E46" t="s">
        <v>21</v>
      </c>
      <c r="H46" t="s">
        <v>13</v>
      </c>
      <c r="I46" t="s">
        <v>20</v>
      </c>
      <c r="J46" t="s">
        <v>21</v>
      </c>
      <c r="S46" t="s">
        <v>5</v>
      </c>
      <c r="T46" s="42">
        <f>N30-S30</f>
        <v>3.0804782260332004</v>
      </c>
      <c r="U46" s="42">
        <f>S30-X30</f>
        <v>2.9533200680947971</v>
      </c>
      <c r="V46" s="42">
        <f>O30-T30</f>
        <v>3.4921037645718975</v>
      </c>
      <c r="W46" s="42">
        <f>T30-Y30</f>
        <v>3.3542745482277034</v>
      </c>
      <c r="X46" s="42">
        <f>P30-U30</f>
        <v>3.8737411107439996</v>
      </c>
      <c r="Y46" s="42">
        <f>U30-Z30</f>
        <v>3.7359118943999015</v>
      </c>
      <c r="Z46" s="42"/>
      <c r="AA46" s="42"/>
      <c r="AB46" s="42"/>
      <c r="AC46" s="42"/>
      <c r="AJ46" s="48" t="s">
        <v>21</v>
      </c>
      <c r="AK46" s="48">
        <v>0.94</v>
      </c>
      <c r="AL46" s="48" t="s">
        <v>88</v>
      </c>
    </row>
    <row r="47" spans="1:38" x14ac:dyDescent="0.25">
      <c r="B47" t="s">
        <v>1</v>
      </c>
      <c r="C47">
        <f>H47*1000000</f>
        <v>-57938.033657599422</v>
      </c>
      <c r="D47">
        <f t="shared" ref="D47:E57" si="4">I47*1000000</f>
        <v>-56180.387096699036</v>
      </c>
      <c r="E47">
        <f t="shared" si="4"/>
        <v>-56180.387096798513</v>
      </c>
      <c r="H47">
        <f>(N25-N26)/1</f>
        <v>-5.7938033657599419E-2</v>
      </c>
      <c r="I47">
        <f>(O25-O26)/1</f>
        <v>-5.6180387096699036E-2</v>
      </c>
      <c r="J47">
        <f>(P25-P26)/1</f>
        <v>-5.6180387096798512E-2</v>
      </c>
      <c r="S47" t="s">
        <v>6</v>
      </c>
      <c r="T47" s="42">
        <f>N31-S31</f>
        <v>3.0804782260332004</v>
      </c>
      <c r="U47" s="42">
        <f>S31-X31</f>
        <v>2.9533200680947971</v>
      </c>
      <c r="V47" s="42">
        <f>O31-T31</f>
        <v>3.4568973886578966</v>
      </c>
      <c r="W47" s="42">
        <f>T31-Y31</f>
        <v>3.3250607469374032</v>
      </c>
      <c r="X47" s="42">
        <f>P31-U31</f>
        <v>3.8385347348299987</v>
      </c>
      <c r="Y47" s="42">
        <f>U31-Z31</f>
        <v>3.7066980931096012</v>
      </c>
      <c r="Z47" s="42"/>
      <c r="AA47" s="42"/>
      <c r="AB47" s="42"/>
      <c r="AC47" s="42"/>
    </row>
    <row r="48" spans="1:38" x14ac:dyDescent="0.25">
      <c r="B48" t="s">
        <v>2</v>
      </c>
      <c r="C48">
        <f t="shared" ref="C48:C55" si="5">H48*1000000</f>
        <v>-61933.760116900768</v>
      </c>
      <c r="D48">
        <f t="shared" si="4"/>
        <v>-56180.387096798513</v>
      </c>
      <c r="E48">
        <f t="shared" si="4"/>
        <v>-56180.387096805614</v>
      </c>
      <c r="H48">
        <f>(N26-N27)/1</f>
        <v>-6.1933760116900771E-2</v>
      </c>
      <c r="I48">
        <f>(O26-O27)/1</f>
        <v>-5.6180387096798512E-2</v>
      </c>
      <c r="J48">
        <f>(P26-P27)/1</f>
        <v>-5.6180387096805617E-2</v>
      </c>
      <c r="S48" t="s">
        <v>7</v>
      </c>
      <c r="T48" s="42">
        <f>N32-S32</f>
        <v>3.072757942338999</v>
      </c>
      <c r="U48" s="42">
        <f>S32-X32</f>
        <v>2.9469138752421991</v>
      </c>
      <c r="V48" s="42">
        <f>O32-T32</f>
        <v>3.4216910127438958</v>
      </c>
      <c r="W48" s="42">
        <f>T32-Y32</f>
        <v>3.2958469456471029</v>
      </c>
      <c r="X48" s="42">
        <f>P32-U32</f>
        <v>3.803328358916005</v>
      </c>
      <c r="Y48" s="42">
        <f>U32-Z32</f>
        <v>3.6774842918192974</v>
      </c>
      <c r="Z48" s="42"/>
      <c r="AA48" s="42"/>
      <c r="AB48" s="42"/>
      <c r="AC48" s="42"/>
    </row>
    <row r="49" spans="2:29" x14ac:dyDescent="0.25">
      <c r="B49" t="s">
        <v>3</v>
      </c>
      <c r="C49">
        <f t="shared" si="5"/>
        <v>-68815.289018699492</v>
      </c>
      <c r="D49">
        <f t="shared" si="4"/>
        <v>-56180.387096800288</v>
      </c>
      <c r="E49">
        <f t="shared" si="4"/>
        <v>-56180.387096748775</v>
      </c>
      <c r="H49">
        <f>(N27-N28)/2</f>
        <v>-6.8815289018699488E-2</v>
      </c>
      <c r="I49">
        <f>(O27-O28)/2</f>
        <v>-5.6180387096800288E-2</v>
      </c>
      <c r="J49">
        <f>(P27-P28)/2</f>
        <v>-5.6180387096748774E-2</v>
      </c>
      <c r="S49" t="s">
        <v>8</v>
      </c>
      <c r="T49" s="42">
        <f>N33-S33</f>
        <v>2.8967260627690976</v>
      </c>
      <c r="U49" s="42">
        <f>S33-X33</f>
        <v>2.8008448687905982</v>
      </c>
      <c r="V49" s="42">
        <f>O33-T33</f>
        <v>3.2456591331739979</v>
      </c>
      <c r="W49" s="42">
        <f>T33-Y33</f>
        <v>3.1497779391955021</v>
      </c>
      <c r="X49" s="42">
        <f>P33-U33</f>
        <v>3.6272964793461</v>
      </c>
      <c r="Y49" s="42">
        <f>U33-Z33</f>
        <v>3.5314152853677001</v>
      </c>
      <c r="Z49" s="42"/>
      <c r="AA49" s="42"/>
      <c r="AB49" s="42"/>
      <c r="AC49" s="42"/>
    </row>
    <row r="50" spans="2:29" x14ac:dyDescent="0.25">
      <c r="B50" t="s">
        <v>4</v>
      </c>
      <c r="C50">
        <f t="shared" si="5"/>
        <v>-36719.83822040126</v>
      </c>
      <c r="D50">
        <f t="shared" si="4"/>
        <v>-3932.6270967521282</v>
      </c>
      <c r="E50">
        <f t="shared" si="4"/>
        <v>-3932.6270968000899</v>
      </c>
      <c r="H50">
        <f>(N28-N29)/2</f>
        <v>-3.6719838220401257E-2</v>
      </c>
      <c r="I50">
        <f>(O28-O29)/2</f>
        <v>-3.9326270967521282E-3</v>
      </c>
      <c r="J50">
        <f>(P28-P29)/2</f>
        <v>-3.9326270968000898E-3</v>
      </c>
      <c r="S50" t="s">
        <v>9</v>
      </c>
      <c r="T50" s="42">
        <f>N34-S34</f>
        <v>2.7206941831991998</v>
      </c>
      <c r="U50" s="42">
        <f>S34-X34</f>
        <v>2.6547758623389974</v>
      </c>
      <c r="V50" s="42">
        <f>O34-T34</f>
        <v>3.0696272536040006</v>
      </c>
      <c r="W50" s="42">
        <f>T34-Y34</f>
        <v>3.0037089327439013</v>
      </c>
      <c r="X50" s="42">
        <f>P34-U34</f>
        <v>3.4512645997763016</v>
      </c>
      <c r="Y50" s="42">
        <f>U34-Z34</f>
        <v>3.3853462789159998</v>
      </c>
      <c r="Z50" s="42"/>
      <c r="AA50" s="42"/>
      <c r="AB50" s="42"/>
      <c r="AC50" s="42"/>
    </row>
    <row r="51" spans="2:29" x14ac:dyDescent="0.25">
      <c r="B51" t="s">
        <v>5</v>
      </c>
      <c r="C51">
        <f t="shared" si="5"/>
        <v>-43105.897041348486</v>
      </c>
      <c r="D51">
        <f t="shared" si="4"/>
        <v>-3932.6270967983137</v>
      </c>
      <c r="E51">
        <f t="shared" si="4"/>
        <v>-3932.6270967503519</v>
      </c>
      <c r="H51">
        <f>(N29-N30)/2</f>
        <v>-4.3105897041348484E-2</v>
      </c>
      <c r="I51">
        <f>(O29-O30)/2</f>
        <v>-3.9326270967983135E-3</v>
      </c>
      <c r="J51">
        <f>(P29-P30)/2</f>
        <v>-3.9326270967503518E-3</v>
      </c>
      <c r="S51" t="s">
        <v>10</v>
      </c>
      <c r="T51" s="42">
        <f>N35-S35</f>
        <v>2.5446623036292983</v>
      </c>
      <c r="U51" s="42">
        <f>S35-X35</f>
        <v>2.5087068558874002</v>
      </c>
      <c r="V51" s="42">
        <f>O35-T35</f>
        <v>2.8935953740341986</v>
      </c>
      <c r="W51" s="42">
        <f>T35-Y35</f>
        <v>2.857639926292201</v>
      </c>
      <c r="X51" s="42">
        <f>P35-U35</f>
        <v>3.2752327202064002</v>
      </c>
      <c r="Y51" s="42">
        <f>U35-Z35</f>
        <v>3.239277272464399</v>
      </c>
      <c r="Z51" s="42"/>
      <c r="AA51" s="42"/>
      <c r="AB51" s="42"/>
      <c r="AC51" s="42"/>
    </row>
    <row r="52" spans="2:29" x14ac:dyDescent="0.25">
      <c r="B52" t="s">
        <v>6</v>
      </c>
      <c r="C52">
        <f t="shared" si="5"/>
        <v>0</v>
      </c>
      <c r="D52">
        <f t="shared" si="4"/>
        <v>64420.177204301152</v>
      </c>
      <c r="E52">
        <f t="shared" si="4"/>
        <v>64420.177204301152</v>
      </c>
      <c r="H52">
        <f>(N30-N31)/1</f>
        <v>0</v>
      </c>
      <c r="I52">
        <f>(O30-O31)/1</f>
        <v>6.4420177204301154E-2</v>
      </c>
      <c r="J52">
        <f>(P30-P31)/1</f>
        <v>6.4420177204301154E-2</v>
      </c>
      <c r="S52" t="s">
        <v>11</v>
      </c>
      <c r="T52" s="42">
        <f t="shared" ref="T52" si="6">N36-S36</f>
        <v>2.3334240481454991</v>
      </c>
      <c r="U52" s="42">
        <f t="shared" ref="U52" si="7">S36-X36</f>
        <v>2.3334240481453996</v>
      </c>
      <c r="V52" s="42">
        <f t="shared" ref="V52" si="8">O36-T36</f>
        <v>2.6823571185503035</v>
      </c>
      <c r="W52" s="42">
        <f t="shared" ref="W52" si="9">T36-Y36</f>
        <v>2.6823571185502999</v>
      </c>
      <c r="X52" s="42">
        <f t="shared" ref="X52" si="10">P36-U36</f>
        <v>3.0639944647224979</v>
      </c>
      <c r="Y52" s="42">
        <f t="shared" ref="Y52" si="11">U36-Z36</f>
        <v>3.0639944647225015</v>
      </c>
      <c r="Z52" s="42"/>
      <c r="AA52" s="42"/>
      <c r="AB52" s="42"/>
      <c r="AC52" s="42"/>
    </row>
    <row r="53" spans="2:29" x14ac:dyDescent="0.25">
      <c r="B53" t="s">
        <v>7</v>
      </c>
      <c r="C53">
        <f t="shared" si="5"/>
        <v>14126.476546799438</v>
      </c>
      <c r="D53">
        <f t="shared" si="4"/>
        <v>64420.177204301152</v>
      </c>
      <c r="E53">
        <f t="shared" si="4"/>
        <v>64420.177204297601</v>
      </c>
      <c r="H53">
        <f>(N31-N32)/1</f>
        <v>1.4126476546799438E-2</v>
      </c>
      <c r="I53">
        <f>(O31-O32)/1</f>
        <v>6.4420177204301154E-2</v>
      </c>
      <c r="J53">
        <f>(P31-P32)/1</f>
        <v>6.4420177204297602E-2</v>
      </c>
    </row>
    <row r="54" spans="2:29" x14ac:dyDescent="0.25">
      <c r="B54" t="s">
        <v>8</v>
      </c>
      <c r="C54">
        <f t="shared" si="5"/>
        <v>64420.177204300446</v>
      </c>
      <c r="D54">
        <f t="shared" si="4"/>
        <v>64420.17720429974</v>
      </c>
      <c r="E54">
        <f t="shared" si="4"/>
        <v>64420.177204300446</v>
      </c>
      <c r="H54">
        <f>(N32-N33)/5</f>
        <v>6.4420177204300447E-2</v>
      </c>
      <c r="I54">
        <f>(O32-O33)/5</f>
        <v>6.4420177204299739E-2</v>
      </c>
      <c r="J54">
        <f>(P32-P33)/5</f>
        <v>6.4420177204300447E-2</v>
      </c>
    </row>
    <row r="55" spans="2:29" x14ac:dyDescent="0.25">
      <c r="B55" t="s">
        <v>9</v>
      </c>
      <c r="C55">
        <f t="shared" si="5"/>
        <v>64420.17720429974</v>
      </c>
      <c r="D55">
        <f t="shared" si="4"/>
        <v>64420.177204319625</v>
      </c>
      <c r="E55">
        <f t="shared" si="4"/>
        <v>64420.17720429974</v>
      </c>
      <c r="H55">
        <f>(N33-N34)/5</f>
        <v>6.4420177204299739E-2</v>
      </c>
      <c r="I55">
        <f>(O33-O34)/5</f>
        <v>6.4420177204319626E-2</v>
      </c>
      <c r="J55">
        <f>(P33-P34)/5</f>
        <v>6.4420177204299739E-2</v>
      </c>
    </row>
    <row r="56" spans="2:29" x14ac:dyDescent="0.25">
      <c r="B56" t="s">
        <v>10</v>
      </c>
      <c r="C56">
        <f>H56*1000000</f>
        <v>64420.17720429974</v>
      </c>
      <c r="D56">
        <f t="shared" si="4"/>
        <v>64420.177204300446</v>
      </c>
      <c r="E56">
        <f t="shared" si="4"/>
        <v>64420.177204300446</v>
      </c>
      <c r="H56">
        <f>(N34-N35)/5</f>
        <v>6.4420177204299739E-2</v>
      </c>
      <c r="I56">
        <f>(O34-O35)/5</f>
        <v>6.4420177204300447E-2</v>
      </c>
      <c r="J56">
        <f>(P34-P35)/5</f>
        <v>6.4420177204300447E-2</v>
      </c>
    </row>
    <row r="57" spans="2:29" x14ac:dyDescent="0.25">
      <c r="B57" t="s">
        <v>11</v>
      </c>
      <c r="C57">
        <f t="shared" ref="C57" si="12">H57*1000000</f>
        <v>77304.212645159962</v>
      </c>
      <c r="D57">
        <f t="shared" si="4"/>
        <v>77304.212645159263</v>
      </c>
      <c r="E57">
        <f t="shared" si="4"/>
        <v>77304.212645159962</v>
      </c>
      <c r="H57">
        <f>(N35-N36)/5</f>
        <v>7.7304212645159964E-2</v>
      </c>
      <c r="I57">
        <f>(O35-O36)/5</f>
        <v>7.7304212645159257E-2</v>
      </c>
      <c r="J57">
        <f>(P35-P36)/5</f>
        <v>7.7304212645159964E-2</v>
      </c>
    </row>
    <row r="61" spans="2:29" x14ac:dyDescent="0.25">
      <c r="C61" s="46" t="s">
        <v>85</v>
      </c>
      <c r="D61" s="46"/>
      <c r="E61" s="46"/>
      <c r="F61" s="46"/>
      <c r="G61" s="46"/>
      <c r="H61" s="46" t="s">
        <v>86</v>
      </c>
      <c r="I61" s="46"/>
      <c r="J61" s="46"/>
      <c r="K61" s="46"/>
      <c r="L61" s="46"/>
    </row>
    <row r="62" spans="2:29" x14ac:dyDescent="0.25">
      <c r="C62" s="43" t="s">
        <v>80</v>
      </c>
      <c r="D62" s="43"/>
      <c r="E62" s="43"/>
      <c r="F62" s="43"/>
      <c r="G62" s="43"/>
      <c r="H62" s="41" t="s">
        <v>82</v>
      </c>
      <c r="I62" s="41"/>
      <c r="J62" s="41"/>
      <c r="K62" s="41"/>
      <c r="L62" s="41"/>
    </row>
    <row r="63" spans="2:29" x14ac:dyDescent="0.25">
      <c r="C63" t="s">
        <v>13</v>
      </c>
      <c r="D63" t="s">
        <v>20</v>
      </c>
      <c r="E63" t="s">
        <v>21</v>
      </c>
      <c r="H63" t="s">
        <v>13</v>
      </c>
      <c r="I63" t="s">
        <v>20</v>
      </c>
      <c r="J63" t="s">
        <v>21</v>
      </c>
    </row>
    <row r="64" spans="2:29" x14ac:dyDescent="0.25">
      <c r="B64" t="s">
        <v>1</v>
      </c>
      <c r="C64">
        <f>H64*1000000</f>
        <v>-31286.538175102407</v>
      </c>
      <c r="D64">
        <f t="shared" ref="D64:E74" si="13">I64*1000000</f>
        <v>-30337.409032199503</v>
      </c>
      <c r="E64">
        <f t="shared" si="13"/>
        <v>-30337.40903229898</v>
      </c>
      <c r="H64">
        <f>(S25-S26)/1</f>
        <v>-3.1286538175102407E-2</v>
      </c>
      <c r="I64">
        <f>(T25-T26)/1</f>
        <v>-3.0337409032199503E-2</v>
      </c>
      <c r="J64">
        <f>(U25-U26)/1</f>
        <v>-3.0337409032298979E-2</v>
      </c>
    </row>
    <row r="65" spans="2:10" x14ac:dyDescent="0.25">
      <c r="B65" t="s">
        <v>2</v>
      </c>
      <c r="C65">
        <f t="shared" ref="C65:C72" si="14">H65*1000000</f>
        <v>-33444.230463100408</v>
      </c>
      <c r="D65">
        <f t="shared" si="13"/>
        <v>-30337.40903229898</v>
      </c>
      <c r="E65">
        <f t="shared" si="13"/>
        <v>-30337.40903229898</v>
      </c>
      <c r="H65">
        <f>(S26-S27)/1</f>
        <v>-3.3444230463100411E-2</v>
      </c>
      <c r="I65">
        <f>(T26-T27)/1</f>
        <v>-3.0337409032298979E-2</v>
      </c>
      <c r="J65">
        <f>(U26-U27)/1</f>
        <v>-3.0337409032298979E-2</v>
      </c>
    </row>
    <row r="66" spans="2:10" x14ac:dyDescent="0.25">
      <c r="B66" t="s">
        <v>3</v>
      </c>
      <c r="C66">
        <f t="shared" si="14"/>
        <v>-37160.256070098541</v>
      </c>
      <c r="D66">
        <f t="shared" si="13"/>
        <v>-30337.409032249241</v>
      </c>
      <c r="E66">
        <f t="shared" si="13"/>
        <v>-30337.409032251016</v>
      </c>
      <c r="H66">
        <f>(S27-S28)/2</f>
        <v>-3.7160256070098541E-2</v>
      </c>
      <c r="I66">
        <f>(T27-T28)/2</f>
        <v>-3.0337409032249241E-2</v>
      </c>
      <c r="J66">
        <f>(U27-U28)/2</f>
        <v>-3.0337409032251017E-2</v>
      </c>
    </row>
    <row r="67" spans="2:10" x14ac:dyDescent="0.25">
      <c r="B67" t="s">
        <v>4</v>
      </c>
      <c r="C67">
        <f t="shared" si="14"/>
        <v>0</v>
      </c>
      <c r="D67">
        <f t="shared" si="13"/>
        <v>21910.350967749182</v>
      </c>
      <c r="E67">
        <f t="shared" si="13"/>
        <v>21910.350967750957</v>
      </c>
      <c r="H67">
        <f>(S28-S29)/2</f>
        <v>0</v>
      </c>
      <c r="I67">
        <f>(T28-T29)/2</f>
        <v>2.1910350967749181E-2</v>
      </c>
      <c r="J67">
        <f>(U28-U29)/2</f>
        <v>2.1910350967750958E-2</v>
      </c>
    </row>
    <row r="68" spans="2:10" x14ac:dyDescent="0.25">
      <c r="B68" t="s">
        <v>5</v>
      </c>
      <c r="C68">
        <f t="shared" si="14"/>
        <v>0</v>
      </c>
      <c r="D68">
        <f t="shared" si="13"/>
        <v>21910.350967749182</v>
      </c>
      <c r="E68">
        <f t="shared" si="13"/>
        <v>21910.350967749182</v>
      </c>
      <c r="H68">
        <f>(S29-S30)/2</f>
        <v>0</v>
      </c>
      <c r="I68">
        <f>(T29-T30)/2</f>
        <v>2.1910350967749181E-2</v>
      </c>
      <c r="J68">
        <f>(U29-U30)/2</f>
        <v>2.1910350967749181E-2</v>
      </c>
    </row>
    <row r="69" spans="2:10" x14ac:dyDescent="0.25">
      <c r="B69" t="s">
        <v>6</v>
      </c>
      <c r="C69">
        <f t="shared" si="14"/>
        <v>0</v>
      </c>
      <c r="D69">
        <f t="shared" si="13"/>
        <v>29213.801290300267</v>
      </c>
      <c r="E69">
        <f t="shared" si="13"/>
        <v>29213.801290300267</v>
      </c>
      <c r="H69">
        <f>(S30-S31)/1</f>
        <v>0</v>
      </c>
      <c r="I69">
        <f>(T30-T31)/1</f>
        <v>2.9213801290300268E-2</v>
      </c>
      <c r="J69">
        <f>(U30-U31)/1</f>
        <v>2.9213801290300268E-2</v>
      </c>
    </row>
    <row r="70" spans="2:10" x14ac:dyDescent="0.25">
      <c r="B70" t="s">
        <v>7</v>
      </c>
      <c r="C70">
        <f t="shared" si="14"/>
        <v>6406.1928525980247</v>
      </c>
      <c r="D70">
        <f t="shared" si="13"/>
        <v>29213.801290300267</v>
      </c>
      <c r="E70">
        <f t="shared" si="13"/>
        <v>29213.801290303822</v>
      </c>
      <c r="H70">
        <f>(S31-S32)/1</f>
        <v>6.406192852598025E-3</v>
      </c>
      <c r="I70">
        <f>(T31-T32)/1</f>
        <v>2.9213801290300268E-2</v>
      </c>
      <c r="J70">
        <f>(U31-U32)/1</f>
        <v>2.921380129030382E-2</v>
      </c>
    </row>
    <row r="71" spans="2:10" x14ac:dyDescent="0.25">
      <c r="B71" t="s">
        <v>8</v>
      </c>
      <c r="C71">
        <f t="shared" si="14"/>
        <v>29213.80129032016</v>
      </c>
      <c r="D71">
        <f t="shared" si="13"/>
        <v>29213.80129032016</v>
      </c>
      <c r="E71">
        <f t="shared" si="13"/>
        <v>29213.801290319454</v>
      </c>
      <c r="H71">
        <f>(S32-S33)/5</f>
        <v>2.9213801290320161E-2</v>
      </c>
      <c r="I71">
        <f>(T32-T33)/5</f>
        <v>2.9213801290320161E-2</v>
      </c>
      <c r="J71">
        <f>(U32-U33)/5</f>
        <v>2.9213801290319454E-2</v>
      </c>
    </row>
    <row r="72" spans="2:10" x14ac:dyDescent="0.25">
      <c r="B72" t="s">
        <v>9</v>
      </c>
      <c r="C72">
        <f t="shared" si="14"/>
        <v>29213.80129032016</v>
      </c>
      <c r="D72">
        <f t="shared" si="13"/>
        <v>29213.80129032016</v>
      </c>
      <c r="E72">
        <f t="shared" si="13"/>
        <v>29213.801290340059</v>
      </c>
      <c r="H72">
        <f>(S33-S34)/5</f>
        <v>2.9213801290320161E-2</v>
      </c>
      <c r="I72">
        <f>(T33-T34)/5</f>
        <v>2.9213801290320161E-2</v>
      </c>
      <c r="J72">
        <f>(U33-U34)/5</f>
        <v>2.9213801290340059E-2</v>
      </c>
    </row>
    <row r="73" spans="2:10" x14ac:dyDescent="0.25">
      <c r="B73" t="s">
        <v>10</v>
      </c>
      <c r="C73">
        <f>H73*1000000</f>
        <v>29213.801290319454</v>
      </c>
      <c r="D73">
        <f t="shared" si="13"/>
        <v>29213.801290340059</v>
      </c>
      <c r="E73">
        <f t="shared" si="13"/>
        <v>29213.80129032016</v>
      </c>
      <c r="H73">
        <f>(S34-S35)/5</f>
        <v>2.9213801290319454E-2</v>
      </c>
      <c r="I73">
        <f>(T34-T35)/5</f>
        <v>2.9213801290340059E-2</v>
      </c>
      <c r="J73">
        <f>(U34-U35)/5</f>
        <v>2.9213801290320161E-2</v>
      </c>
    </row>
    <row r="74" spans="2:10" x14ac:dyDescent="0.25">
      <c r="B74" t="s">
        <v>11</v>
      </c>
      <c r="C74">
        <f t="shared" ref="C74" si="15">H74*1000000</f>
        <v>35056.56154840011</v>
      </c>
      <c r="D74">
        <f t="shared" si="13"/>
        <v>35056.561548380218</v>
      </c>
      <c r="E74">
        <f t="shared" si="13"/>
        <v>35056.561548379512</v>
      </c>
      <c r="H74">
        <f>(S35-S36)/5</f>
        <v>3.505656154840011E-2</v>
      </c>
      <c r="I74">
        <f>(T35-T36)/5</f>
        <v>3.5056561548380216E-2</v>
      </c>
      <c r="J74">
        <f>(U35-U36)/5</f>
        <v>3.5056561548379508E-2</v>
      </c>
    </row>
    <row r="84" spans="13:19" x14ac:dyDescent="0.25">
      <c r="S84" t="s">
        <v>83</v>
      </c>
    </row>
    <row r="85" spans="13:19" x14ac:dyDescent="0.25">
      <c r="M85" s="44"/>
    </row>
  </sheetData>
  <mergeCells count="21">
    <mergeCell ref="L4:P4"/>
    <mergeCell ref="Q4:U4"/>
    <mergeCell ref="V4:Z4"/>
    <mergeCell ref="C62:G62"/>
    <mergeCell ref="H62:L62"/>
    <mergeCell ref="AJ43:AL43"/>
    <mergeCell ref="L23:P23"/>
    <mergeCell ref="Q23:U23"/>
    <mergeCell ref="V23:Z23"/>
    <mergeCell ref="C44:G44"/>
    <mergeCell ref="H44:L44"/>
    <mergeCell ref="C45:G45"/>
    <mergeCell ref="H45:L45"/>
    <mergeCell ref="C61:G61"/>
    <mergeCell ref="H61:L61"/>
    <mergeCell ref="T39:AC39"/>
    <mergeCell ref="T40:U40"/>
    <mergeCell ref="V40:W40"/>
    <mergeCell ref="X40:Y40"/>
    <mergeCell ref="Z40:AA40"/>
    <mergeCell ref="AB40:AC4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1</vt:i4>
      </vt:variant>
    </vt:vector>
  </HeadingPairs>
  <TitlesOfParts>
    <vt:vector size="6" baseType="lpstr">
      <vt:lpstr>Offset</vt:lpstr>
      <vt:lpstr>Tradeoff_Graph</vt:lpstr>
      <vt:lpstr>Hydrograph_H0</vt:lpstr>
      <vt:lpstr>Hydrograph_H1000</vt:lpstr>
      <vt:lpstr>Price_Differential</vt:lpstr>
      <vt:lpstr>Graph_Tradeoff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2022-05-29T11:42:56Z</dcterms:modified>
</cp:coreProperties>
</file>