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2"/>
  <workbookPr filterPrivacy="1"/>
  <xr:revisionPtr revIDLastSave="0" documentId="13_ncr:1_{8CBE541C-D9BB-4520-80F6-11016F088395}" xr6:coauthVersionLast="36" xr6:coauthVersionMax="45" xr10:uidLastSave="{00000000-0000-0000-0000-000000000000}"/>
  <bookViews>
    <workbookView xWindow="57504" yWindow="-96" windowWidth="23232" windowHeight="12552" activeTab="2" xr2:uid="{00000000-000D-0000-FFFF-FFFF00000000}"/>
  </bookViews>
  <sheets>
    <sheet name="April" sheetId="5" r:id="rId1"/>
    <sheet name="May" sheetId="6" r:id="rId2"/>
    <sheet name="June" sheetId="2" r:id="rId3"/>
    <sheet name="July" sheetId="3" r:id="rId4"/>
    <sheet name="August" sheetId="4" r:id="rId5"/>
    <sheet name="Rough work" sheetId="1" r:id="rId6"/>
    <sheet name="October" sheetId="11" r:id="rId7"/>
    <sheet name="September" sheetId="10" r:id="rId8"/>
    <sheet name="March" sheetId="7" r:id="rId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8" i="11" l="1"/>
  <c r="H27" i="11"/>
  <c r="H26" i="11"/>
  <c r="H25" i="11"/>
  <c r="H24" i="11"/>
  <c r="A24" i="11"/>
  <c r="H23" i="11"/>
  <c r="H22" i="11"/>
  <c r="H21" i="11"/>
  <c r="I19" i="11" s="1"/>
  <c r="H20" i="11"/>
  <c r="H19" i="11"/>
  <c r="H18" i="11"/>
  <c r="H17" i="11"/>
  <c r="H16" i="11"/>
  <c r="H15" i="11"/>
  <c r="H14" i="11"/>
  <c r="F17" i="11" s="1"/>
  <c r="H13" i="11"/>
  <c r="H12" i="11"/>
  <c r="H11" i="11"/>
  <c r="A11" i="11"/>
  <c r="H10" i="11"/>
  <c r="H9" i="11"/>
  <c r="H8" i="11"/>
  <c r="H7" i="11"/>
  <c r="H6" i="11"/>
  <c r="H5" i="11"/>
  <c r="H28" i="10"/>
  <c r="H27" i="10"/>
  <c r="H26" i="10"/>
  <c r="H25" i="10"/>
  <c r="H24" i="10"/>
  <c r="A24" i="10"/>
  <c r="H23" i="10"/>
  <c r="H22" i="10"/>
  <c r="H21" i="10"/>
  <c r="H20" i="10"/>
  <c r="I19" i="10"/>
  <c r="H19" i="10"/>
  <c r="H18" i="10"/>
  <c r="H17" i="10"/>
  <c r="H16" i="10"/>
  <c r="H15" i="10"/>
  <c r="H14" i="10"/>
  <c r="H13" i="10"/>
  <c r="H12" i="10"/>
  <c r="H11" i="10"/>
  <c r="A11" i="10"/>
  <c r="H10" i="10"/>
  <c r="H9" i="10"/>
  <c r="H8" i="10"/>
  <c r="H7" i="10"/>
  <c r="H6" i="10"/>
  <c r="H5" i="10"/>
  <c r="I7" i="10" s="1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14" i="7"/>
  <c r="H13" i="7"/>
  <c r="H12" i="7"/>
  <c r="H6" i="7"/>
  <c r="H7" i="7"/>
  <c r="H8" i="7"/>
  <c r="H9" i="7"/>
  <c r="H10" i="7"/>
  <c r="H11" i="7"/>
  <c r="H5" i="7"/>
  <c r="I15" i="11" l="1"/>
  <c r="I10" i="11"/>
  <c r="I7" i="11"/>
  <c r="F13" i="11"/>
  <c r="I15" i="10"/>
  <c r="I10" i="10"/>
  <c r="F17" i="10"/>
  <c r="F13" i="10"/>
  <c r="A24" i="7" l="1"/>
  <c r="I19" i="7"/>
  <c r="F17" i="7"/>
  <c r="I15" i="7"/>
  <c r="F13" i="7"/>
  <c r="A11" i="7"/>
  <c r="I10" i="7"/>
  <c r="I7" i="7"/>
  <c r="E17" i="2" l="1"/>
  <c r="E13" i="2"/>
  <c r="F13" i="6" l="1"/>
  <c r="F17" i="6"/>
  <c r="F17" i="5" l="1"/>
  <c r="F13" i="5"/>
  <c r="J20" i="2" l="1"/>
  <c r="J14" i="2"/>
  <c r="H19" i="2" l="1"/>
  <c r="H15" i="2"/>
  <c r="H10" i="2"/>
  <c r="H7" i="2"/>
  <c r="I19" i="6"/>
  <c r="I15" i="6"/>
  <c r="I10" i="6"/>
  <c r="I7" i="6"/>
  <c r="A24" i="3" l="1"/>
  <c r="A11" i="3"/>
  <c r="A24" i="2" l="1"/>
  <c r="A11" i="2"/>
  <c r="A24" i="6"/>
  <c r="A11" i="6"/>
  <c r="A11" i="5" l="1"/>
  <c r="A24" i="5"/>
  <c r="I7" i="5"/>
  <c r="I19" i="5" l="1"/>
  <c r="I15" i="5"/>
  <c r="I10" i="5"/>
  <c r="K6" i="1" l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5" i="1"/>
  <c r="K29" i="1" s="1"/>
  <c r="L29" i="1" s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5" i="1"/>
  <c r="J29" i="1" s="1"/>
  <c r="H19" i="1"/>
  <c r="H20" i="1"/>
  <c r="H21" i="1"/>
  <c r="H22" i="1"/>
  <c r="H23" i="1"/>
  <c r="H24" i="1"/>
  <c r="H25" i="1"/>
  <c r="H26" i="1"/>
  <c r="H27" i="1"/>
  <c r="H28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5" i="1"/>
  <c r="F29" i="1" s="1"/>
  <c r="H29" i="1" l="1"/>
  <c r="H30" i="1" s="1"/>
</calcChain>
</file>

<file path=xl/sharedStrings.xml><?xml version="1.0" encoding="utf-8"?>
<sst xmlns="http://schemas.openxmlformats.org/spreadsheetml/2006/main" count="55" uniqueCount="16">
  <si>
    <t>Price Profiles for Generation Shaping ($/MWh)--Simulation Info Tab, Monday Hourly Values</t>
  </si>
  <si>
    <t>Monday Values</t>
  </si>
  <si>
    <t>Time</t>
  </si>
  <si>
    <t>May</t>
  </si>
  <si>
    <t>Jul</t>
  </si>
  <si>
    <t>Aug</t>
  </si>
  <si>
    <t>With Full capacity generation</t>
  </si>
  <si>
    <t>With Variable generation</t>
  </si>
  <si>
    <t>Assumed Generation</t>
  </si>
  <si>
    <t>Prize</t>
  </si>
  <si>
    <t>Hour</t>
  </si>
  <si>
    <t>Apr</t>
  </si>
  <si>
    <t>March</t>
  </si>
  <si>
    <t>September</t>
  </si>
  <si>
    <t>October</t>
  </si>
  <si>
    <t>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</si>
</sst>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h:mm;@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44" fontId="0" fillId="0" borderId="0" xfId="1" applyFont="1"/>
    <xf numFmtId="164" fontId="0" fillId="0" borderId="0" xfId="0" applyNumberFormat="1"/>
    <xf numFmtId="164" fontId="0" fillId="2" borderId="0" xfId="0" applyNumberFormat="1" applyFill="1"/>
    <xf numFmtId="44" fontId="0" fillId="0" borderId="0" xfId="0" applyNumberFormat="1"/>
    <xf numFmtId="44" fontId="0" fillId="3" borderId="0" xfId="0" applyNumberFormat="1" applyFill="1"/>
    <xf numFmtId="0" fontId="0" fillId="0" borderId="0" xfId="0" applyAlignment="1">
      <alignment horizontal="center"/>
    </xf>
    <xf numFmtId="0" fontId="0" fillId="0" borderId="0" xfId="1" applyNumberFormat="1" applyFont="1"/>
    <xf numFmtId="0" fontId="0" fillId="0" borderId="0" xfId="0" applyAlignment="1">
      <alignment wrapText="1"/>
    </xf>
    <xf numFmtId="44" fontId="0" fillId="4" borderId="0" xfId="0" applyNumberFormat="1" applyFill="1"/>
    <xf numFmtId="44" fontId="0" fillId="5" borderId="0" xfId="0" applyNumberFormat="1" applyFill="1"/>
    <xf numFmtId="44" fontId="2" fillId="0" borderId="0" xfId="1" applyFont="1" applyFill="1"/>
    <xf numFmtId="0" fontId="0" fillId="0" borderId="0" xfId="0" applyNumberFormat="1"/>
    <xf numFmtId="0" fontId="0" fillId="3" borderId="0" xfId="0" applyFill="1"/>
    <xf numFmtId="0" fontId="0" fillId="2" borderId="0" xfId="0" applyFill="1"/>
    <xf numFmtId="0" fontId="0" fillId="0" borderId="0" xfId="0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Price (</a:t>
            </a:r>
            <a:r>
              <a:rPr lang="en-US" sz="1600" b="1" baseline="0"/>
              <a:t> April)</a:t>
            </a:r>
            <a:endParaRPr lang="en-US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128353173541515E-2"/>
          <c:y val="8.3282820580003733E-2"/>
          <c:w val="0.91455785934315037"/>
          <c:h val="0.8120816403413749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April!$H$4</c:f>
              <c:strCache>
                <c:ptCount val="1"/>
                <c:pt idx="0">
                  <c:v>Prize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April!$G$5:$G$28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April!$H$5:$H$28</c:f>
              <c:numCache>
                <c:formatCode>_("$"* #,##0.00_);_("$"* \(#,##0.00\);_("$"* "-"??_);_(@_)</c:formatCode>
                <c:ptCount val="24"/>
                <c:pt idx="0">
                  <c:v>27.581320080109343</c:v>
                </c:pt>
                <c:pt idx="1">
                  <c:v>27.525080639829408</c:v>
                </c:pt>
                <c:pt idx="2">
                  <c:v>27.515156758466546</c:v>
                </c:pt>
                <c:pt idx="3">
                  <c:v>27.51031416790952</c:v>
                </c:pt>
                <c:pt idx="4">
                  <c:v>27.524362716633973</c:v>
                </c:pt>
                <c:pt idx="5">
                  <c:v>27.571470760851842</c:v>
                </c:pt>
                <c:pt idx="6">
                  <c:v>27.653913989084565</c:v>
                </c:pt>
                <c:pt idx="7">
                  <c:v>30.947743237188543</c:v>
                </c:pt>
                <c:pt idx="8">
                  <c:v>52.851702458721356</c:v>
                </c:pt>
                <c:pt idx="9">
                  <c:v>56.422659089539863</c:v>
                </c:pt>
                <c:pt idx="10">
                  <c:v>58.958657965126172</c:v>
                </c:pt>
                <c:pt idx="11">
                  <c:v>61.211120082498688</c:v>
                </c:pt>
                <c:pt idx="12">
                  <c:v>61.687706024278455</c:v>
                </c:pt>
                <c:pt idx="13">
                  <c:v>59.201837330796749</c:v>
                </c:pt>
                <c:pt idx="14">
                  <c:v>58.059674554045344</c:v>
                </c:pt>
                <c:pt idx="15">
                  <c:v>55.276106006345337</c:v>
                </c:pt>
                <c:pt idx="16">
                  <c:v>51.391473668592916</c:v>
                </c:pt>
                <c:pt idx="17">
                  <c:v>49.199481402508006</c:v>
                </c:pt>
                <c:pt idx="18">
                  <c:v>47.597632625740587</c:v>
                </c:pt>
                <c:pt idx="19">
                  <c:v>47.487061385596483</c:v>
                </c:pt>
                <c:pt idx="20">
                  <c:v>55.750869496704929</c:v>
                </c:pt>
                <c:pt idx="21">
                  <c:v>65.112841412882219</c:v>
                </c:pt>
                <c:pt idx="22">
                  <c:v>59.164648849314588</c:v>
                </c:pt>
                <c:pt idx="23">
                  <c:v>41.434816092364287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9A7-4101-B701-A5F3CC403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71375"/>
        <c:axId val="1250828879"/>
      </c:scatterChart>
      <c:valAx>
        <c:axId val="546471375"/>
        <c:scaling>
          <c:orientation val="minMax"/>
          <c:max val="24"/>
          <c:min val="0"/>
        </c:scaling>
        <c:delete val="0"/>
        <c:axPos val="b"/>
        <c:majorGridlines>
          <c:spPr>
            <a:ln w="15875" cap="flat" cmpd="sng" algn="ctr">
              <a:solidFill>
                <a:schemeClr val="bg2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Time (Hr)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0828879"/>
        <c:crosses val="autoZero"/>
        <c:crossBetween val="midCat"/>
        <c:majorUnit val="4"/>
      </c:valAx>
      <c:valAx>
        <c:axId val="1250828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4713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Prize (</a:t>
            </a:r>
            <a:r>
              <a:rPr lang="en-US" sz="1600" b="1" baseline="0"/>
              <a:t> May)</a:t>
            </a:r>
            <a:endParaRPr lang="en-US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May!$H$4</c:f>
              <c:strCache>
                <c:ptCount val="1"/>
                <c:pt idx="0">
                  <c:v>Prize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May!$G$5:$G$28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May!$H$5:$H$28</c:f>
              <c:numCache>
                <c:formatCode>_("$"* #,##0.00_);_("$"* \(#,##0.00\);_("$"* "-"??_);_(@_)</c:formatCode>
                <c:ptCount val="24"/>
                <c:pt idx="0">
                  <c:v>26.558635898108484</c:v>
                </c:pt>
                <c:pt idx="1">
                  <c:v>26.461164281739116</c:v>
                </c:pt>
                <c:pt idx="2">
                  <c:v>26.44289650774239</c:v>
                </c:pt>
                <c:pt idx="3">
                  <c:v>26.443944450388233</c:v>
                </c:pt>
                <c:pt idx="4">
                  <c:v>26.44930024698834</c:v>
                </c:pt>
                <c:pt idx="5">
                  <c:v>26.466095595035462</c:v>
                </c:pt>
                <c:pt idx="6">
                  <c:v>26.492112071571324</c:v>
                </c:pt>
                <c:pt idx="7">
                  <c:v>26.669849497243227</c:v>
                </c:pt>
                <c:pt idx="8">
                  <c:v>40.486576815688295</c:v>
                </c:pt>
                <c:pt idx="9">
                  <c:v>42.779245269209611</c:v>
                </c:pt>
                <c:pt idx="10">
                  <c:v>47.028725445261642</c:v>
                </c:pt>
                <c:pt idx="11">
                  <c:v>54.085454660564309</c:v>
                </c:pt>
                <c:pt idx="12">
                  <c:v>59.174042004502304</c:v>
                </c:pt>
                <c:pt idx="13">
                  <c:v>62.914760654969207</c:v>
                </c:pt>
                <c:pt idx="14">
                  <c:v>66.469406149294912</c:v>
                </c:pt>
                <c:pt idx="15">
                  <c:v>68.331203254274541</c:v>
                </c:pt>
                <c:pt idx="16">
                  <c:v>67.474811846576188</c:v>
                </c:pt>
                <c:pt idx="17">
                  <c:v>66.668448962916628</c:v>
                </c:pt>
                <c:pt idx="18">
                  <c:v>62.736384387677852</c:v>
                </c:pt>
                <c:pt idx="19">
                  <c:v>55.098939562014664</c:v>
                </c:pt>
                <c:pt idx="20">
                  <c:v>52.904566983370401</c:v>
                </c:pt>
                <c:pt idx="21">
                  <c:v>63.56466030037592</c:v>
                </c:pt>
                <c:pt idx="22">
                  <c:v>56.268775736878737</c:v>
                </c:pt>
                <c:pt idx="23">
                  <c:v>39.150558992560093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A10-4B9B-951C-433634AF34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71375"/>
        <c:axId val="1250828879"/>
      </c:scatterChart>
      <c:valAx>
        <c:axId val="546471375"/>
        <c:scaling>
          <c:orientation val="minMax"/>
          <c:max val="24"/>
          <c:min val="0"/>
        </c:scaling>
        <c:delete val="0"/>
        <c:axPos val="b"/>
        <c:majorGridlines>
          <c:spPr>
            <a:ln w="15875" cap="flat" cmpd="sng" algn="ctr">
              <a:solidFill>
                <a:schemeClr val="bg2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Time (Hr)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0828879"/>
        <c:crosses val="autoZero"/>
        <c:crossBetween val="midCat"/>
        <c:majorUnit val="4"/>
      </c:valAx>
      <c:valAx>
        <c:axId val="1250828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4713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 Energy Price (</a:t>
            </a:r>
            <a:r>
              <a:rPr lang="en-US" sz="1800" b="1" baseline="0"/>
              <a:t> June)</a:t>
            </a:r>
            <a:endParaRPr lang="en-US" sz="18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June!$G$4</c:f>
              <c:strCache>
                <c:ptCount val="1"/>
                <c:pt idx="0">
                  <c:v>Prize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June!$F$5:$F$29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</c:numCache>
            </c:numRef>
          </c:xVal>
          <c:yVal>
            <c:numRef>
              <c:f>June!$G$5:$G$29</c:f>
              <c:numCache>
                <c:formatCode>_("$"* #,##0.00_);_("$"* \(#,##0.00\);_("$"* "-"??_);_(@_)</c:formatCode>
                <c:ptCount val="25"/>
                <c:pt idx="0">
                  <c:v>24.644079559157888</c:v>
                </c:pt>
                <c:pt idx="1">
                  <c:v>24.537379631266933</c:v>
                </c:pt>
                <c:pt idx="2">
                  <c:v>24.532335717072129</c:v>
                </c:pt>
                <c:pt idx="3">
                  <c:v>24.530211091070942</c:v>
                </c:pt>
                <c:pt idx="4">
                  <c:v>24.538542834774191</c:v>
                </c:pt>
                <c:pt idx="5">
                  <c:v>24.555752872252324</c:v>
                </c:pt>
                <c:pt idx="6">
                  <c:v>24.58457359891413</c:v>
                </c:pt>
                <c:pt idx="7">
                  <c:v>24.58971789173491</c:v>
                </c:pt>
                <c:pt idx="8">
                  <c:v>24.58971789173491</c:v>
                </c:pt>
                <c:pt idx="9">
                  <c:v>40.491828657253912</c:v>
                </c:pt>
                <c:pt idx="10">
                  <c:v>40.808150062161836</c:v>
                </c:pt>
                <c:pt idx="11">
                  <c:v>42.613150649483401</c:v>
                </c:pt>
                <c:pt idx="12">
                  <c:v>49.173234749059212</c:v>
                </c:pt>
                <c:pt idx="13">
                  <c:v>60.64602928103821</c:v>
                </c:pt>
                <c:pt idx="14">
                  <c:v>69.444921730973988</c:v>
                </c:pt>
                <c:pt idx="15">
                  <c:v>77.763331373703693</c:v>
                </c:pt>
                <c:pt idx="16">
                  <c:v>82.375167298193205</c:v>
                </c:pt>
                <c:pt idx="17">
                  <c:v>83.73745220967362</c:v>
                </c:pt>
                <c:pt idx="18">
                  <c:v>83.184095899557633</c:v>
                </c:pt>
                <c:pt idx="19">
                  <c:v>78.885380049691221</c:v>
                </c:pt>
                <c:pt idx="20">
                  <c:v>70.323092890921558</c:v>
                </c:pt>
                <c:pt idx="21">
                  <c:v>58.931670907303875</c:v>
                </c:pt>
                <c:pt idx="22">
                  <c:v>60.871147711735802</c:v>
                </c:pt>
                <c:pt idx="23">
                  <c:v>55.015078575052812</c:v>
                </c:pt>
                <c:pt idx="24">
                  <c:v>41.167887328357274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5C-4B86-98F7-36A613F5BB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71375"/>
        <c:axId val="1250828879"/>
      </c:scatterChart>
      <c:valAx>
        <c:axId val="546471375"/>
        <c:scaling>
          <c:orientation val="minMax"/>
          <c:max val="24"/>
          <c:min val="0"/>
        </c:scaling>
        <c:delete val="0"/>
        <c:axPos val="b"/>
        <c:majorGridlines>
          <c:spPr>
            <a:ln w="15875" cap="flat" cmpd="sng" algn="ctr">
              <a:solidFill>
                <a:schemeClr val="bg2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Time (Hr)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0828879"/>
        <c:crosses val="autoZero"/>
        <c:crossBetween val="midCat"/>
        <c:majorUnit val="4"/>
      </c:valAx>
      <c:valAx>
        <c:axId val="1250828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Energy</a:t>
                </a:r>
                <a:r>
                  <a:rPr lang="en-US" sz="1600" b="1" baseline="0"/>
                  <a:t> Price ($/MWh)</a:t>
                </a:r>
                <a:endParaRPr lang="en-US" sz="1600" b="1"/>
              </a:p>
            </c:rich>
          </c:tx>
          <c:layout>
            <c:manualLayout>
              <c:xMode val="edge"/>
              <c:yMode val="edge"/>
              <c:x val="1.0424519043369796E-2"/>
              <c:y val="0.38655699126191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4713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Price (July</a:t>
            </a:r>
            <a:r>
              <a:rPr lang="en-US" sz="1600" b="1" baseline="0"/>
              <a:t>)</a:t>
            </a:r>
            <a:endParaRPr lang="en-US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July!$H$4</c:f>
              <c:strCache>
                <c:ptCount val="1"/>
                <c:pt idx="0">
                  <c:v>Prize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July!$G$5:$G$29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</c:numCache>
            </c:numRef>
          </c:xVal>
          <c:yVal>
            <c:numRef>
              <c:f>July!$H$5:$H$29</c:f>
              <c:numCache>
                <c:formatCode>_("$"* #,##0.00_);_("$"* \(#,##0.00\);_("$"* "-"??_);_(@_)</c:formatCode>
                <c:ptCount val="25"/>
                <c:pt idx="0">
                  <c:v>29.875839516291965</c:v>
                </c:pt>
                <c:pt idx="1">
                  <c:v>29.778110490867302</c:v>
                </c:pt>
                <c:pt idx="2">
                  <c:v>29.754929836057325</c:v>
                </c:pt>
                <c:pt idx="3">
                  <c:v>29.746140248777262</c:v>
                </c:pt>
                <c:pt idx="4">
                  <c:v>29.747033799865296</c:v>
                </c:pt>
                <c:pt idx="5">
                  <c:v>29.769900901242462</c:v>
                </c:pt>
                <c:pt idx="6">
                  <c:v>29.779322515977611</c:v>
                </c:pt>
                <c:pt idx="7">
                  <c:v>29.813001811807187</c:v>
                </c:pt>
                <c:pt idx="8">
                  <c:v>29.813001811807187</c:v>
                </c:pt>
                <c:pt idx="9">
                  <c:v>50.468672915624765</c:v>
                </c:pt>
                <c:pt idx="10">
                  <c:v>50.455663052098267</c:v>
                </c:pt>
                <c:pt idx="11">
                  <c:v>51.371403006948682</c:v>
                </c:pt>
                <c:pt idx="12">
                  <c:v>55.776575129998953</c:v>
                </c:pt>
                <c:pt idx="13">
                  <c:v>68.55492601346684</c:v>
                </c:pt>
                <c:pt idx="14">
                  <c:v>82.537043453090106</c:v>
                </c:pt>
                <c:pt idx="15">
                  <c:v>95.728789461247374</c:v>
                </c:pt>
                <c:pt idx="16">
                  <c:v>102.50053201063865</c:v>
                </c:pt>
                <c:pt idx="17">
                  <c:v>105.39884689376233</c:v>
                </c:pt>
                <c:pt idx="18">
                  <c:v>105.7903671905766</c:v>
                </c:pt>
                <c:pt idx="19">
                  <c:v>104.02121512445852</c:v>
                </c:pt>
                <c:pt idx="20">
                  <c:v>97.429413754232641</c:v>
                </c:pt>
                <c:pt idx="21">
                  <c:v>82.978859898338598</c:v>
                </c:pt>
                <c:pt idx="22">
                  <c:v>77.053372683381895</c:v>
                </c:pt>
                <c:pt idx="23">
                  <c:v>65.22061632716273</c:v>
                </c:pt>
                <c:pt idx="24">
                  <c:v>51.7503457312596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604-42AF-A228-3C23092764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71375"/>
        <c:axId val="1250828879"/>
      </c:scatterChart>
      <c:valAx>
        <c:axId val="546471375"/>
        <c:scaling>
          <c:orientation val="minMax"/>
          <c:max val="24"/>
          <c:min val="0"/>
        </c:scaling>
        <c:delete val="0"/>
        <c:axPos val="b"/>
        <c:majorGridlines>
          <c:spPr>
            <a:ln w="15875" cap="flat" cmpd="sng" algn="ctr">
              <a:solidFill>
                <a:schemeClr val="bg2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Time (Hr)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0828879"/>
        <c:crosses val="autoZero"/>
        <c:crossBetween val="midCat"/>
        <c:majorUnit val="4"/>
      </c:valAx>
      <c:valAx>
        <c:axId val="1250828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4713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Prize (August</a:t>
            </a:r>
            <a:r>
              <a:rPr lang="en-US" sz="1600" b="1" baseline="0"/>
              <a:t>)</a:t>
            </a:r>
            <a:endParaRPr lang="en-US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August!$H$4</c:f>
              <c:strCache>
                <c:ptCount val="1"/>
                <c:pt idx="0">
                  <c:v>Prize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August!$G$5:$G$28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August!$H$5:$H$28</c:f>
              <c:numCache>
                <c:formatCode>_("$"* #,##0.00_);_("$"* \(#,##0.00\);_("$"* "-"??_);_(@_)</c:formatCode>
                <c:ptCount val="24"/>
                <c:pt idx="0">
                  <c:v>37.368775502064715</c:v>
                </c:pt>
                <c:pt idx="1">
                  <c:v>37.290578288322735</c:v>
                </c:pt>
                <c:pt idx="2">
                  <c:v>37.262393022392175</c:v>
                </c:pt>
                <c:pt idx="3">
                  <c:v>37.263560794167503</c:v>
                </c:pt>
                <c:pt idx="4">
                  <c:v>37.266352465670984</c:v>
                </c:pt>
                <c:pt idx="5">
                  <c:v>37.30526156405061</c:v>
                </c:pt>
                <c:pt idx="6">
                  <c:v>37.342039295115569</c:v>
                </c:pt>
                <c:pt idx="7">
                  <c:v>37.235566274132999</c:v>
                </c:pt>
                <c:pt idx="8">
                  <c:v>56.415215712703464</c:v>
                </c:pt>
                <c:pt idx="9">
                  <c:v>56.747122794888689</c:v>
                </c:pt>
                <c:pt idx="10">
                  <c:v>58.104947886854291</c:v>
                </c:pt>
                <c:pt idx="11">
                  <c:v>62.818778964660737</c:v>
                </c:pt>
                <c:pt idx="12">
                  <c:v>72.727969196373053</c:v>
                </c:pt>
                <c:pt idx="13">
                  <c:v>82.747608070773225</c:v>
                </c:pt>
                <c:pt idx="14">
                  <c:v>91.569711013408394</c:v>
                </c:pt>
                <c:pt idx="15">
                  <c:v>96.857719299226929</c:v>
                </c:pt>
                <c:pt idx="16">
                  <c:v>98.724250808002139</c:v>
                </c:pt>
                <c:pt idx="17">
                  <c:v>98.736673005401059</c:v>
                </c:pt>
                <c:pt idx="18">
                  <c:v>95.973151416722388</c:v>
                </c:pt>
                <c:pt idx="19">
                  <c:v>87.532531304537812</c:v>
                </c:pt>
                <c:pt idx="20">
                  <c:v>77.546101466354926</c:v>
                </c:pt>
                <c:pt idx="21">
                  <c:v>79.785410121577328</c:v>
                </c:pt>
                <c:pt idx="22">
                  <c:v>66.550190286340211</c:v>
                </c:pt>
                <c:pt idx="23">
                  <c:v>57.336221622598401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BA9-4CEE-9E1B-D3EE15556D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71375"/>
        <c:axId val="1250828879"/>
      </c:scatterChart>
      <c:valAx>
        <c:axId val="546471375"/>
        <c:scaling>
          <c:orientation val="minMax"/>
          <c:max val="24"/>
          <c:min val="0"/>
        </c:scaling>
        <c:delete val="0"/>
        <c:axPos val="b"/>
        <c:majorGridlines>
          <c:spPr>
            <a:ln w="15875" cap="flat" cmpd="sng" algn="ctr">
              <a:solidFill>
                <a:schemeClr val="bg2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Time (Hr)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0828879"/>
        <c:crosses val="autoZero"/>
        <c:crossBetween val="midCat"/>
        <c:majorUnit val="4"/>
      </c:valAx>
      <c:valAx>
        <c:axId val="1250828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4713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May (Monday Revenue</a:t>
            </a:r>
            <a:r>
              <a:rPr lang="en-US" baseline="0"/>
              <a:t> curve)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'Rough work'!$E$4</c:f>
              <c:strCache>
                <c:ptCount val="1"/>
                <c:pt idx="0">
                  <c:v>May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'Rough work'!$D$5:$D$28</c:f>
              <c:numCache>
                <c:formatCode>h:mm;@</c:formatCode>
                <c:ptCount val="24"/>
                <c:pt idx="0">
                  <c:v>0.375</c:v>
                </c:pt>
                <c:pt idx="1">
                  <c:v>0.41666666666666702</c:v>
                </c:pt>
                <c:pt idx="2">
                  <c:v>0.45833333333333298</c:v>
                </c:pt>
                <c:pt idx="3">
                  <c:v>0.5</c:v>
                </c:pt>
                <c:pt idx="4">
                  <c:v>0.54166666666666696</c:v>
                </c:pt>
                <c:pt idx="5">
                  <c:v>0.58333333333333304</c:v>
                </c:pt>
                <c:pt idx="6">
                  <c:v>0.625</c:v>
                </c:pt>
                <c:pt idx="7">
                  <c:v>0.66666666666666696</c:v>
                </c:pt>
                <c:pt idx="8">
                  <c:v>0.70833333333333304</c:v>
                </c:pt>
                <c:pt idx="9">
                  <c:v>0.75</c:v>
                </c:pt>
                <c:pt idx="10">
                  <c:v>0.79166666666666696</c:v>
                </c:pt>
                <c:pt idx="11">
                  <c:v>0.83333333333333304</c:v>
                </c:pt>
                <c:pt idx="12">
                  <c:v>0.875</c:v>
                </c:pt>
                <c:pt idx="13">
                  <c:v>0.91666666666666696</c:v>
                </c:pt>
                <c:pt idx="14">
                  <c:v>0.95833333333333304</c:v>
                </c:pt>
                <c:pt idx="15">
                  <c:v>1</c:v>
                </c:pt>
                <c:pt idx="16">
                  <c:v>1.0416666666666701</c:v>
                </c:pt>
                <c:pt idx="17">
                  <c:v>1.0833333333333299</c:v>
                </c:pt>
                <c:pt idx="18">
                  <c:v>1.125</c:v>
                </c:pt>
                <c:pt idx="19">
                  <c:v>1.1666666666666701</c:v>
                </c:pt>
                <c:pt idx="20">
                  <c:v>1.2083333333333299</c:v>
                </c:pt>
                <c:pt idx="21">
                  <c:v>1.25</c:v>
                </c:pt>
                <c:pt idx="22">
                  <c:v>1.2916666666666701</c:v>
                </c:pt>
                <c:pt idx="23">
                  <c:v>1.3333333333333299</c:v>
                </c:pt>
              </c:numCache>
            </c:numRef>
          </c:xVal>
          <c:yVal>
            <c:numRef>
              <c:f>'Rough work'!$E$5:$E$28</c:f>
              <c:numCache>
                <c:formatCode>_("$"* #,##0.00_);_("$"* \(#,##0.00\);_("$"* "-"??_);_(@_)</c:formatCode>
                <c:ptCount val="24"/>
                <c:pt idx="0">
                  <c:v>42.779245269209611</c:v>
                </c:pt>
                <c:pt idx="1">
                  <c:v>47.028725445261642</c:v>
                </c:pt>
                <c:pt idx="2">
                  <c:v>54.085454660564309</c:v>
                </c:pt>
                <c:pt idx="3">
                  <c:v>59.174042004502304</c:v>
                </c:pt>
                <c:pt idx="4">
                  <c:v>62.914760654969207</c:v>
                </c:pt>
                <c:pt idx="5">
                  <c:v>66.469406149294912</c:v>
                </c:pt>
                <c:pt idx="6">
                  <c:v>68.331203254274541</c:v>
                </c:pt>
                <c:pt idx="7">
                  <c:v>67.474811846576188</c:v>
                </c:pt>
                <c:pt idx="8">
                  <c:v>66.668448962916628</c:v>
                </c:pt>
                <c:pt idx="9">
                  <c:v>62.736384387677852</c:v>
                </c:pt>
                <c:pt idx="10">
                  <c:v>55.098939562014664</c:v>
                </c:pt>
                <c:pt idx="11">
                  <c:v>52.904566983370401</c:v>
                </c:pt>
                <c:pt idx="12">
                  <c:v>63.56466030037592</c:v>
                </c:pt>
                <c:pt idx="13">
                  <c:v>56.268775736878737</c:v>
                </c:pt>
                <c:pt idx="14">
                  <c:v>39.150558992560093</c:v>
                </c:pt>
                <c:pt idx="15">
                  <c:v>26.558635898108484</c:v>
                </c:pt>
                <c:pt idx="16">
                  <c:v>26.461164281739116</c:v>
                </c:pt>
                <c:pt idx="17">
                  <c:v>26.44289650774239</c:v>
                </c:pt>
                <c:pt idx="18">
                  <c:v>26.443944450388233</c:v>
                </c:pt>
                <c:pt idx="19">
                  <c:v>26.44930024698834</c:v>
                </c:pt>
                <c:pt idx="20">
                  <c:v>26.466095595035462</c:v>
                </c:pt>
                <c:pt idx="21">
                  <c:v>26.492112071571324</c:v>
                </c:pt>
                <c:pt idx="22">
                  <c:v>26.669849497243227</c:v>
                </c:pt>
                <c:pt idx="23">
                  <c:v>40.486576815688295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221-4172-9807-BAFADCF4CD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1400768"/>
        <c:axId val="383917440"/>
      </c:scatterChart>
      <c:valAx>
        <c:axId val="1031400768"/>
        <c:scaling>
          <c:orientation val="minMax"/>
          <c:max val="1.3800000000000001"/>
          <c:min val="0.3750000000000000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(Hr)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917440"/>
        <c:crosses val="autoZero"/>
        <c:crossBetween val="midCat"/>
        <c:majorUnit val="4.200000000000001E-2"/>
      </c:valAx>
      <c:valAx>
        <c:axId val="38391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Revenue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1400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Price (</a:t>
            </a:r>
            <a:r>
              <a:rPr lang="en-US" sz="1600" b="1" baseline="0"/>
              <a:t> October)</a:t>
            </a:r>
            <a:endParaRPr lang="en-US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128353173541515E-2"/>
          <c:y val="8.3282820580003733E-2"/>
          <c:w val="0.91455785934315037"/>
          <c:h val="0.8120816403413749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April!$H$4</c:f>
              <c:strCache>
                <c:ptCount val="1"/>
                <c:pt idx="0">
                  <c:v>Prize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April!$G$5:$G$28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April!$H$5:$H$28</c:f>
              <c:numCache>
                <c:formatCode>_("$"* #,##0.00_);_("$"* \(#,##0.00\);_("$"* "-"??_);_(@_)</c:formatCode>
                <c:ptCount val="24"/>
                <c:pt idx="0">
                  <c:v>27.581320080109343</c:v>
                </c:pt>
                <c:pt idx="1">
                  <c:v>27.525080639829408</c:v>
                </c:pt>
                <c:pt idx="2">
                  <c:v>27.515156758466546</c:v>
                </c:pt>
                <c:pt idx="3">
                  <c:v>27.51031416790952</c:v>
                </c:pt>
                <c:pt idx="4">
                  <c:v>27.524362716633973</c:v>
                </c:pt>
                <c:pt idx="5">
                  <c:v>27.571470760851842</c:v>
                </c:pt>
                <c:pt idx="6">
                  <c:v>27.653913989084565</c:v>
                </c:pt>
                <c:pt idx="7">
                  <c:v>30.947743237188543</c:v>
                </c:pt>
                <c:pt idx="8">
                  <c:v>52.851702458721356</c:v>
                </c:pt>
                <c:pt idx="9">
                  <c:v>56.422659089539863</c:v>
                </c:pt>
                <c:pt idx="10">
                  <c:v>58.958657965126172</c:v>
                </c:pt>
                <c:pt idx="11">
                  <c:v>61.211120082498688</c:v>
                </c:pt>
                <c:pt idx="12">
                  <c:v>61.687706024278455</c:v>
                </c:pt>
                <c:pt idx="13">
                  <c:v>59.201837330796749</c:v>
                </c:pt>
                <c:pt idx="14">
                  <c:v>58.059674554045344</c:v>
                </c:pt>
                <c:pt idx="15">
                  <c:v>55.276106006345337</c:v>
                </c:pt>
                <c:pt idx="16">
                  <c:v>51.391473668592916</c:v>
                </c:pt>
                <c:pt idx="17">
                  <c:v>49.199481402508006</c:v>
                </c:pt>
                <c:pt idx="18">
                  <c:v>47.597632625740587</c:v>
                </c:pt>
                <c:pt idx="19">
                  <c:v>47.487061385596483</c:v>
                </c:pt>
                <c:pt idx="20">
                  <c:v>55.750869496704929</c:v>
                </c:pt>
                <c:pt idx="21">
                  <c:v>65.112841412882219</c:v>
                </c:pt>
                <c:pt idx="22">
                  <c:v>59.164648849314588</c:v>
                </c:pt>
                <c:pt idx="23">
                  <c:v>41.434816092364287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EB9-4CF6-9FB3-D0043863CD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71375"/>
        <c:axId val="1250828879"/>
      </c:scatterChart>
      <c:valAx>
        <c:axId val="546471375"/>
        <c:scaling>
          <c:orientation val="minMax"/>
          <c:max val="24"/>
          <c:min val="0"/>
        </c:scaling>
        <c:delete val="0"/>
        <c:axPos val="b"/>
        <c:majorGridlines>
          <c:spPr>
            <a:ln w="15875" cap="flat" cmpd="sng" algn="ctr">
              <a:solidFill>
                <a:schemeClr val="bg2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Time (Hr)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0828879"/>
        <c:crosses val="autoZero"/>
        <c:crossBetween val="midCat"/>
        <c:majorUnit val="4"/>
      </c:valAx>
      <c:valAx>
        <c:axId val="1250828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4713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Price (</a:t>
            </a:r>
            <a:r>
              <a:rPr lang="en-US" sz="1600" b="1" baseline="0"/>
              <a:t> September)</a:t>
            </a:r>
            <a:endParaRPr lang="en-US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128353173541515E-2"/>
          <c:y val="8.3282820580003733E-2"/>
          <c:w val="0.91455785934315037"/>
          <c:h val="0.8120816403413749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April!$H$4</c:f>
              <c:strCache>
                <c:ptCount val="1"/>
                <c:pt idx="0">
                  <c:v>Prize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April!$G$5:$G$28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April!$H$5:$H$28</c:f>
              <c:numCache>
                <c:formatCode>_("$"* #,##0.00_);_("$"* \(#,##0.00\);_("$"* "-"??_);_(@_)</c:formatCode>
                <c:ptCount val="24"/>
                <c:pt idx="0">
                  <c:v>27.581320080109343</c:v>
                </c:pt>
                <c:pt idx="1">
                  <c:v>27.525080639829408</c:v>
                </c:pt>
                <c:pt idx="2">
                  <c:v>27.515156758466546</c:v>
                </c:pt>
                <c:pt idx="3">
                  <c:v>27.51031416790952</c:v>
                </c:pt>
                <c:pt idx="4">
                  <c:v>27.524362716633973</c:v>
                </c:pt>
                <c:pt idx="5">
                  <c:v>27.571470760851842</c:v>
                </c:pt>
                <c:pt idx="6">
                  <c:v>27.653913989084565</c:v>
                </c:pt>
                <c:pt idx="7">
                  <c:v>30.947743237188543</c:v>
                </c:pt>
                <c:pt idx="8">
                  <c:v>52.851702458721356</c:v>
                </c:pt>
                <c:pt idx="9">
                  <c:v>56.422659089539863</c:v>
                </c:pt>
                <c:pt idx="10">
                  <c:v>58.958657965126172</c:v>
                </c:pt>
                <c:pt idx="11">
                  <c:v>61.211120082498688</c:v>
                </c:pt>
                <c:pt idx="12">
                  <c:v>61.687706024278455</c:v>
                </c:pt>
                <c:pt idx="13">
                  <c:v>59.201837330796749</c:v>
                </c:pt>
                <c:pt idx="14">
                  <c:v>58.059674554045344</c:v>
                </c:pt>
                <c:pt idx="15">
                  <c:v>55.276106006345337</c:v>
                </c:pt>
                <c:pt idx="16">
                  <c:v>51.391473668592916</c:v>
                </c:pt>
                <c:pt idx="17">
                  <c:v>49.199481402508006</c:v>
                </c:pt>
                <c:pt idx="18">
                  <c:v>47.597632625740587</c:v>
                </c:pt>
                <c:pt idx="19">
                  <c:v>47.487061385596483</c:v>
                </c:pt>
                <c:pt idx="20">
                  <c:v>55.750869496704929</c:v>
                </c:pt>
                <c:pt idx="21">
                  <c:v>65.112841412882219</c:v>
                </c:pt>
                <c:pt idx="22">
                  <c:v>59.164648849314588</c:v>
                </c:pt>
                <c:pt idx="23">
                  <c:v>41.434816092364287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C2A-4BB4-9306-20D5E4DE4F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71375"/>
        <c:axId val="1250828879"/>
      </c:scatterChart>
      <c:valAx>
        <c:axId val="546471375"/>
        <c:scaling>
          <c:orientation val="minMax"/>
          <c:max val="24"/>
          <c:min val="0"/>
        </c:scaling>
        <c:delete val="0"/>
        <c:axPos val="b"/>
        <c:majorGridlines>
          <c:spPr>
            <a:ln w="15875" cap="flat" cmpd="sng" algn="ctr">
              <a:solidFill>
                <a:schemeClr val="bg2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Time (Hr)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0828879"/>
        <c:crosses val="autoZero"/>
        <c:crossBetween val="midCat"/>
        <c:majorUnit val="4"/>
      </c:valAx>
      <c:valAx>
        <c:axId val="1250828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4713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Price (</a:t>
            </a:r>
            <a:r>
              <a:rPr lang="en-US" sz="1600" b="1" baseline="0"/>
              <a:t> March)</a:t>
            </a:r>
            <a:endParaRPr lang="en-US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128353173541515E-2"/>
          <c:y val="8.3282820580003733E-2"/>
          <c:w val="0.91455785934315037"/>
          <c:h val="0.8120816403413749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April!$H$4</c:f>
              <c:strCache>
                <c:ptCount val="1"/>
                <c:pt idx="0">
                  <c:v>Prize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April!$G$5:$G$28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April!$H$5:$H$28</c:f>
              <c:numCache>
                <c:formatCode>_("$"* #,##0.00_);_("$"* \(#,##0.00\);_("$"* "-"??_);_(@_)</c:formatCode>
                <c:ptCount val="24"/>
                <c:pt idx="0">
                  <c:v>27.581320080109343</c:v>
                </c:pt>
                <c:pt idx="1">
                  <c:v>27.525080639829408</c:v>
                </c:pt>
                <c:pt idx="2">
                  <c:v>27.515156758466546</c:v>
                </c:pt>
                <c:pt idx="3">
                  <c:v>27.51031416790952</c:v>
                </c:pt>
                <c:pt idx="4">
                  <c:v>27.524362716633973</c:v>
                </c:pt>
                <c:pt idx="5">
                  <c:v>27.571470760851842</c:v>
                </c:pt>
                <c:pt idx="6">
                  <c:v>27.653913989084565</c:v>
                </c:pt>
                <c:pt idx="7">
                  <c:v>30.947743237188543</c:v>
                </c:pt>
                <c:pt idx="8">
                  <c:v>52.851702458721356</c:v>
                </c:pt>
                <c:pt idx="9">
                  <c:v>56.422659089539863</c:v>
                </c:pt>
                <c:pt idx="10">
                  <c:v>58.958657965126172</c:v>
                </c:pt>
                <c:pt idx="11">
                  <c:v>61.211120082498688</c:v>
                </c:pt>
                <c:pt idx="12">
                  <c:v>61.687706024278455</c:v>
                </c:pt>
                <c:pt idx="13">
                  <c:v>59.201837330796749</c:v>
                </c:pt>
                <c:pt idx="14">
                  <c:v>58.059674554045344</c:v>
                </c:pt>
                <c:pt idx="15">
                  <c:v>55.276106006345337</c:v>
                </c:pt>
                <c:pt idx="16">
                  <c:v>51.391473668592916</c:v>
                </c:pt>
                <c:pt idx="17">
                  <c:v>49.199481402508006</c:v>
                </c:pt>
                <c:pt idx="18">
                  <c:v>47.597632625740587</c:v>
                </c:pt>
                <c:pt idx="19">
                  <c:v>47.487061385596483</c:v>
                </c:pt>
                <c:pt idx="20">
                  <c:v>55.750869496704929</c:v>
                </c:pt>
                <c:pt idx="21">
                  <c:v>65.112841412882219</c:v>
                </c:pt>
                <c:pt idx="22">
                  <c:v>59.164648849314588</c:v>
                </c:pt>
                <c:pt idx="23">
                  <c:v>41.434816092364287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330-4347-99EF-BA0E5744C6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71375"/>
        <c:axId val="1250828879"/>
      </c:scatterChart>
      <c:valAx>
        <c:axId val="546471375"/>
        <c:scaling>
          <c:orientation val="minMax"/>
          <c:max val="24"/>
          <c:min val="0"/>
        </c:scaling>
        <c:delete val="0"/>
        <c:axPos val="b"/>
        <c:majorGridlines>
          <c:spPr>
            <a:ln w="15875" cap="flat" cmpd="sng" algn="ctr">
              <a:solidFill>
                <a:schemeClr val="bg2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Time (Hr)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0828879"/>
        <c:crosses val="autoZero"/>
        <c:crossBetween val="midCat"/>
        <c:majorUnit val="4"/>
      </c:valAx>
      <c:valAx>
        <c:axId val="1250828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4713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141288</xdr:colOff>
      <xdr:row>2</xdr:row>
      <xdr:rowOff>7620</xdr:rowOff>
    </xdr:from>
    <xdr:to>
      <xdr:col>26</xdr:col>
      <xdr:colOff>176214</xdr:colOff>
      <xdr:row>28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A03CA4-4DCB-4455-B15C-4DDE612BDA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304800</xdr:colOff>
      <xdr:row>2</xdr:row>
      <xdr:rowOff>104775</xdr:rowOff>
    </xdr:from>
    <xdr:to>
      <xdr:col>25</xdr:col>
      <xdr:colOff>417195</xdr:colOff>
      <xdr:row>34</xdr:row>
      <xdr:rowOff>140971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8B0A30-0977-4927-A53C-93D32040BF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234315</xdr:colOff>
      <xdr:row>2</xdr:row>
      <xdr:rowOff>13333</xdr:rowOff>
    </xdr:from>
    <xdr:to>
      <xdr:col>25</xdr:col>
      <xdr:colOff>346710</xdr:colOff>
      <xdr:row>34</xdr:row>
      <xdr:rowOff>53339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406C65-AFEB-492B-9282-A9AA669FD3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432435</xdr:colOff>
      <xdr:row>2</xdr:row>
      <xdr:rowOff>170497</xdr:rowOff>
    </xdr:from>
    <xdr:to>
      <xdr:col>24</xdr:col>
      <xdr:colOff>477203</xdr:colOff>
      <xdr:row>35</xdr:row>
      <xdr:rowOff>104300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F0D2B74-8A1F-41B1-857F-6E3FE70965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539750</xdr:colOff>
      <xdr:row>1</xdr:row>
      <xdr:rowOff>158750</xdr:rowOff>
    </xdr:from>
    <xdr:to>
      <xdr:col>26</xdr:col>
      <xdr:colOff>66675</xdr:colOff>
      <xdr:row>34</xdr:row>
      <xdr:rowOff>54611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07DDE4B-C6EB-48FD-B382-6CDA5BB188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516255</xdr:colOff>
      <xdr:row>3</xdr:row>
      <xdr:rowOff>349567</xdr:rowOff>
    </xdr:from>
    <xdr:to>
      <xdr:col>25</xdr:col>
      <xdr:colOff>194309</xdr:colOff>
      <xdr:row>25</xdr:row>
      <xdr:rowOff>32385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5E2F86-AEE2-4704-BF07-0E50ECAAB4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141288</xdr:colOff>
      <xdr:row>2</xdr:row>
      <xdr:rowOff>7620</xdr:rowOff>
    </xdr:from>
    <xdr:to>
      <xdr:col>26</xdr:col>
      <xdr:colOff>176214</xdr:colOff>
      <xdr:row>28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C1CCFE-0F05-4A75-957F-BB6703F089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141288</xdr:colOff>
      <xdr:row>2</xdr:row>
      <xdr:rowOff>7620</xdr:rowOff>
    </xdr:from>
    <xdr:to>
      <xdr:col>26</xdr:col>
      <xdr:colOff>176214</xdr:colOff>
      <xdr:row>28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76A930-E24D-45CE-96BF-9C4449169A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141288</xdr:colOff>
      <xdr:row>2</xdr:row>
      <xdr:rowOff>7620</xdr:rowOff>
    </xdr:from>
    <xdr:to>
      <xdr:col>26</xdr:col>
      <xdr:colOff>176214</xdr:colOff>
      <xdr:row>28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753BA1-767D-484A-A4A0-724F3876AE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7069F-8D06-4A61-BDC1-F52080500FD9}">
  <dimension ref="A2:I28"/>
  <sheetViews>
    <sheetView zoomScale="80" zoomScaleNormal="80" workbookViewId="0">
      <selection sqref="A1:XFD1048576"/>
    </sheetView>
  </sheetViews>
  <sheetFormatPr defaultRowHeight="14.4" x14ac:dyDescent="0.55000000000000004"/>
  <sheetData>
    <row r="2" spans="1:9" x14ac:dyDescent="0.55000000000000004">
      <c r="C2" t="s">
        <v>0</v>
      </c>
    </row>
    <row r="3" spans="1:9" x14ac:dyDescent="0.55000000000000004">
      <c r="F3" t="s">
        <v>1</v>
      </c>
    </row>
    <row r="4" spans="1:9" x14ac:dyDescent="0.55000000000000004">
      <c r="C4" t="s">
        <v>10</v>
      </c>
      <c r="D4" t="s">
        <v>11</v>
      </c>
      <c r="G4" t="s">
        <v>2</v>
      </c>
      <c r="H4" t="s">
        <v>9</v>
      </c>
    </row>
    <row r="5" spans="1:9" x14ac:dyDescent="0.55000000000000004">
      <c r="C5" s="13">
        <v>900</v>
      </c>
      <c r="D5" s="1">
        <v>56.422659089539863</v>
      </c>
      <c r="E5" s="1"/>
      <c r="G5" s="12">
        <v>0</v>
      </c>
      <c r="H5" s="1">
        <v>27.581320080109343</v>
      </c>
    </row>
    <row r="6" spans="1:9" x14ac:dyDescent="0.55000000000000004">
      <c r="C6" s="13">
        <v>1000</v>
      </c>
      <c r="D6" s="1">
        <v>58.958657965126172</v>
      </c>
      <c r="E6" s="1"/>
      <c r="G6" s="12">
        <v>1</v>
      </c>
      <c r="H6" s="1">
        <v>27.525080639829408</v>
      </c>
    </row>
    <row r="7" spans="1:9" x14ac:dyDescent="0.55000000000000004">
      <c r="C7" s="14">
        <v>1100</v>
      </c>
      <c r="D7" s="1">
        <v>61.211120082498688</v>
      </c>
      <c r="E7" s="1"/>
      <c r="G7" s="12">
        <v>2</v>
      </c>
      <c r="H7" s="1">
        <v>27.515156758466546</v>
      </c>
      <c r="I7" s="4">
        <f>AVERAGE(H5:H9)</f>
        <v>27.531246872589758</v>
      </c>
    </row>
    <row r="8" spans="1:9" x14ac:dyDescent="0.55000000000000004">
      <c r="C8" s="14">
        <v>1200</v>
      </c>
      <c r="D8" s="1">
        <v>61.687706024278455</v>
      </c>
      <c r="E8" s="1"/>
      <c r="G8" s="12">
        <v>3</v>
      </c>
      <c r="H8" s="1">
        <v>27.51031416790952</v>
      </c>
    </row>
    <row r="9" spans="1:9" x14ac:dyDescent="0.55000000000000004">
      <c r="C9" s="14">
        <v>1300</v>
      </c>
      <c r="D9" s="1">
        <v>59.201837330796749</v>
      </c>
      <c r="E9" s="1"/>
      <c r="G9" s="12">
        <v>4</v>
      </c>
      <c r="H9" s="1">
        <v>27.524362716633973</v>
      </c>
    </row>
    <row r="10" spans="1:9" x14ac:dyDescent="0.55000000000000004">
      <c r="C10" s="14">
        <v>1400</v>
      </c>
      <c r="D10" s="1">
        <v>58.059674554045344</v>
      </c>
      <c r="E10" s="1"/>
      <c r="G10" s="12">
        <v>5</v>
      </c>
      <c r="H10" s="1">
        <v>27.571470760851842</v>
      </c>
      <c r="I10" s="4">
        <f>AVERAGE(H10:H14)</f>
        <v>39.089497907077238</v>
      </c>
    </row>
    <row r="11" spans="1:9" x14ac:dyDescent="0.55000000000000004">
      <c r="A11" s="4">
        <f>AVERAGE(D5:D23)</f>
        <v>49.373076717507864</v>
      </c>
      <c r="C11" s="14">
        <v>1500</v>
      </c>
      <c r="D11" s="1">
        <v>55.276106006345337</v>
      </c>
      <c r="E11" s="1"/>
      <c r="G11" s="12">
        <v>6</v>
      </c>
      <c r="H11" s="1">
        <v>27.653913989084565</v>
      </c>
    </row>
    <row r="12" spans="1:9" x14ac:dyDescent="0.55000000000000004">
      <c r="C12" s="14">
        <v>1600</v>
      </c>
      <c r="D12" s="1">
        <v>51.391473668592916</v>
      </c>
      <c r="E12" s="1"/>
      <c r="G12" s="12">
        <v>7</v>
      </c>
      <c r="H12" s="1">
        <v>30.947743237188543</v>
      </c>
    </row>
    <row r="13" spans="1:9" x14ac:dyDescent="0.55000000000000004">
      <c r="C13" s="14">
        <v>1700</v>
      </c>
      <c r="D13" s="1">
        <v>49.199481402508006</v>
      </c>
      <c r="E13" s="1"/>
      <c r="F13" s="4">
        <f>AVERAGE(H5:H12)</f>
        <v>27.978670293759219</v>
      </c>
      <c r="G13" s="12">
        <v>8</v>
      </c>
      <c r="H13" s="1">
        <v>52.851702458721356</v>
      </c>
    </row>
    <row r="14" spans="1:9" x14ac:dyDescent="0.55000000000000004">
      <c r="C14" s="14">
        <v>1800</v>
      </c>
      <c r="D14" s="1">
        <v>47.597632625740587</v>
      </c>
      <c r="E14" s="1"/>
      <c r="G14" s="12">
        <v>9</v>
      </c>
      <c r="H14" s="1">
        <v>56.422659089539863</v>
      </c>
    </row>
    <row r="15" spans="1:9" x14ac:dyDescent="0.55000000000000004">
      <c r="C15" s="14">
        <v>1900</v>
      </c>
      <c r="D15" s="1">
        <v>47.487061385596483</v>
      </c>
      <c r="E15" s="1"/>
      <c r="G15" s="12">
        <v>10</v>
      </c>
      <c r="H15" s="1">
        <v>58.958657965126172</v>
      </c>
      <c r="I15" s="4">
        <f>AVERAGE(H15:H18)</f>
        <v>60.264830350675012</v>
      </c>
    </row>
    <row r="16" spans="1:9" x14ac:dyDescent="0.55000000000000004">
      <c r="C16" s="14">
        <v>2000</v>
      </c>
      <c r="D16" s="1">
        <v>55.750869496704929</v>
      </c>
      <c r="E16" s="1"/>
      <c r="G16" s="12">
        <v>11</v>
      </c>
      <c r="H16" s="1">
        <v>61.211120082498688</v>
      </c>
    </row>
    <row r="17" spans="1:9" x14ac:dyDescent="0.55000000000000004">
      <c r="C17" s="14">
        <v>2100</v>
      </c>
      <c r="D17" s="1">
        <v>65.112841412882219</v>
      </c>
      <c r="E17" s="1"/>
      <c r="F17" s="4">
        <f>AVERAGE(H13:H28)</f>
        <v>55.050518027815997</v>
      </c>
      <c r="G17" s="12">
        <v>12</v>
      </c>
      <c r="H17" s="1">
        <v>61.687706024278455</v>
      </c>
    </row>
    <row r="18" spans="1:9" x14ac:dyDescent="0.55000000000000004">
      <c r="C18" s="14">
        <v>2200</v>
      </c>
      <c r="D18" s="1">
        <v>59.164648849314588</v>
      </c>
      <c r="E18" s="1"/>
      <c r="G18" s="12">
        <v>13</v>
      </c>
      <c r="H18" s="1">
        <v>59.201837330796749</v>
      </c>
    </row>
    <row r="19" spans="1:9" x14ac:dyDescent="0.55000000000000004">
      <c r="C19" s="13">
        <v>2300</v>
      </c>
      <c r="D19" s="1">
        <v>41.434816092364287</v>
      </c>
      <c r="E19" s="1"/>
      <c r="G19" s="12">
        <v>14</v>
      </c>
      <c r="H19" s="1">
        <v>58.059674554045344</v>
      </c>
      <c r="I19" s="4">
        <f>AVERAGE(H19:H28)</f>
        <v>53.047460549409472</v>
      </c>
    </row>
    <row r="20" spans="1:9" x14ac:dyDescent="0.55000000000000004">
      <c r="C20" s="13">
        <v>2400</v>
      </c>
      <c r="D20" s="1">
        <v>27.581320080109343</v>
      </c>
      <c r="E20" s="1"/>
      <c r="G20" s="12">
        <v>15</v>
      </c>
      <c r="H20" s="1">
        <v>55.276106006345337</v>
      </c>
    </row>
    <row r="21" spans="1:9" x14ac:dyDescent="0.55000000000000004">
      <c r="C21" s="13">
        <v>100</v>
      </c>
      <c r="D21" s="1">
        <v>27.525080639829408</v>
      </c>
      <c r="E21" s="1"/>
      <c r="G21" s="12">
        <v>16</v>
      </c>
      <c r="H21" s="1">
        <v>51.391473668592916</v>
      </c>
    </row>
    <row r="22" spans="1:9" x14ac:dyDescent="0.55000000000000004">
      <c r="C22" s="13">
        <v>200</v>
      </c>
      <c r="D22" s="1">
        <v>27.515156758466546</v>
      </c>
      <c r="E22" s="1"/>
      <c r="G22" s="12">
        <v>17</v>
      </c>
      <c r="H22" s="1">
        <v>49.199481402508006</v>
      </c>
    </row>
    <row r="23" spans="1:9" x14ac:dyDescent="0.55000000000000004">
      <c r="C23" s="13">
        <v>300</v>
      </c>
      <c r="D23" s="1">
        <v>27.51031416790952</v>
      </c>
      <c r="E23" s="1"/>
      <c r="G23" s="12">
        <v>18</v>
      </c>
      <c r="H23" s="1">
        <v>47.597632625740587</v>
      </c>
    </row>
    <row r="24" spans="1:9" x14ac:dyDescent="0.55000000000000004">
      <c r="A24" s="4">
        <f>AVERAGE(D24:D28)</f>
        <v>33.309838632496053</v>
      </c>
      <c r="C24" s="13">
        <v>400</v>
      </c>
      <c r="D24" s="1">
        <v>27.524362716633973</v>
      </c>
      <c r="E24" s="1"/>
      <c r="G24" s="12">
        <v>19</v>
      </c>
      <c r="H24" s="1">
        <v>47.487061385596483</v>
      </c>
    </row>
    <row r="25" spans="1:9" x14ac:dyDescent="0.55000000000000004">
      <c r="C25" s="13">
        <v>500</v>
      </c>
      <c r="D25" s="1">
        <v>27.571470760851842</v>
      </c>
      <c r="E25" s="1"/>
      <c r="G25" s="12">
        <v>20</v>
      </c>
      <c r="H25" s="1">
        <v>55.750869496704929</v>
      </c>
    </row>
    <row r="26" spans="1:9" x14ac:dyDescent="0.55000000000000004">
      <c r="C26" s="13">
        <v>600</v>
      </c>
      <c r="D26" s="1">
        <v>27.653913989084565</v>
      </c>
      <c r="E26" s="1"/>
      <c r="G26" s="12">
        <v>21</v>
      </c>
      <c r="H26" s="1">
        <v>65.112841412882219</v>
      </c>
    </row>
    <row r="27" spans="1:9" x14ac:dyDescent="0.55000000000000004">
      <c r="C27" s="13">
        <v>700</v>
      </c>
      <c r="D27" s="1">
        <v>30.947743237188543</v>
      </c>
      <c r="E27" s="1"/>
      <c r="G27" s="12">
        <v>22</v>
      </c>
      <c r="H27" s="1">
        <v>59.164648849314588</v>
      </c>
    </row>
    <row r="28" spans="1:9" x14ac:dyDescent="0.55000000000000004">
      <c r="C28" s="13">
        <v>800</v>
      </c>
      <c r="D28" s="1">
        <v>52.851702458721356</v>
      </c>
      <c r="E28" s="1"/>
      <c r="G28" s="12">
        <v>23</v>
      </c>
      <c r="H28" s="1">
        <v>41.434816092364287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13927-D77A-4C05-98B8-C517417C090B}">
  <dimension ref="A2:I28"/>
  <sheetViews>
    <sheetView zoomScale="80" zoomScaleNormal="80" workbookViewId="0">
      <selection activeCell="H5" sqref="H5:H28"/>
    </sheetView>
  </sheetViews>
  <sheetFormatPr defaultRowHeight="14.4" x14ac:dyDescent="0.55000000000000004"/>
  <sheetData>
    <row r="2" spans="1:9" x14ac:dyDescent="0.55000000000000004">
      <c r="D2" t="s">
        <v>0</v>
      </c>
    </row>
    <row r="3" spans="1:9" x14ac:dyDescent="0.55000000000000004">
      <c r="E3" t="s">
        <v>1</v>
      </c>
    </row>
    <row r="4" spans="1:9" x14ac:dyDescent="0.55000000000000004">
      <c r="C4" t="s">
        <v>2</v>
      </c>
      <c r="D4" t="s">
        <v>3</v>
      </c>
      <c r="G4" t="s">
        <v>2</v>
      </c>
      <c r="H4" t="s">
        <v>9</v>
      </c>
    </row>
    <row r="5" spans="1:9" x14ac:dyDescent="0.55000000000000004">
      <c r="C5" s="2">
        <v>0.375</v>
      </c>
      <c r="D5" s="1">
        <v>42.779245269209611</v>
      </c>
      <c r="G5" s="12">
        <v>0</v>
      </c>
      <c r="H5" s="1">
        <v>26.558635898108484</v>
      </c>
    </row>
    <row r="6" spans="1:9" x14ac:dyDescent="0.55000000000000004">
      <c r="C6" s="2">
        <v>0.41666666666666702</v>
      </c>
      <c r="D6" s="1">
        <v>47.028725445261642</v>
      </c>
      <c r="G6" s="12">
        <v>1</v>
      </c>
      <c r="H6" s="1">
        <v>26.461164281739116</v>
      </c>
    </row>
    <row r="7" spans="1:9" x14ac:dyDescent="0.55000000000000004">
      <c r="C7" s="3">
        <v>0.45833333333333298</v>
      </c>
      <c r="D7" s="1">
        <v>54.085454660564309</v>
      </c>
      <c r="G7" s="12">
        <v>2</v>
      </c>
      <c r="H7" s="1">
        <v>26.44289650774239</v>
      </c>
      <c r="I7" s="4">
        <f>AVERAGE(H5:H9)</f>
        <v>26.47118827699331</v>
      </c>
    </row>
    <row r="8" spans="1:9" x14ac:dyDescent="0.55000000000000004">
      <c r="C8" s="3">
        <v>0.5</v>
      </c>
      <c r="D8" s="1">
        <v>59.174042004502304</v>
      </c>
      <c r="G8" s="12">
        <v>3</v>
      </c>
      <c r="H8" s="1">
        <v>26.443944450388233</v>
      </c>
    </row>
    <row r="9" spans="1:9" x14ac:dyDescent="0.55000000000000004">
      <c r="C9" s="3">
        <v>0.54166666666666696</v>
      </c>
      <c r="D9" s="1">
        <v>62.914760654969207</v>
      </c>
      <c r="G9" s="12">
        <v>4</v>
      </c>
      <c r="H9" s="1">
        <v>26.44930024698834</v>
      </c>
    </row>
    <row r="10" spans="1:9" x14ac:dyDescent="0.55000000000000004">
      <c r="C10" s="3">
        <v>0.58333333333333304</v>
      </c>
      <c r="D10" s="1">
        <v>66.469406149294912</v>
      </c>
      <c r="G10" s="12">
        <v>5</v>
      </c>
      <c r="H10" s="1">
        <v>26.466095595035462</v>
      </c>
      <c r="I10" s="4">
        <f>AVERAGE(H10:H14)</f>
        <v>32.578775849749583</v>
      </c>
    </row>
    <row r="11" spans="1:9" x14ac:dyDescent="0.55000000000000004">
      <c r="A11" s="4">
        <f>AVERAGE(D5:D23)</f>
        <v>51.081927649917112</v>
      </c>
      <c r="C11" s="3">
        <v>0.625</v>
      </c>
      <c r="D11" s="1">
        <v>68.331203254274541</v>
      </c>
      <c r="G11" s="12">
        <v>6</v>
      </c>
      <c r="H11" s="1">
        <v>26.492112071571324</v>
      </c>
    </row>
    <row r="12" spans="1:9" x14ac:dyDescent="0.55000000000000004">
      <c r="C12" s="3">
        <v>0.66666666666666696</v>
      </c>
      <c r="D12" s="1">
        <v>67.474811846576188</v>
      </c>
      <c r="G12" s="12">
        <v>7</v>
      </c>
      <c r="H12" s="1">
        <v>26.669849497243227</v>
      </c>
    </row>
    <row r="13" spans="1:9" x14ac:dyDescent="0.55000000000000004">
      <c r="C13" s="3">
        <v>0.70833333333333304</v>
      </c>
      <c r="D13" s="1">
        <v>66.668448962916628</v>
      </c>
      <c r="F13" s="4">
        <f>AVERAGE(H5:H12)</f>
        <v>26.497999818602068</v>
      </c>
      <c r="G13" s="12">
        <v>8</v>
      </c>
      <c r="H13" s="1">
        <v>40.486576815688295</v>
      </c>
    </row>
    <row r="14" spans="1:9" x14ac:dyDescent="0.55000000000000004">
      <c r="C14" s="3">
        <v>0.75</v>
      </c>
      <c r="D14" s="1">
        <v>62.736384387677852</v>
      </c>
      <c r="G14" s="12">
        <v>9</v>
      </c>
      <c r="H14" s="1">
        <v>42.779245269209611</v>
      </c>
    </row>
    <row r="15" spans="1:9" x14ac:dyDescent="0.55000000000000004">
      <c r="C15" s="3">
        <v>0.79166666666666696</v>
      </c>
      <c r="D15" s="1">
        <v>55.098939562014664</v>
      </c>
      <c r="G15" s="12">
        <v>10</v>
      </c>
      <c r="H15" s="1">
        <v>47.028725445261642</v>
      </c>
      <c r="I15" s="4">
        <f>AVERAGE(H15:H18)</f>
        <v>55.800745691324366</v>
      </c>
    </row>
    <row r="16" spans="1:9" x14ac:dyDescent="0.55000000000000004">
      <c r="C16" s="3">
        <v>0.83333333333333304</v>
      </c>
      <c r="D16" s="1">
        <v>52.904566983370401</v>
      </c>
      <c r="G16" s="12">
        <v>11</v>
      </c>
      <c r="H16" s="1">
        <v>54.085454660564309</v>
      </c>
    </row>
    <row r="17" spans="1:9" x14ac:dyDescent="0.55000000000000004">
      <c r="C17" s="3">
        <v>0.875</v>
      </c>
      <c r="D17" s="1">
        <v>63.56466030037592</v>
      </c>
      <c r="F17" s="4">
        <f>AVERAGE(H13:H28)</f>
        <v>56.571035064133454</v>
      </c>
      <c r="G17" s="12">
        <v>12</v>
      </c>
      <c r="H17" s="1">
        <v>59.174042004502304</v>
      </c>
    </row>
    <row r="18" spans="1:9" x14ac:dyDescent="0.55000000000000004">
      <c r="C18" s="3">
        <v>0.91666666666666696</v>
      </c>
      <c r="D18" s="1">
        <v>56.268775736878737</v>
      </c>
      <c r="G18" s="12">
        <v>13</v>
      </c>
      <c r="H18" s="1">
        <v>62.914760654969207</v>
      </c>
    </row>
    <row r="19" spans="1:9" x14ac:dyDescent="0.55000000000000004">
      <c r="C19" s="2">
        <v>0.95833333333333304</v>
      </c>
      <c r="D19" s="1">
        <v>39.150558992560093</v>
      </c>
      <c r="G19" s="12">
        <v>14</v>
      </c>
      <c r="H19" s="1">
        <v>66.469406149294912</v>
      </c>
      <c r="I19" s="4">
        <f>AVERAGE(H19:H28)</f>
        <v>59.866775617594001</v>
      </c>
    </row>
    <row r="20" spans="1:9" x14ac:dyDescent="0.55000000000000004">
      <c r="C20" s="2">
        <v>1</v>
      </c>
      <c r="D20" s="1">
        <v>26.558635898108484</v>
      </c>
      <c r="G20" s="12">
        <v>15</v>
      </c>
      <c r="H20" s="1">
        <v>68.331203254274541</v>
      </c>
    </row>
    <row r="21" spans="1:9" x14ac:dyDescent="0.55000000000000004">
      <c r="C21" s="2">
        <v>1.0416666666666701</v>
      </c>
      <c r="D21" s="1">
        <v>26.461164281739116</v>
      </c>
      <c r="G21" s="12">
        <v>16</v>
      </c>
      <c r="H21" s="1">
        <v>67.474811846576188</v>
      </c>
    </row>
    <row r="22" spans="1:9" x14ac:dyDescent="0.55000000000000004">
      <c r="C22" s="2">
        <v>1.0833333333333299</v>
      </c>
      <c r="D22" s="1">
        <v>26.44289650774239</v>
      </c>
      <c r="G22" s="12">
        <v>17</v>
      </c>
      <c r="H22" s="1">
        <v>66.668448962916628</v>
      </c>
    </row>
    <row r="23" spans="1:9" x14ac:dyDescent="0.55000000000000004">
      <c r="C23" s="2">
        <v>1.125</v>
      </c>
      <c r="D23" s="1">
        <v>26.443944450388233</v>
      </c>
      <c r="G23" s="12">
        <v>18</v>
      </c>
      <c r="H23" s="1">
        <v>62.736384387677852</v>
      </c>
    </row>
    <row r="24" spans="1:9" x14ac:dyDescent="0.55000000000000004">
      <c r="A24" s="4">
        <f>AVERAGE(D24:D28)</f>
        <v>29.312786845305329</v>
      </c>
      <c r="C24" s="2">
        <v>1.1666666666666701</v>
      </c>
      <c r="D24" s="1">
        <v>26.44930024698834</v>
      </c>
      <c r="G24" s="12">
        <v>19</v>
      </c>
      <c r="H24" s="1">
        <v>55.098939562014664</v>
      </c>
    </row>
    <row r="25" spans="1:9" x14ac:dyDescent="0.55000000000000004">
      <c r="C25" s="2">
        <v>1.2083333333333299</v>
      </c>
      <c r="D25" s="1">
        <v>26.466095595035462</v>
      </c>
      <c r="G25" s="12">
        <v>20</v>
      </c>
      <c r="H25" s="1">
        <v>52.904566983370401</v>
      </c>
    </row>
    <row r="26" spans="1:9" x14ac:dyDescent="0.55000000000000004">
      <c r="C26" s="2">
        <v>1.25</v>
      </c>
      <c r="D26" s="1">
        <v>26.492112071571324</v>
      </c>
      <c r="G26" s="12">
        <v>21</v>
      </c>
      <c r="H26" s="1">
        <v>63.56466030037592</v>
      </c>
    </row>
    <row r="27" spans="1:9" x14ac:dyDescent="0.55000000000000004">
      <c r="C27" s="2">
        <v>1.2916666666666701</v>
      </c>
      <c r="D27" s="1">
        <v>26.669849497243227</v>
      </c>
      <c r="G27" s="12">
        <v>22</v>
      </c>
      <c r="H27" s="1">
        <v>56.268775736878737</v>
      </c>
    </row>
    <row r="28" spans="1:9" x14ac:dyDescent="0.55000000000000004">
      <c r="C28" s="2">
        <v>1.3333333333333299</v>
      </c>
      <c r="D28" s="1">
        <v>40.486576815688295</v>
      </c>
      <c r="G28" s="12">
        <v>23</v>
      </c>
      <c r="H28" s="1">
        <v>39.150558992560093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7546B-A67F-4C31-8138-E0CA8D849B76}">
  <dimension ref="A2:AB31"/>
  <sheetViews>
    <sheetView tabSelected="1" zoomScale="70" zoomScaleNormal="70" workbookViewId="0">
      <selection activeCell="AB26" sqref="AB26"/>
    </sheetView>
  </sheetViews>
  <sheetFormatPr defaultRowHeight="14.4" x14ac:dyDescent="0.55000000000000004"/>
  <cols>
    <col min="4" max="4" width="10.9453125" bestFit="1" customWidth="1"/>
  </cols>
  <sheetData>
    <row r="2" spans="1:10" x14ac:dyDescent="0.55000000000000004">
      <c r="B2" t="s">
        <v>0</v>
      </c>
    </row>
    <row r="3" spans="1:10" x14ac:dyDescent="0.55000000000000004">
      <c r="E3" t="s">
        <v>1</v>
      </c>
    </row>
    <row r="4" spans="1:10" x14ac:dyDescent="0.55000000000000004">
      <c r="C4" t="s">
        <v>2</v>
      </c>
      <c r="F4" t="s">
        <v>2</v>
      </c>
      <c r="G4" t="s">
        <v>9</v>
      </c>
    </row>
    <row r="5" spans="1:10" x14ac:dyDescent="0.55000000000000004">
      <c r="C5" s="2">
        <v>0.375</v>
      </c>
      <c r="D5" s="1">
        <v>40.808150062161836</v>
      </c>
      <c r="F5" s="12">
        <v>0</v>
      </c>
      <c r="G5" s="1">
        <v>24.644079559157888</v>
      </c>
    </row>
    <row r="6" spans="1:10" x14ac:dyDescent="0.55000000000000004">
      <c r="C6" s="2">
        <v>0.41666666666666702</v>
      </c>
      <c r="D6" s="1">
        <v>42.613150649483401</v>
      </c>
      <c r="F6" s="12">
        <v>1</v>
      </c>
      <c r="G6" s="1">
        <v>24.537379631266933</v>
      </c>
    </row>
    <row r="7" spans="1:10" x14ac:dyDescent="0.55000000000000004">
      <c r="C7" s="3">
        <v>0.45833333333333298</v>
      </c>
      <c r="D7" s="1">
        <v>49.173234749059212</v>
      </c>
      <c r="F7" s="12">
        <v>2</v>
      </c>
      <c r="G7" s="1">
        <v>24.532335717072129</v>
      </c>
      <c r="H7" s="4">
        <f>AVERAGE(G5:G9)</f>
        <v>24.556509766668416</v>
      </c>
    </row>
    <row r="8" spans="1:10" x14ac:dyDescent="0.55000000000000004">
      <c r="C8" s="3">
        <v>0.5</v>
      </c>
      <c r="D8" s="1">
        <v>60.64602928103821</v>
      </c>
      <c r="F8" s="12">
        <v>3</v>
      </c>
      <c r="G8" s="1">
        <v>24.530211091070942</v>
      </c>
    </row>
    <row r="9" spans="1:10" x14ac:dyDescent="0.55000000000000004">
      <c r="C9" s="3">
        <v>0.54166666666666696</v>
      </c>
      <c r="D9" s="1">
        <v>69.444921730973988</v>
      </c>
      <c r="F9" s="12">
        <v>4</v>
      </c>
      <c r="G9" s="1">
        <v>24.538542834774191</v>
      </c>
    </row>
    <row r="10" spans="1:10" x14ac:dyDescent="0.55000000000000004">
      <c r="C10" s="3">
        <v>0.58333333333333304</v>
      </c>
      <c r="D10" s="1">
        <v>77.763331373703693</v>
      </c>
      <c r="F10" s="12">
        <v>5</v>
      </c>
      <c r="G10" s="1">
        <v>24.555752872252324</v>
      </c>
      <c r="H10" s="4">
        <f>AVERAGE(G10:G15)</f>
        <v>29.936623495675338</v>
      </c>
    </row>
    <row r="11" spans="1:10" x14ac:dyDescent="0.55000000000000004">
      <c r="A11" s="4">
        <f>AVERAGE(D5:D23)</f>
        <v>55.430726142919745</v>
      </c>
      <c r="C11" s="3">
        <v>0.625</v>
      </c>
      <c r="D11" s="1">
        <v>82.375167298193205</v>
      </c>
      <c r="F11" s="12">
        <v>6</v>
      </c>
      <c r="G11" s="1">
        <v>24.58457359891413</v>
      </c>
    </row>
    <row r="12" spans="1:10" x14ac:dyDescent="0.55000000000000004">
      <c r="C12" s="3">
        <v>0.66666666666666696</v>
      </c>
      <c r="D12" s="1">
        <v>83.73745220967362</v>
      </c>
      <c r="F12" s="12">
        <v>7</v>
      </c>
      <c r="G12" s="1">
        <v>24.58971789173491</v>
      </c>
    </row>
    <row r="13" spans="1:10" x14ac:dyDescent="0.55000000000000004">
      <c r="C13" s="3">
        <v>0.70833333333333304</v>
      </c>
      <c r="D13" s="1">
        <v>83.184095899557633</v>
      </c>
      <c r="E13" s="4">
        <f>AVERAGE(G5:G12)</f>
        <v>24.56407414953043</v>
      </c>
      <c r="F13" s="12">
        <v>8</v>
      </c>
      <c r="G13" s="1">
        <v>24.58971789173491</v>
      </c>
    </row>
    <row r="14" spans="1:10" x14ac:dyDescent="0.55000000000000004">
      <c r="C14" s="3">
        <v>0.75</v>
      </c>
      <c r="D14" s="1">
        <v>78.885380049691221</v>
      </c>
      <c r="F14" s="12">
        <v>8</v>
      </c>
      <c r="G14" s="1">
        <v>40.491828657253912</v>
      </c>
      <c r="J14" s="4">
        <f>AVERAGE(D5:D18)</f>
        <v>65.269421670610726</v>
      </c>
    </row>
    <row r="15" spans="1:10" x14ac:dyDescent="0.55000000000000004">
      <c r="C15" s="3">
        <v>0.79166666666666696</v>
      </c>
      <c r="D15" s="1">
        <v>70.323092890921558</v>
      </c>
      <c r="F15" s="12">
        <v>9</v>
      </c>
      <c r="G15" s="1">
        <v>40.808150062161836</v>
      </c>
      <c r="H15" s="4">
        <f>AVERAGE(G16:G19)</f>
        <v>55.469334102638705</v>
      </c>
    </row>
    <row r="16" spans="1:10" x14ac:dyDescent="0.55000000000000004">
      <c r="C16" s="3">
        <v>0.83333333333333304</v>
      </c>
      <c r="D16" s="1">
        <v>58.931670907303875</v>
      </c>
      <c r="F16" s="12">
        <v>10</v>
      </c>
      <c r="G16" s="1">
        <v>42.613150649483401</v>
      </c>
    </row>
    <row r="17" spans="1:28" x14ac:dyDescent="0.55000000000000004">
      <c r="C17" s="3">
        <v>0.875</v>
      </c>
      <c r="D17" s="1">
        <v>60.871147711735802</v>
      </c>
      <c r="E17" s="4">
        <f>AVERAGE(G14:G29)</f>
        <v>62.214476210885088</v>
      </c>
      <c r="F17" s="12">
        <v>11</v>
      </c>
      <c r="G17" s="1">
        <v>49.173234749059212</v>
      </c>
    </row>
    <row r="18" spans="1:28" x14ac:dyDescent="0.55000000000000004">
      <c r="C18" s="3">
        <v>0.91666666666666696</v>
      </c>
      <c r="D18" s="1">
        <v>55.015078575052812</v>
      </c>
      <c r="E18" s="11"/>
      <c r="F18" s="12">
        <v>12</v>
      </c>
      <c r="G18" s="1">
        <v>60.64602928103821</v>
      </c>
    </row>
    <row r="19" spans="1:28" x14ac:dyDescent="0.55000000000000004">
      <c r="C19" s="2">
        <v>0.95833333333333304</v>
      </c>
      <c r="D19" s="1">
        <v>41.167887328357274</v>
      </c>
      <c r="E19" s="11"/>
      <c r="F19" s="12">
        <v>13</v>
      </c>
      <c r="G19" s="1">
        <v>69.444921730973988</v>
      </c>
      <c r="H19" s="4">
        <f>AVERAGE(G20:G29)</f>
        <v>69.225430424419073</v>
      </c>
    </row>
    <row r="20" spans="1:28" x14ac:dyDescent="0.55000000000000004">
      <c r="C20" s="2">
        <v>1</v>
      </c>
      <c r="D20" s="1">
        <v>24.644079559157888</v>
      </c>
      <c r="F20" s="12">
        <v>14</v>
      </c>
      <c r="G20" s="1">
        <v>77.763331373703693</v>
      </c>
      <c r="J20" s="4">
        <f>AVERAGE(D19:D28)</f>
        <v>27.817230918185466</v>
      </c>
    </row>
    <row r="21" spans="1:28" x14ac:dyDescent="0.55000000000000004">
      <c r="C21" s="2">
        <v>1.0416666666666701</v>
      </c>
      <c r="D21" s="1">
        <v>24.537379631266933</v>
      </c>
      <c r="F21" s="12">
        <v>15</v>
      </c>
      <c r="G21" s="1">
        <v>82.375167298193205</v>
      </c>
    </row>
    <row r="22" spans="1:28" x14ac:dyDescent="0.55000000000000004">
      <c r="C22" s="2">
        <v>1.0833333333333299</v>
      </c>
      <c r="D22" s="1">
        <v>24.532335717072129</v>
      </c>
      <c r="F22" s="12">
        <v>16</v>
      </c>
      <c r="G22" s="1">
        <v>83.73745220967362</v>
      </c>
    </row>
    <row r="23" spans="1:28" x14ac:dyDescent="0.55000000000000004">
      <c r="C23" s="2">
        <v>1.125</v>
      </c>
      <c r="D23" s="1">
        <v>24.530211091070942</v>
      </c>
      <c r="F23" s="12">
        <v>17</v>
      </c>
      <c r="G23" s="1">
        <v>83.184095899557633</v>
      </c>
    </row>
    <row r="24" spans="1:28" x14ac:dyDescent="0.55000000000000004">
      <c r="A24" s="4">
        <f>AVERAGE(D24:D28)</f>
        <v>27.752083170985895</v>
      </c>
      <c r="C24" s="2">
        <v>1.1666666666666701</v>
      </c>
      <c r="D24" s="1">
        <v>24.538542834774191</v>
      </c>
      <c r="F24" s="12">
        <v>18</v>
      </c>
      <c r="G24" s="1">
        <v>78.885380049691221</v>
      </c>
    </row>
    <row r="25" spans="1:28" x14ac:dyDescent="0.55000000000000004">
      <c r="C25" s="2">
        <v>1.2083333333333299</v>
      </c>
      <c r="D25" s="1">
        <v>24.555752872252324</v>
      </c>
      <c r="F25" s="12">
        <v>19</v>
      </c>
      <c r="G25" s="1">
        <v>70.323092890921558</v>
      </c>
    </row>
    <row r="26" spans="1:28" x14ac:dyDescent="0.55000000000000004">
      <c r="C26" s="2">
        <v>1.25</v>
      </c>
      <c r="D26" s="1">
        <v>24.58457359891413</v>
      </c>
      <c r="F26" s="12">
        <v>20</v>
      </c>
      <c r="G26" s="1">
        <v>58.931670907303875</v>
      </c>
      <c r="AB26" t="s">
        <v>15</v>
      </c>
    </row>
    <row r="27" spans="1:28" x14ac:dyDescent="0.55000000000000004">
      <c r="C27" s="2">
        <v>1.2916666666666701</v>
      </c>
      <c r="D27" s="1">
        <v>24.58971789173491</v>
      </c>
      <c r="F27" s="12">
        <v>21</v>
      </c>
      <c r="G27" s="1">
        <v>60.871147711735802</v>
      </c>
    </row>
    <row r="28" spans="1:28" x14ac:dyDescent="0.55000000000000004">
      <c r="C28" s="2">
        <v>1.3333333333333299</v>
      </c>
      <c r="D28" s="1">
        <v>40.491828657253912</v>
      </c>
      <c r="F28" s="12">
        <v>22</v>
      </c>
      <c r="G28" s="1">
        <v>55.015078575052812</v>
      </c>
    </row>
    <row r="29" spans="1:28" x14ac:dyDescent="0.55000000000000004">
      <c r="F29" s="12">
        <v>23</v>
      </c>
      <c r="G29" s="1">
        <v>41.167887328357274</v>
      </c>
    </row>
    <row r="30" spans="1:28" x14ac:dyDescent="0.55000000000000004">
      <c r="G30" s="1"/>
    </row>
    <row r="31" spans="1:28" x14ac:dyDescent="0.55000000000000004">
      <c r="G31" s="1"/>
    </row>
  </sheetData>
  <sortState ref="D5:F31">
    <sortCondition ref="D7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4011B-665E-4947-9F0F-4A2EC2AC2877}">
  <dimension ref="A2:H29"/>
  <sheetViews>
    <sheetView zoomScale="80" zoomScaleNormal="80" workbookViewId="0">
      <selection activeCell="Z9" sqref="Z9"/>
    </sheetView>
  </sheetViews>
  <sheetFormatPr defaultRowHeight="14.4" x14ac:dyDescent="0.55000000000000004"/>
  <cols>
    <col min="4" max="4" width="10.9453125" bestFit="1" customWidth="1"/>
  </cols>
  <sheetData>
    <row r="2" spans="1:8" x14ac:dyDescent="0.55000000000000004">
      <c r="B2" t="s">
        <v>0</v>
      </c>
    </row>
    <row r="3" spans="1:8" x14ac:dyDescent="0.55000000000000004">
      <c r="E3" t="s">
        <v>1</v>
      </c>
    </row>
    <row r="4" spans="1:8" x14ac:dyDescent="0.55000000000000004">
      <c r="C4" t="s">
        <v>2</v>
      </c>
      <c r="D4" t="s">
        <v>4</v>
      </c>
      <c r="G4" t="s">
        <v>2</v>
      </c>
      <c r="H4" t="s">
        <v>9</v>
      </c>
    </row>
    <row r="5" spans="1:8" x14ac:dyDescent="0.55000000000000004">
      <c r="C5" s="2">
        <v>0.375</v>
      </c>
      <c r="D5" s="1">
        <v>50.455663052098267</v>
      </c>
      <c r="F5" s="1"/>
      <c r="G5" s="12">
        <v>0</v>
      </c>
      <c r="H5" s="1">
        <v>29.875839516291965</v>
      </c>
    </row>
    <row r="6" spans="1:8" x14ac:dyDescent="0.55000000000000004">
      <c r="C6" s="2">
        <v>0.41666666666666702</v>
      </c>
      <c r="D6" s="1">
        <v>51.371403006948682</v>
      </c>
      <c r="F6" s="1"/>
      <c r="G6" s="12">
        <v>1</v>
      </c>
      <c r="H6" s="1">
        <v>29.778110490867302</v>
      </c>
    </row>
    <row r="7" spans="1:8" x14ac:dyDescent="0.55000000000000004">
      <c r="C7" s="3">
        <v>0.45833333333333298</v>
      </c>
      <c r="D7" s="1">
        <v>55.776575129998953</v>
      </c>
      <c r="F7" s="1"/>
      <c r="G7" s="12">
        <v>2</v>
      </c>
      <c r="H7" s="1">
        <v>29.754929836057325</v>
      </c>
    </row>
    <row r="8" spans="1:8" x14ac:dyDescent="0.55000000000000004">
      <c r="C8" s="3">
        <v>0.5</v>
      </c>
      <c r="D8" s="1">
        <v>68.55492601346684</v>
      </c>
      <c r="F8" s="1"/>
      <c r="G8" s="12">
        <v>3</v>
      </c>
      <c r="H8" s="1">
        <v>29.746140248777262</v>
      </c>
    </row>
    <row r="9" spans="1:8" x14ac:dyDescent="0.55000000000000004">
      <c r="C9" s="3">
        <v>0.54166666666666696</v>
      </c>
      <c r="D9" s="1">
        <v>82.537043453090106</v>
      </c>
      <c r="F9" s="1"/>
      <c r="G9" s="12">
        <v>4</v>
      </c>
      <c r="H9" s="1">
        <v>29.747033799865296</v>
      </c>
    </row>
    <row r="10" spans="1:8" x14ac:dyDescent="0.55000000000000004">
      <c r="C10" s="3">
        <v>0.58333333333333304</v>
      </c>
      <c r="D10" s="1">
        <v>95.728789461247374</v>
      </c>
      <c r="F10" s="1"/>
      <c r="G10" s="12">
        <v>5</v>
      </c>
      <c r="H10" s="1">
        <v>29.769900901242462</v>
      </c>
    </row>
    <row r="11" spans="1:8" x14ac:dyDescent="0.55000000000000004">
      <c r="A11" s="4">
        <f>AVERAGE(D5:D23)</f>
        <v>69.248578411718725</v>
      </c>
      <c r="C11" s="3">
        <v>0.625</v>
      </c>
      <c r="D11" s="1">
        <v>102.50053201063865</v>
      </c>
      <c r="F11" s="1"/>
      <c r="G11" s="12">
        <v>6</v>
      </c>
      <c r="H11" s="1">
        <v>29.779322515977611</v>
      </c>
    </row>
    <row r="12" spans="1:8" x14ac:dyDescent="0.55000000000000004">
      <c r="C12" s="3">
        <v>0.66666666666666696</v>
      </c>
      <c r="D12" s="1">
        <v>105.39884689376233</v>
      </c>
      <c r="F12" s="1"/>
      <c r="G12" s="12">
        <v>7</v>
      </c>
      <c r="H12" s="1">
        <v>29.813001811807187</v>
      </c>
    </row>
    <row r="13" spans="1:8" x14ac:dyDescent="0.55000000000000004">
      <c r="C13" s="3">
        <v>0.70833333333333304</v>
      </c>
      <c r="D13" s="1">
        <v>105.7903671905766</v>
      </c>
      <c r="F13" s="1"/>
      <c r="G13" s="12">
        <v>8</v>
      </c>
      <c r="H13" s="1">
        <v>29.813001811807187</v>
      </c>
    </row>
    <row r="14" spans="1:8" x14ac:dyDescent="0.55000000000000004">
      <c r="C14" s="3">
        <v>0.75</v>
      </c>
      <c r="D14" s="1">
        <v>104.02121512445852</v>
      </c>
      <c r="F14" s="1"/>
      <c r="G14" s="12">
        <v>8</v>
      </c>
      <c r="H14" s="1">
        <v>50.468672915624765</v>
      </c>
    </row>
    <row r="15" spans="1:8" x14ac:dyDescent="0.55000000000000004">
      <c r="C15" s="3">
        <v>0.79166666666666696</v>
      </c>
      <c r="D15" s="1">
        <v>97.429413754232641</v>
      </c>
      <c r="F15" s="1"/>
      <c r="G15" s="12">
        <v>9</v>
      </c>
      <c r="H15" s="1">
        <v>50.455663052098267</v>
      </c>
    </row>
    <row r="16" spans="1:8" x14ac:dyDescent="0.55000000000000004">
      <c r="C16" s="3">
        <v>0.83333333333333304</v>
      </c>
      <c r="D16" s="1">
        <v>82.978859898338598</v>
      </c>
      <c r="F16" s="1"/>
      <c r="G16" s="12">
        <v>10</v>
      </c>
      <c r="H16" s="1">
        <v>51.371403006948682</v>
      </c>
    </row>
    <row r="17" spans="1:8" x14ac:dyDescent="0.55000000000000004">
      <c r="C17" s="3">
        <v>0.875</v>
      </c>
      <c r="D17" s="1">
        <v>77.053372683381895</v>
      </c>
      <c r="F17" s="1"/>
      <c r="G17" s="12">
        <v>11</v>
      </c>
      <c r="H17" s="1">
        <v>55.776575129998953</v>
      </c>
    </row>
    <row r="18" spans="1:8" x14ac:dyDescent="0.55000000000000004">
      <c r="C18" s="3">
        <v>0.91666666666666696</v>
      </c>
      <c r="D18" s="1">
        <v>65.22061632716273</v>
      </c>
      <c r="F18" s="1"/>
      <c r="G18" s="12">
        <v>12</v>
      </c>
      <c r="H18" s="1">
        <v>68.55492601346684</v>
      </c>
    </row>
    <row r="19" spans="1:8" x14ac:dyDescent="0.55000000000000004">
      <c r="C19" s="2">
        <v>0.95833333333333304</v>
      </c>
      <c r="D19" s="1">
        <v>51.7503457312596</v>
      </c>
      <c r="F19" s="1"/>
      <c r="G19" s="12">
        <v>13</v>
      </c>
      <c r="H19" s="1">
        <v>82.537043453090106</v>
      </c>
    </row>
    <row r="20" spans="1:8" x14ac:dyDescent="0.55000000000000004">
      <c r="C20" s="2">
        <v>1</v>
      </c>
      <c r="D20" s="1">
        <v>29.875839516291965</v>
      </c>
      <c r="F20" s="1"/>
      <c r="G20" s="12">
        <v>14</v>
      </c>
      <c r="H20" s="1">
        <v>95.728789461247374</v>
      </c>
    </row>
    <row r="21" spans="1:8" x14ac:dyDescent="0.55000000000000004">
      <c r="C21" s="2">
        <v>1.0416666666666701</v>
      </c>
      <c r="D21" s="1">
        <v>29.778110490867302</v>
      </c>
      <c r="F21" s="1"/>
      <c r="G21" s="12">
        <v>15</v>
      </c>
      <c r="H21" s="1">
        <v>102.50053201063865</v>
      </c>
    </row>
    <row r="22" spans="1:8" x14ac:dyDescent="0.55000000000000004">
      <c r="C22" s="2">
        <v>1.0833333333333299</v>
      </c>
      <c r="D22" s="1">
        <v>29.754929836057325</v>
      </c>
      <c r="F22" s="1"/>
      <c r="G22" s="12">
        <v>16</v>
      </c>
      <c r="H22" s="1">
        <v>105.39884689376233</v>
      </c>
    </row>
    <row r="23" spans="1:8" x14ac:dyDescent="0.55000000000000004">
      <c r="C23" s="2">
        <v>1.125</v>
      </c>
      <c r="D23" s="1">
        <v>29.746140248777262</v>
      </c>
      <c r="F23" s="1"/>
      <c r="G23" s="12">
        <v>17</v>
      </c>
      <c r="H23" s="1">
        <v>105.7903671905766</v>
      </c>
    </row>
    <row r="24" spans="1:8" x14ac:dyDescent="0.55000000000000004">
      <c r="A24" s="4">
        <f>AVERAGE(D24:D28)</f>
        <v>33.915586388903463</v>
      </c>
      <c r="C24" s="2">
        <v>1.1666666666666701</v>
      </c>
      <c r="D24" s="1">
        <v>29.747033799865296</v>
      </c>
      <c r="F24" s="1"/>
      <c r="G24" s="12">
        <v>18</v>
      </c>
      <c r="H24" s="1">
        <v>104.02121512445852</v>
      </c>
    </row>
    <row r="25" spans="1:8" x14ac:dyDescent="0.55000000000000004">
      <c r="C25" s="2">
        <v>1.2083333333333299</v>
      </c>
      <c r="D25" s="1">
        <v>29.769900901242462</v>
      </c>
      <c r="F25" s="1"/>
      <c r="G25" s="12">
        <v>19</v>
      </c>
      <c r="H25" s="1">
        <v>97.429413754232641</v>
      </c>
    </row>
    <row r="26" spans="1:8" x14ac:dyDescent="0.55000000000000004">
      <c r="C26" s="2">
        <v>1.25</v>
      </c>
      <c r="D26" s="1">
        <v>29.779322515977611</v>
      </c>
      <c r="F26" s="1"/>
      <c r="G26" s="12">
        <v>20</v>
      </c>
      <c r="H26" s="1">
        <v>82.978859898338598</v>
      </c>
    </row>
    <row r="27" spans="1:8" x14ac:dyDescent="0.55000000000000004">
      <c r="C27" s="2">
        <v>1.2916666666666701</v>
      </c>
      <c r="D27" s="1">
        <v>29.813001811807187</v>
      </c>
      <c r="F27" s="1"/>
      <c r="G27" s="12">
        <v>21</v>
      </c>
      <c r="H27" s="1">
        <v>77.053372683381895</v>
      </c>
    </row>
    <row r="28" spans="1:8" x14ac:dyDescent="0.55000000000000004">
      <c r="C28" s="2">
        <v>1.3333333333333299</v>
      </c>
      <c r="D28" s="1">
        <v>50.468672915624765</v>
      </c>
      <c r="F28" s="1"/>
      <c r="G28" s="12">
        <v>22</v>
      </c>
      <c r="H28" s="1">
        <v>65.22061632716273</v>
      </c>
    </row>
    <row r="29" spans="1:8" x14ac:dyDescent="0.55000000000000004">
      <c r="G29" s="12">
        <v>23</v>
      </c>
      <c r="H29" s="1">
        <v>51.7503457312596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330D5-2E26-4E91-8A30-EAAB65D56775}">
  <dimension ref="B2:H28"/>
  <sheetViews>
    <sheetView zoomScale="90" zoomScaleNormal="90" workbookViewId="0">
      <selection activeCell="G4" sqref="G4:H28"/>
    </sheetView>
  </sheetViews>
  <sheetFormatPr defaultRowHeight="14.4" x14ac:dyDescent="0.55000000000000004"/>
  <cols>
    <col min="4" max="4" width="10.9453125" bestFit="1" customWidth="1"/>
  </cols>
  <sheetData>
    <row r="2" spans="2:8" x14ac:dyDescent="0.55000000000000004">
      <c r="B2" t="s">
        <v>0</v>
      </c>
    </row>
    <row r="3" spans="2:8" x14ac:dyDescent="0.55000000000000004">
      <c r="E3" t="s">
        <v>1</v>
      </c>
    </row>
    <row r="4" spans="2:8" x14ac:dyDescent="0.55000000000000004">
      <c r="D4" t="s">
        <v>2</v>
      </c>
      <c r="E4" t="s">
        <v>5</v>
      </c>
      <c r="G4" t="s">
        <v>2</v>
      </c>
      <c r="H4" t="s">
        <v>9</v>
      </c>
    </row>
    <row r="5" spans="2:8" x14ac:dyDescent="0.55000000000000004">
      <c r="D5" s="2">
        <v>0.375</v>
      </c>
      <c r="E5" s="1">
        <v>56.747122794888689</v>
      </c>
      <c r="G5" s="12">
        <v>0</v>
      </c>
      <c r="H5" s="1">
        <v>37.368775502064715</v>
      </c>
    </row>
    <row r="6" spans="2:8" x14ac:dyDescent="0.55000000000000004">
      <c r="D6" s="2">
        <v>0.41666666666666702</v>
      </c>
      <c r="E6" s="1">
        <v>58.104947886854291</v>
      </c>
      <c r="G6" s="12">
        <v>1</v>
      </c>
      <c r="H6" s="1">
        <v>37.290578288322735</v>
      </c>
    </row>
    <row r="7" spans="2:8" x14ac:dyDescent="0.55000000000000004">
      <c r="D7" s="3">
        <v>0.45833333333333298</v>
      </c>
      <c r="E7" s="1">
        <v>62.818778964660737</v>
      </c>
      <c r="G7" s="12">
        <v>2</v>
      </c>
      <c r="H7" s="1">
        <v>37.262393022392175</v>
      </c>
    </row>
    <row r="8" spans="2:8" x14ac:dyDescent="0.55000000000000004">
      <c r="D8" s="3">
        <v>0.5</v>
      </c>
      <c r="E8" s="1">
        <v>72.727969196373053</v>
      </c>
      <c r="G8" s="12">
        <v>3</v>
      </c>
      <c r="H8" s="1">
        <v>37.263560794167503</v>
      </c>
    </row>
    <row r="9" spans="2:8" x14ac:dyDescent="0.55000000000000004">
      <c r="D9" s="3">
        <v>0.54166666666666696</v>
      </c>
      <c r="E9" s="1">
        <v>82.747608070773225</v>
      </c>
      <c r="G9" s="12">
        <v>4</v>
      </c>
      <c r="H9" s="1">
        <v>37.266352465670984</v>
      </c>
    </row>
    <row r="10" spans="2:8" x14ac:dyDescent="0.55000000000000004">
      <c r="D10" s="3">
        <v>0.58333333333333304</v>
      </c>
      <c r="E10" s="1">
        <v>91.569711013408394</v>
      </c>
      <c r="G10" s="12">
        <v>5</v>
      </c>
      <c r="H10" s="1">
        <v>37.30526156405061</v>
      </c>
    </row>
    <row r="11" spans="2:8" x14ac:dyDescent="0.55000000000000004">
      <c r="D11" s="3">
        <v>0.625</v>
      </c>
      <c r="E11" s="1">
        <v>96.857719299226929</v>
      </c>
      <c r="G11" s="12">
        <v>6</v>
      </c>
      <c r="H11" s="1">
        <v>37.342039295115569</v>
      </c>
    </row>
    <row r="12" spans="2:8" x14ac:dyDescent="0.55000000000000004">
      <c r="D12" s="3">
        <v>0.66666666666666696</v>
      </c>
      <c r="E12" s="1">
        <v>98.724250808002139</v>
      </c>
      <c r="G12" s="12">
        <v>7</v>
      </c>
      <c r="H12" s="1">
        <v>37.235566274132999</v>
      </c>
    </row>
    <row r="13" spans="2:8" x14ac:dyDescent="0.55000000000000004">
      <c r="D13" s="3">
        <v>0.70833333333333304</v>
      </c>
      <c r="E13" s="1">
        <v>98.736673005401059</v>
      </c>
      <c r="G13" s="12">
        <v>8</v>
      </c>
      <c r="H13" s="1">
        <v>56.415215712703464</v>
      </c>
    </row>
    <row r="14" spans="2:8" x14ac:dyDescent="0.55000000000000004">
      <c r="D14" s="3">
        <v>0.75</v>
      </c>
      <c r="E14" s="1">
        <v>95.973151416722388</v>
      </c>
      <c r="G14" s="12">
        <v>9</v>
      </c>
      <c r="H14" s="1">
        <v>56.747122794888689</v>
      </c>
    </row>
    <row r="15" spans="2:8" x14ac:dyDescent="0.55000000000000004">
      <c r="D15" s="3">
        <v>0.79166666666666696</v>
      </c>
      <c r="E15" s="1">
        <v>87.532531304537812</v>
      </c>
      <c r="G15" s="12">
        <v>10</v>
      </c>
      <c r="H15" s="1">
        <v>58.104947886854291</v>
      </c>
    </row>
    <row r="16" spans="2:8" x14ac:dyDescent="0.55000000000000004">
      <c r="D16" s="3">
        <v>0.83333333333333304</v>
      </c>
      <c r="E16" s="1">
        <v>77.546101466354926</v>
      </c>
      <c r="G16" s="12">
        <v>11</v>
      </c>
      <c r="H16" s="1">
        <v>62.818778964660737</v>
      </c>
    </row>
    <row r="17" spans="4:8" x14ac:dyDescent="0.55000000000000004">
      <c r="D17" s="3">
        <v>0.875</v>
      </c>
      <c r="E17" s="1">
        <v>79.785410121577328</v>
      </c>
      <c r="G17" s="12">
        <v>12</v>
      </c>
      <c r="H17" s="1">
        <v>72.727969196373053</v>
      </c>
    </row>
    <row r="18" spans="4:8" x14ac:dyDescent="0.55000000000000004">
      <c r="D18" s="3">
        <v>0.91666666666666696</v>
      </c>
      <c r="E18" s="1">
        <v>66.550190286340211</v>
      </c>
      <c r="G18" s="12">
        <v>13</v>
      </c>
      <c r="H18" s="1">
        <v>82.747608070773225</v>
      </c>
    </row>
    <row r="19" spans="4:8" x14ac:dyDescent="0.55000000000000004">
      <c r="D19" s="2">
        <v>0.95833333333333304</v>
      </c>
      <c r="E19" s="1">
        <v>57.336221622598401</v>
      </c>
      <c r="G19" s="12">
        <v>14</v>
      </c>
      <c r="H19" s="1">
        <v>91.569711013408394</v>
      </c>
    </row>
    <row r="20" spans="4:8" x14ac:dyDescent="0.55000000000000004">
      <c r="D20" s="2">
        <v>1</v>
      </c>
      <c r="E20" s="1">
        <v>37.368775502064715</v>
      </c>
      <c r="G20" s="12">
        <v>15</v>
      </c>
      <c r="H20" s="1">
        <v>96.857719299226929</v>
      </c>
    </row>
    <row r="21" spans="4:8" x14ac:dyDescent="0.55000000000000004">
      <c r="D21" s="2">
        <v>1.0416666666666701</v>
      </c>
      <c r="E21" s="1">
        <v>37.290578288322735</v>
      </c>
      <c r="G21" s="12">
        <v>16</v>
      </c>
      <c r="H21" s="1">
        <v>98.724250808002139</v>
      </c>
    </row>
    <row r="22" spans="4:8" x14ac:dyDescent="0.55000000000000004">
      <c r="D22" s="2">
        <v>1.0833333333333299</v>
      </c>
      <c r="E22" s="1">
        <v>37.262393022392175</v>
      </c>
      <c r="G22" s="12">
        <v>17</v>
      </c>
      <c r="H22" s="1">
        <v>98.736673005401059</v>
      </c>
    </row>
    <row r="23" spans="4:8" x14ac:dyDescent="0.55000000000000004">
      <c r="D23" s="2">
        <v>1.125</v>
      </c>
      <c r="E23" s="1">
        <v>37.263560794167503</v>
      </c>
      <c r="G23" s="12">
        <v>18</v>
      </c>
      <c r="H23" s="1">
        <v>95.973151416722388</v>
      </c>
    </row>
    <row r="24" spans="4:8" x14ac:dyDescent="0.55000000000000004">
      <c r="D24" s="2">
        <v>1.1666666666666701</v>
      </c>
      <c r="E24" s="1">
        <v>37.266352465670984</v>
      </c>
      <c r="G24" s="12">
        <v>19</v>
      </c>
      <c r="H24" s="1">
        <v>87.532531304537812</v>
      </c>
    </row>
    <row r="25" spans="4:8" x14ac:dyDescent="0.55000000000000004">
      <c r="D25" s="2">
        <v>1.2083333333333299</v>
      </c>
      <c r="E25" s="1">
        <v>37.30526156405061</v>
      </c>
      <c r="G25" s="12">
        <v>20</v>
      </c>
      <c r="H25" s="1">
        <v>77.546101466354926</v>
      </c>
    </row>
    <row r="26" spans="4:8" x14ac:dyDescent="0.55000000000000004">
      <c r="D26" s="2">
        <v>1.25</v>
      </c>
      <c r="E26" s="1">
        <v>37.342039295115569</v>
      </c>
      <c r="G26" s="12">
        <v>21</v>
      </c>
      <c r="H26" s="1">
        <v>79.785410121577328</v>
      </c>
    </row>
    <row r="27" spans="4:8" x14ac:dyDescent="0.55000000000000004">
      <c r="D27" s="2">
        <v>1.2916666666666701</v>
      </c>
      <c r="E27" s="1">
        <v>37.235566274132999</v>
      </c>
      <c r="G27" s="12">
        <v>22</v>
      </c>
      <c r="H27" s="1">
        <v>66.550190286340211</v>
      </c>
    </row>
    <row r="28" spans="4:8" x14ac:dyDescent="0.55000000000000004">
      <c r="D28" s="2">
        <v>1.3333333333333299</v>
      </c>
      <c r="E28" s="1">
        <v>56.415215712703464</v>
      </c>
      <c r="G28" s="12">
        <v>23</v>
      </c>
      <c r="H28" s="1">
        <v>57.336221622598401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M31"/>
  <sheetViews>
    <sheetView topLeftCell="A4" workbookViewId="0">
      <selection activeCell="D4" sqref="D4:E28"/>
    </sheetView>
  </sheetViews>
  <sheetFormatPr defaultRowHeight="14.4" x14ac:dyDescent="0.55000000000000004"/>
  <cols>
    <col min="4" max="4" width="10.9453125" bestFit="1" customWidth="1"/>
    <col min="5" max="5" width="9.7890625" bestFit="1" customWidth="1"/>
    <col min="6" max="8" width="17.7890625" customWidth="1"/>
    <col min="9" max="9" width="9.7890625" bestFit="1" customWidth="1"/>
    <col min="10" max="10" width="14.3125" bestFit="1" customWidth="1"/>
    <col min="11" max="11" width="15.7890625" customWidth="1"/>
    <col min="12" max="12" width="9.7890625" bestFit="1" customWidth="1"/>
  </cols>
  <sheetData>
    <row r="2" spans="2:13" x14ac:dyDescent="0.55000000000000004">
      <c r="B2" t="s">
        <v>0</v>
      </c>
    </row>
    <row r="3" spans="2:13" x14ac:dyDescent="0.55000000000000004">
      <c r="E3" t="s">
        <v>1</v>
      </c>
    </row>
    <row r="4" spans="2:13" ht="28.8" x14ac:dyDescent="0.55000000000000004">
      <c r="D4" t="s">
        <v>2</v>
      </c>
      <c r="E4" t="s">
        <v>3</v>
      </c>
      <c r="F4" s="15" t="s">
        <v>6</v>
      </c>
      <c r="G4" s="15"/>
      <c r="H4" s="15"/>
      <c r="I4" s="8" t="s">
        <v>8</v>
      </c>
      <c r="J4" s="15" t="s">
        <v>7</v>
      </c>
      <c r="K4" s="15"/>
      <c r="L4" s="15"/>
      <c r="M4" s="6"/>
    </row>
    <row r="5" spans="2:13" x14ac:dyDescent="0.55000000000000004">
      <c r="D5" s="2">
        <v>0.375</v>
      </c>
      <c r="E5" s="1">
        <v>42.779245269209611</v>
      </c>
      <c r="F5" s="1">
        <f>E5*1320</f>
        <v>56468.603755356686</v>
      </c>
      <c r="G5" s="1">
        <v>60</v>
      </c>
      <c r="H5" s="1">
        <f>G5*1320</f>
        <v>79200</v>
      </c>
      <c r="I5" s="7">
        <v>1000</v>
      </c>
      <c r="J5" s="1">
        <f>I5*E5</f>
        <v>42779.245269209612</v>
      </c>
      <c r="K5" s="1">
        <f>I5*G5</f>
        <v>60000</v>
      </c>
    </row>
    <row r="6" spans="2:13" x14ac:dyDescent="0.55000000000000004">
      <c r="D6" s="2">
        <v>0.41666666666666702</v>
      </c>
      <c r="E6" s="1">
        <v>47.028725445261642</v>
      </c>
      <c r="F6" s="1">
        <f t="shared" ref="F6:F28" si="0">E6*1320</f>
        <v>62077.917587745367</v>
      </c>
      <c r="G6" s="1">
        <v>60</v>
      </c>
      <c r="H6" s="1">
        <f t="shared" ref="H6:H28" si="1">G6*1320</f>
        <v>79200</v>
      </c>
      <c r="I6" s="7">
        <v>1100</v>
      </c>
      <c r="J6" s="1">
        <f t="shared" ref="J6:J28" si="2">I6*E6</f>
        <v>51731.597989787806</v>
      </c>
      <c r="K6" s="1">
        <f t="shared" ref="K6:K28" si="3">I6*G6</f>
        <v>66000</v>
      </c>
    </row>
    <row r="7" spans="2:13" x14ac:dyDescent="0.55000000000000004">
      <c r="D7" s="3">
        <v>0.45833333333333298</v>
      </c>
      <c r="E7" s="1">
        <v>54.085454660564309</v>
      </c>
      <c r="F7" s="1">
        <f t="shared" si="0"/>
        <v>71392.800151944888</v>
      </c>
      <c r="G7" s="1">
        <v>60</v>
      </c>
      <c r="H7" s="1">
        <f t="shared" si="1"/>
        <v>79200</v>
      </c>
      <c r="I7" s="7">
        <v>1200</v>
      </c>
      <c r="J7" s="1">
        <f t="shared" si="2"/>
        <v>64902.545592677168</v>
      </c>
      <c r="K7" s="1">
        <f t="shared" si="3"/>
        <v>72000</v>
      </c>
    </row>
    <row r="8" spans="2:13" x14ac:dyDescent="0.55000000000000004">
      <c r="D8" s="3">
        <v>0.5</v>
      </c>
      <c r="E8" s="1">
        <v>59.174042004502304</v>
      </c>
      <c r="F8" s="1">
        <f t="shared" si="0"/>
        <v>78109.735445943035</v>
      </c>
      <c r="G8" s="1">
        <v>60</v>
      </c>
      <c r="H8" s="1">
        <f t="shared" si="1"/>
        <v>79200</v>
      </c>
      <c r="I8" s="7">
        <v>1300</v>
      </c>
      <c r="J8" s="1">
        <f t="shared" si="2"/>
        <v>76926.254605852999</v>
      </c>
      <c r="K8" s="1">
        <f t="shared" si="3"/>
        <v>78000</v>
      </c>
    </row>
    <row r="9" spans="2:13" x14ac:dyDescent="0.55000000000000004">
      <c r="D9" s="3">
        <v>0.54166666666666696</v>
      </c>
      <c r="E9" s="1">
        <v>62.914760654969207</v>
      </c>
      <c r="F9" s="1">
        <f t="shared" si="0"/>
        <v>83047.48406455935</v>
      </c>
      <c r="G9" s="1">
        <v>60</v>
      </c>
      <c r="H9" s="1">
        <f t="shared" si="1"/>
        <v>79200</v>
      </c>
      <c r="I9" s="7">
        <v>1320</v>
      </c>
      <c r="J9" s="1">
        <f t="shared" si="2"/>
        <v>83047.48406455935</v>
      </c>
      <c r="K9" s="1">
        <f t="shared" si="3"/>
        <v>79200</v>
      </c>
    </row>
    <row r="10" spans="2:13" x14ac:dyDescent="0.55000000000000004">
      <c r="D10" s="3">
        <v>0.58333333333333304</v>
      </c>
      <c r="E10" s="1">
        <v>66.469406149294912</v>
      </c>
      <c r="F10" s="1">
        <f t="shared" si="0"/>
        <v>87739.616117069279</v>
      </c>
      <c r="G10" s="1">
        <v>60</v>
      </c>
      <c r="H10" s="1">
        <f t="shared" si="1"/>
        <v>79200</v>
      </c>
      <c r="I10" s="7">
        <v>1300</v>
      </c>
      <c r="J10" s="1">
        <f t="shared" si="2"/>
        <v>86410.227994083383</v>
      </c>
      <c r="K10" s="1">
        <f t="shared" si="3"/>
        <v>78000</v>
      </c>
    </row>
    <row r="11" spans="2:13" x14ac:dyDescent="0.55000000000000004">
      <c r="D11" s="3">
        <v>0.625</v>
      </c>
      <c r="E11" s="1">
        <v>68.331203254274541</v>
      </c>
      <c r="F11" s="1">
        <f t="shared" si="0"/>
        <v>90197.188295642394</v>
      </c>
      <c r="G11" s="1">
        <v>60</v>
      </c>
      <c r="H11" s="1">
        <f t="shared" si="1"/>
        <v>79200</v>
      </c>
      <c r="I11" s="7">
        <v>1250</v>
      </c>
      <c r="J11" s="1">
        <f t="shared" si="2"/>
        <v>85414.004067843183</v>
      </c>
      <c r="K11" s="1">
        <f t="shared" si="3"/>
        <v>75000</v>
      </c>
    </row>
    <row r="12" spans="2:13" x14ac:dyDescent="0.55000000000000004">
      <c r="D12" s="3">
        <v>0.66666666666666696</v>
      </c>
      <c r="E12" s="1">
        <v>67.474811846576188</v>
      </c>
      <c r="F12" s="1">
        <f t="shared" si="0"/>
        <v>89066.751637480571</v>
      </c>
      <c r="G12" s="1">
        <v>60</v>
      </c>
      <c r="H12" s="1">
        <f t="shared" si="1"/>
        <v>79200</v>
      </c>
      <c r="I12" s="7">
        <v>1200</v>
      </c>
      <c r="J12" s="1">
        <f t="shared" si="2"/>
        <v>80969.774215891419</v>
      </c>
      <c r="K12" s="1">
        <f t="shared" si="3"/>
        <v>72000</v>
      </c>
    </row>
    <row r="13" spans="2:13" x14ac:dyDescent="0.55000000000000004">
      <c r="D13" s="3">
        <v>0.70833333333333304</v>
      </c>
      <c r="E13" s="1">
        <v>66.668448962916628</v>
      </c>
      <c r="F13" s="1">
        <f t="shared" si="0"/>
        <v>88002.352631049944</v>
      </c>
      <c r="G13" s="1">
        <v>60</v>
      </c>
      <c r="H13" s="1">
        <f t="shared" si="1"/>
        <v>79200</v>
      </c>
      <c r="I13" s="7">
        <v>1200</v>
      </c>
      <c r="J13" s="1">
        <f t="shared" si="2"/>
        <v>80002.138755499953</v>
      </c>
      <c r="K13" s="1">
        <f t="shared" si="3"/>
        <v>72000</v>
      </c>
    </row>
    <row r="14" spans="2:13" x14ac:dyDescent="0.55000000000000004">
      <c r="D14" s="3">
        <v>0.75</v>
      </c>
      <c r="E14" s="1">
        <v>62.736384387677852</v>
      </c>
      <c r="F14" s="1">
        <f t="shared" si="0"/>
        <v>82812.027391734766</v>
      </c>
      <c r="G14" s="1">
        <v>60</v>
      </c>
      <c r="H14" s="1">
        <f t="shared" si="1"/>
        <v>79200</v>
      </c>
      <c r="I14" s="7">
        <v>1300</v>
      </c>
      <c r="J14" s="1">
        <f t="shared" si="2"/>
        <v>81557.299703981203</v>
      </c>
      <c r="K14" s="1">
        <f t="shared" si="3"/>
        <v>78000</v>
      </c>
    </row>
    <row r="15" spans="2:13" x14ac:dyDescent="0.55000000000000004">
      <c r="D15" s="3">
        <v>0.79166666666666696</v>
      </c>
      <c r="E15" s="1">
        <v>55.098939562014664</v>
      </c>
      <c r="F15" s="1">
        <f t="shared" si="0"/>
        <v>72730.600221859349</v>
      </c>
      <c r="G15" s="1">
        <v>60</v>
      </c>
      <c r="H15" s="1">
        <f t="shared" si="1"/>
        <v>79200</v>
      </c>
      <c r="I15" s="7">
        <v>1250</v>
      </c>
      <c r="J15" s="1">
        <f t="shared" si="2"/>
        <v>68873.674452518331</v>
      </c>
      <c r="K15" s="1">
        <f t="shared" si="3"/>
        <v>75000</v>
      </c>
    </row>
    <row r="16" spans="2:13" x14ac:dyDescent="0.55000000000000004">
      <c r="D16" s="3">
        <v>0.83333333333333304</v>
      </c>
      <c r="E16" s="1">
        <v>52.904566983370401</v>
      </c>
      <c r="F16" s="1">
        <f t="shared" si="0"/>
        <v>69834.028418048925</v>
      </c>
      <c r="G16" s="1">
        <v>60</v>
      </c>
      <c r="H16" s="1">
        <f t="shared" si="1"/>
        <v>79200</v>
      </c>
      <c r="I16" s="7">
        <v>1200</v>
      </c>
      <c r="J16" s="1">
        <f t="shared" si="2"/>
        <v>63485.480380044479</v>
      </c>
      <c r="K16" s="1">
        <f t="shared" si="3"/>
        <v>72000</v>
      </c>
    </row>
    <row r="17" spans="4:12" x14ac:dyDescent="0.55000000000000004">
      <c r="D17" s="3">
        <v>0.875</v>
      </c>
      <c r="E17" s="1">
        <v>63.56466030037592</v>
      </c>
      <c r="F17" s="1">
        <f t="shared" si="0"/>
        <v>83905.351596496213</v>
      </c>
      <c r="G17" s="1">
        <v>60</v>
      </c>
      <c r="H17" s="1">
        <f t="shared" si="1"/>
        <v>79200</v>
      </c>
      <c r="I17" s="7">
        <v>1200</v>
      </c>
      <c r="J17" s="1">
        <f t="shared" si="2"/>
        <v>76277.592360451104</v>
      </c>
      <c r="K17" s="1">
        <f t="shared" si="3"/>
        <v>72000</v>
      </c>
    </row>
    <row r="18" spans="4:12" x14ac:dyDescent="0.55000000000000004">
      <c r="D18" s="3">
        <v>0.91666666666666696</v>
      </c>
      <c r="E18" s="1">
        <v>56.268775736878737</v>
      </c>
      <c r="F18" s="1">
        <f t="shared" si="0"/>
        <v>74274.783972679928</v>
      </c>
      <c r="G18" s="1">
        <v>60</v>
      </c>
      <c r="H18" s="1">
        <f t="shared" si="1"/>
        <v>79200</v>
      </c>
      <c r="I18" s="7">
        <v>1150</v>
      </c>
      <c r="J18" s="1">
        <f t="shared" si="2"/>
        <v>64709.092097410547</v>
      </c>
      <c r="K18" s="1">
        <f t="shared" si="3"/>
        <v>69000</v>
      </c>
    </row>
    <row r="19" spans="4:12" x14ac:dyDescent="0.55000000000000004">
      <c r="D19" s="2">
        <v>0.95833333333333304</v>
      </c>
      <c r="E19" s="1">
        <v>39.150558992560093</v>
      </c>
      <c r="F19" s="1">
        <f t="shared" si="0"/>
        <v>51678.73787017932</v>
      </c>
      <c r="G19" s="1">
        <v>25</v>
      </c>
      <c r="H19" s="1">
        <f t="shared" si="1"/>
        <v>33000</v>
      </c>
      <c r="I19" s="7">
        <v>1000</v>
      </c>
      <c r="J19" s="1">
        <f t="shared" si="2"/>
        <v>39150.558992560094</v>
      </c>
      <c r="K19" s="1">
        <f t="shared" si="3"/>
        <v>25000</v>
      </c>
    </row>
    <row r="20" spans="4:12" x14ac:dyDescent="0.55000000000000004">
      <c r="D20" s="2">
        <v>1</v>
      </c>
      <c r="E20" s="1">
        <v>26.558635898108484</v>
      </c>
      <c r="F20" s="1">
        <f t="shared" si="0"/>
        <v>35057.399385503202</v>
      </c>
      <c r="G20" s="1">
        <v>25</v>
      </c>
      <c r="H20" s="1">
        <f t="shared" si="1"/>
        <v>33000</v>
      </c>
      <c r="I20" s="7">
        <v>800</v>
      </c>
      <c r="J20" s="1">
        <f t="shared" si="2"/>
        <v>21246.908718486786</v>
      </c>
      <c r="K20" s="1">
        <f t="shared" si="3"/>
        <v>20000</v>
      </c>
    </row>
    <row r="21" spans="4:12" x14ac:dyDescent="0.55000000000000004">
      <c r="D21" s="2">
        <v>1.0416666666666701</v>
      </c>
      <c r="E21" s="1">
        <v>26.461164281739116</v>
      </c>
      <c r="F21" s="1">
        <f t="shared" si="0"/>
        <v>34928.736851895635</v>
      </c>
      <c r="G21" s="1">
        <v>25</v>
      </c>
      <c r="H21" s="1">
        <f t="shared" si="1"/>
        <v>33000</v>
      </c>
      <c r="I21" s="7">
        <v>600</v>
      </c>
      <c r="J21" s="1">
        <f t="shared" si="2"/>
        <v>15876.69856904347</v>
      </c>
      <c r="K21" s="1">
        <f t="shared" si="3"/>
        <v>15000</v>
      </c>
    </row>
    <row r="22" spans="4:12" x14ac:dyDescent="0.55000000000000004">
      <c r="D22" s="2">
        <v>1.0833333333333299</v>
      </c>
      <c r="E22" s="1">
        <v>26.44289650774239</v>
      </c>
      <c r="F22" s="1">
        <f t="shared" si="0"/>
        <v>34904.623390219953</v>
      </c>
      <c r="G22" s="1">
        <v>25</v>
      </c>
      <c r="H22" s="1">
        <f t="shared" si="1"/>
        <v>33000</v>
      </c>
      <c r="I22" s="7">
        <v>600</v>
      </c>
      <c r="J22" s="1">
        <f t="shared" si="2"/>
        <v>15865.737904645433</v>
      </c>
      <c r="K22" s="1">
        <f t="shared" si="3"/>
        <v>15000</v>
      </c>
    </row>
    <row r="23" spans="4:12" x14ac:dyDescent="0.55000000000000004">
      <c r="D23" s="2">
        <v>1.125</v>
      </c>
      <c r="E23" s="1">
        <v>26.443944450388233</v>
      </c>
      <c r="F23" s="1">
        <f t="shared" si="0"/>
        <v>34906.006674512471</v>
      </c>
      <c r="G23" s="1">
        <v>25</v>
      </c>
      <c r="H23" s="1">
        <f t="shared" si="1"/>
        <v>33000</v>
      </c>
      <c r="I23" s="7">
        <v>600</v>
      </c>
      <c r="J23" s="1">
        <f t="shared" si="2"/>
        <v>15866.366670232939</v>
      </c>
      <c r="K23" s="1">
        <f t="shared" si="3"/>
        <v>15000</v>
      </c>
    </row>
    <row r="24" spans="4:12" x14ac:dyDescent="0.55000000000000004">
      <c r="D24" s="2">
        <v>1.1666666666666701</v>
      </c>
      <c r="E24" s="1">
        <v>26.44930024698834</v>
      </c>
      <c r="F24" s="1">
        <f t="shared" si="0"/>
        <v>34913.076326024609</v>
      </c>
      <c r="G24" s="1">
        <v>25</v>
      </c>
      <c r="H24" s="1">
        <f t="shared" si="1"/>
        <v>33000</v>
      </c>
      <c r="I24" s="7">
        <v>600</v>
      </c>
      <c r="J24" s="1">
        <f t="shared" si="2"/>
        <v>15869.580148193005</v>
      </c>
      <c r="K24" s="1">
        <f t="shared" si="3"/>
        <v>15000</v>
      </c>
    </row>
    <row r="25" spans="4:12" x14ac:dyDescent="0.55000000000000004">
      <c r="D25" s="2">
        <v>1.2083333333333299</v>
      </c>
      <c r="E25" s="1">
        <v>26.466095595035462</v>
      </c>
      <c r="F25" s="1">
        <f t="shared" si="0"/>
        <v>34935.246185446813</v>
      </c>
      <c r="G25" s="1">
        <v>25</v>
      </c>
      <c r="H25" s="1">
        <f t="shared" si="1"/>
        <v>33000</v>
      </c>
      <c r="I25" s="7">
        <v>600</v>
      </c>
      <c r="J25" s="1">
        <f t="shared" si="2"/>
        <v>15879.657357021277</v>
      </c>
      <c r="K25" s="1">
        <f t="shared" si="3"/>
        <v>15000</v>
      </c>
    </row>
    <row r="26" spans="4:12" x14ac:dyDescent="0.55000000000000004">
      <c r="D26" s="2">
        <v>1.25</v>
      </c>
      <c r="E26" s="1">
        <v>26.492112071571324</v>
      </c>
      <c r="F26" s="1">
        <f t="shared" si="0"/>
        <v>34969.587934474148</v>
      </c>
      <c r="G26" s="1">
        <v>25</v>
      </c>
      <c r="H26" s="1">
        <f t="shared" si="1"/>
        <v>33000</v>
      </c>
      <c r="I26" s="7">
        <v>600</v>
      </c>
      <c r="J26" s="1">
        <f t="shared" si="2"/>
        <v>15895.267242942795</v>
      </c>
      <c r="K26" s="1">
        <f t="shared" si="3"/>
        <v>15000</v>
      </c>
    </row>
    <row r="27" spans="4:12" x14ac:dyDescent="0.55000000000000004">
      <c r="D27" s="2">
        <v>1.2916666666666701</v>
      </c>
      <c r="E27" s="1">
        <v>26.669849497243227</v>
      </c>
      <c r="F27" s="1">
        <f t="shared" si="0"/>
        <v>35204.20133636106</v>
      </c>
      <c r="G27" s="1">
        <v>25</v>
      </c>
      <c r="H27" s="1">
        <f t="shared" si="1"/>
        <v>33000</v>
      </c>
      <c r="I27" s="7">
        <v>900</v>
      </c>
      <c r="J27" s="1">
        <f t="shared" si="2"/>
        <v>24002.864547518904</v>
      </c>
      <c r="K27" s="1">
        <f t="shared" si="3"/>
        <v>22500</v>
      </c>
    </row>
    <row r="28" spans="4:12" x14ac:dyDescent="0.55000000000000004">
      <c r="D28" s="2">
        <v>1.3333333333333299</v>
      </c>
      <c r="E28" s="1">
        <v>40.486576815688295</v>
      </c>
      <c r="F28" s="1">
        <f t="shared" si="0"/>
        <v>53442.281396708553</v>
      </c>
      <c r="G28" s="1">
        <v>60</v>
      </c>
      <c r="H28" s="1">
        <f t="shared" si="1"/>
        <v>79200</v>
      </c>
      <c r="I28" s="7">
        <v>1000</v>
      </c>
      <c r="J28" s="1">
        <f t="shared" si="2"/>
        <v>40486.576815688299</v>
      </c>
      <c r="K28" s="1">
        <f t="shared" si="3"/>
        <v>60000</v>
      </c>
    </row>
    <row r="29" spans="4:12" x14ac:dyDescent="0.55000000000000004">
      <c r="E29" s="4"/>
      <c r="F29" s="5">
        <f>SUM(F5:F28)</f>
        <v>1474599.1386389367</v>
      </c>
      <c r="G29" s="5"/>
      <c r="H29" s="9">
        <f>SUM(H5:H28)</f>
        <v>1485000</v>
      </c>
      <c r="J29" s="5">
        <f>SUM(J5:J28)</f>
        <v>1227226.6285161439</v>
      </c>
      <c r="K29" s="9">
        <f>SUM(K5:K28)</f>
        <v>1235700</v>
      </c>
      <c r="L29" s="10">
        <f>K29-J29</f>
        <v>8473.3714838561136</v>
      </c>
    </row>
    <row r="30" spans="4:12" x14ac:dyDescent="0.55000000000000004">
      <c r="H30" s="10">
        <f>H29-F29</f>
        <v>10400.861361063318</v>
      </c>
      <c r="J30" s="4"/>
    </row>
    <row r="31" spans="4:12" x14ac:dyDescent="0.55000000000000004">
      <c r="J31" s="4"/>
    </row>
  </sheetData>
  <mergeCells count="2">
    <mergeCell ref="F4:H4"/>
    <mergeCell ref="J4:L4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ABEE6-9FD7-417F-BC58-DCD1FD0D2DD5}">
  <dimension ref="A2:I28"/>
  <sheetViews>
    <sheetView workbookViewId="0">
      <selection activeCell="H5" sqref="H5:H28"/>
    </sheetView>
  </sheetViews>
  <sheetFormatPr defaultRowHeight="14.4" x14ac:dyDescent="0.55000000000000004"/>
  <sheetData>
    <row r="2" spans="1:9" x14ac:dyDescent="0.55000000000000004">
      <c r="C2" t="s">
        <v>0</v>
      </c>
    </row>
    <row r="3" spans="1:9" x14ac:dyDescent="0.55000000000000004">
      <c r="F3" t="s">
        <v>1</v>
      </c>
    </row>
    <row r="4" spans="1:9" x14ac:dyDescent="0.55000000000000004">
      <c r="C4" t="s">
        <v>10</v>
      </c>
      <c r="D4" t="s">
        <v>14</v>
      </c>
      <c r="G4" t="s">
        <v>2</v>
      </c>
      <c r="H4" t="s">
        <v>9</v>
      </c>
    </row>
    <row r="5" spans="1:9" x14ac:dyDescent="0.55000000000000004">
      <c r="C5" s="13">
        <v>900</v>
      </c>
      <c r="D5" s="1">
        <v>61.549146570237205</v>
      </c>
      <c r="E5" s="1"/>
      <c r="G5" s="12">
        <v>0</v>
      </c>
      <c r="H5" s="1">
        <f>D20</f>
        <v>35.923727241053157</v>
      </c>
    </row>
    <row r="6" spans="1:9" x14ac:dyDescent="0.55000000000000004">
      <c r="C6" s="13">
        <v>1000</v>
      </c>
      <c r="D6" s="1">
        <v>62.438373675228611</v>
      </c>
      <c r="E6" s="1"/>
      <c r="G6" s="12">
        <v>1</v>
      </c>
      <c r="H6" s="1">
        <f>D21</f>
        <v>35.868051646170471</v>
      </c>
    </row>
    <row r="7" spans="1:9" x14ac:dyDescent="0.55000000000000004">
      <c r="C7" s="14">
        <v>1100</v>
      </c>
      <c r="D7" s="1">
        <v>63.71395511438628</v>
      </c>
      <c r="E7" s="1"/>
      <c r="G7" s="12">
        <v>2</v>
      </c>
      <c r="H7" s="1">
        <f t="shared" ref="H7:H13" si="0">D22</f>
        <v>35.857311633639078</v>
      </c>
      <c r="I7" s="4">
        <f>AVERAGE(H5:H9)</f>
        <v>35.87452381029717</v>
      </c>
    </row>
    <row r="8" spans="1:9" x14ac:dyDescent="0.55000000000000004">
      <c r="C8" s="14">
        <v>1200</v>
      </c>
      <c r="D8" s="1">
        <v>64.081447140222622</v>
      </c>
      <c r="E8" s="1"/>
      <c r="G8" s="12">
        <v>3</v>
      </c>
      <c r="H8" s="1">
        <f t="shared" si="0"/>
        <v>35.858872549317255</v>
      </c>
    </row>
    <row r="9" spans="1:9" x14ac:dyDescent="0.55000000000000004">
      <c r="C9" s="14">
        <v>1300</v>
      </c>
      <c r="D9" s="1">
        <v>63.043346912160217</v>
      </c>
      <c r="E9" s="1"/>
      <c r="G9" s="12">
        <v>4</v>
      </c>
      <c r="H9" s="1">
        <f t="shared" si="0"/>
        <v>35.864655981305887</v>
      </c>
    </row>
    <row r="10" spans="1:9" x14ac:dyDescent="0.55000000000000004">
      <c r="C10" s="14">
        <v>1400</v>
      </c>
      <c r="D10" s="1">
        <v>63.672223027577907</v>
      </c>
      <c r="E10" s="1"/>
      <c r="G10" s="12">
        <v>5</v>
      </c>
      <c r="H10" s="1">
        <f t="shared" si="0"/>
        <v>35.878214605823104</v>
      </c>
      <c r="I10" s="4">
        <f>AVERAGE(H10:H14)</f>
        <v>46.221455625628828</v>
      </c>
    </row>
    <row r="11" spans="1:9" x14ac:dyDescent="0.55000000000000004">
      <c r="A11" s="4">
        <f>AVERAGE(D5:D23)</f>
        <v>59.036295822713122</v>
      </c>
      <c r="C11" s="14">
        <v>1500</v>
      </c>
      <c r="D11" s="1">
        <v>62.897360562904069</v>
      </c>
      <c r="E11" s="1"/>
      <c r="G11" s="12">
        <v>6</v>
      </c>
      <c r="H11" s="1">
        <f t="shared" si="0"/>
        <v>35.887286095775458</v>
      </c>
    </row>
    <row r="12" spans="1:9" x14ac:dyDescent="0.55000000000000004">
      <c r="C12" s="14">
        <v>1600</v>
      </c>
      <c r="D12" s="1">
        <v>61.807863991645611</v>
      </c>
      <c r="E12" s="1"/>
      <c r="G12" s="12">
        <v>7</v>
      </c>
      <c r="H12" s="1">
        <f t="shared" si="0"/>
        <v>36.719068301457469</v>
      </c>
    </row>
    <row r="13" spans="1:9" x14ac:dyDescent="0.55000000000000004">
      <c r="C13" s="14">
        <v>1700</v>
      </c>
      <c r="D13" s="1">
        <v>61.50136673216803</v>
      </c>
      <c r="E13" s="1"/>
      <c r="F13" s="4">
        <f>AVERAGE(H5:H12)</f>
        <v>35.982148506817737</v>
      </c>
      <c r="G13" s="12">
        <v>8</v>
      </c>
      <c r="H13" s="1">
        <f t="shared" si="0"/>
        <v>61.073562554850902</v>
      </c>
    </row>
    <row r="14" spans="1:9" x14ac:dyDescent="0.55000000000000004">
      <c r="C14" s="14">
        <v>1800</v>
      </c>
      <c r="D14" s="1">
        <v>62.796673929527365</v>
      </c>
      <c r="E14" s="1"/>
      <c r="G14" s="12">
        <v>9</v>
      </c>
      <c r="H14" s="1">
        <f>D5</f>
        <v>61.549146570237205</v>
      </c>
    </row>
    <row r="15" spans="1:9" x14ac:dyDescent="0.55000000000000004">
      <c r="C15" s="14">
        <v>1900</v>
      </c>
      <c r="D15" s="1">
        <v>74.462538040379641</v>
      </c>
      <c r="E15" s="1"/>
      <c r="G15" s="12">
        <v>10</v>
      </c>
      <c r="H15" s="1">
        <f t="shared" ref="H15:H28" si="1">D6</f>
        <v>62.438373675228611</v>
      </c>
      <c r="I15" s="4">
        <f>AVERAGE(H15:H18)</f>
        <v>63.319280710499434</v>
      </c>
    </row>
    <row r="16" spans="1:9" x14ac:dyDescent="0.55000000000000004">
      <c r="C16" s="14">
        <v>2000</v>
      </c>
      <c r="D16" s="1">
        <v>82.540478984940776</v>
      </c>
      <c r="E16" s="1"/>
      <c r="G16" s="12">
        <v>11</v>
      </c>
      <c r="H16" s="1">
        <f t="shared" si="1"/>
        <v>63.71395511438628</v>
      </c>
    </row>
    <row r="17" spans="1:9" x14ac:dyDescent="0.55000000000000004">
      <c r="C17" s="14">
        <v>2100</v>
      </c>
      <c r="D17" s="1">
        <v>78.360226493083672</v>
      </c>
      <c r="E17" s="1"/>
      <c r="F17" s="4">
        <f>AVERAGE(H13:H28)</f>
        <v>64.953451257263765</v>
      </c>
      <c r="G17" s="12">
        <v>12</v>
      </c>
      <c r="H17" s="1">
        <f t="shared" si="1"/>
        <v>64.081447140222622</v>
      </c>
    </row>
    <row r="18" spans="1:9" x14ac:dyDescent="0.55000000000000004">
      <c r="C18" s="14">
        <v>2200</v>
      </c>
      <c r="D18" s="1">
        <v>61.173776385551861</v>
      </c>
      <c r="E18" s="1"/>
      <c r="G18" s="12">
        <v>13</v>
      </c>
      <c r="H18" s="1">
        <f t="shared" si="1"/>
        <v>63.043346912160217</v>
      </c>
    </row>
    <row r="19" spans="1:9" x14ac:dyDescent="0.55000000000000004">
      <c r="C19" s="13">
        <v>2300</v>
      </c>
      <c r="D19" s="1">
        <v>54.1428800013555</v>
      </c>
      <c r="E19" s="1"/>
      <c r="G19" s="12">
        <v>14</v>
      </c>
      <c r="H19" s="1">
        <f t="shared" si="1"/>
        <v>63.672223027577907</v>
      </c>
      <c r="I19" s="4">
        <f>AVERAGE(H19:H28)</f>
        <v>66.335538814913434</v>
      </c>
    </row>
    <row r="20" spans="1:9" x14ac:dyDescent="0.55000000000000004">
      <c r="C20" s="13">
        <v>2400</v>
      </c>
      <c r="D20" s="1">
        <v>35.923727241053157</v>
      </c>
      <c r="E20" s="1"/>
      <c r="G20" s="12">
        <v>15</v>
      </c>
      <c r="H20" s="1">
        <f t="shared" si="1"/>
        <v>62.897360562904069</v>
      </c>
    </row>
    <row r="21" spans="1:9" x14ac:dyDescent="0.55000000000000004">
      <c r="C21" s="13">
        <v>100</v>
      </c>
      <c r="D21" s="1">
        <v>35.868051646170471</v>
      </c>
      <c r="E21" s="1"/>
      <c r="G21" s="12">
        <v>16</v>
      </c>
      <c r="H21" s="1">
        <f t="shared" si="1"/>
        <v>61.807863991645611</v>
      </c>
    </row>
    <row r="22" spans="1:9" x14ac:dyDescent="0.55000000000000004">
      <c r="C22" s="13">
        <v>200</v>
      </c>
      <c r="D22" s="1">
        <v>35.857311633639078</v>
      </c>
      <c r="E22" s="1"/>
      <c r="G22" s="12">
        <v>17</v>
      </c>
      <c r="H22" s="1">
        <f t="shared" si="1"/>
        <v>61.50136673216803</v>
      </c>
    </row>
    <row r="23" spans="1:9" x14ac:dyDescent="0.55000000000000004">
      <c r="C23" s="13">
        <v>300</v>
      </c>
      <c r="D23" s="1">
        <v>35.858872549317255</v>
      </c>
      <c r="E23" s="1"/>
      <c r="G23" s="12">
        <v>18</v>
      </c>
      <c r="H23" s="1">
        <f t="shared" si="1"/>
        <v>62.796673929527365</v>
      </c>
    </row>
    <row r="24" spans="1:9" x14ac:dyDescent="0.55000000000000004">
      <c r="A24" s="4">
        <f>AVERAGE(D24:D28)</f>
        <v>41.084557507842561</v>
      </c>
      <c r="C24" s="13">
        <v>400</v>
      </c>
      <c r="D24" s="1">
        <v>35.864655981305887</v>
      </c>
      <c r="E24" s="1"/>
      <c r="G24" s="12">
        <v>19</v>
      </c>
      <c r="H24" s="1">
        <f t="shared" si="1"/>
        <v>74.462538040379641</v>
      </c>
    </row>
    <row r="25" spans="1:9" x14ac:dyDescent="0.55000000000000004">
      <c r="C25" s="13">
        <v>500</v>
      </c>
      <c r="D25" s="1">
        <v>35.878214605823104</v>
      </c>
      <c r="E25" s="1"/>
      <c r="G25" s="12">
        <v>20</v>
      </c>
      <c r="H25" s="1">
        <f t="shared" si="1"/>
        <v>82.540478984940776</v>
      </c>
    </row>
    <row r="26" spans="1:9" x14ac:dyDescent="0.55000000000000004">
      <c r="C26" s="13">
        <v>600</v>
      </c>
      <c r="D26" s="1">
        <v>35.887286095775458</v>
      </c>
      <c r="E26" s="1"/>
      <c r="G26" s="12">
        <v>21</v>
      </c>
      <c r="H26" s="1">
        <f t="shared" si="1"/>
        <v>78.360226493083672</v>
      </c>
    </row>
    <row r="27" spans="1:9" x14ac:dyDescent="0.55000000000000004">
      <c r="C27" s="13">
        <v>700</v>
      </c>
      <c r="D27" s="1">
        <v>36.719068301457469</v>
      </c>
      <c r="E27" s="1"/>
      <c r="G27" s="12">
        <v>22</v>
      </c>
      <c r="H27" s="1">
        <f t="shared" si="1"/>
        <v>61.173776385551861</v>
      </c>
    </row>
    <row r="28" spans="1:9" x14ac:dyDescent="0.55000000000000004">
      <c r="C28" s="13">
        <v>800</v>
      </c>
      <c r="D28" s="1">
        <v>61.073562554850902</v>
      </c>
      <c r="E28" s="1"/>
      <c r="G28" s="12">
        <v>23</v>
      </c>
      <c r="H28" s="1">
        <f t="shared" si="1"/>
        <v>54.1428800013555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58D0A-0F46-46BF-9B50-83433857A29D}">
  <dimension ref="A2:I28"/>
  <sheetViews>
    <sheetView workbookViewId="0">
      <selection activeCell="H17" sqref="H17"/>
    </sheetView>
  </sheetViews>
  <sheetFormatPr defaultRowHeight="14.4" x14ac:dyDescent="0.55000000000000004"/>
  <sheetData>
    <row r="2" spans="1:9" x14ac:dyDescent="0.55000000000000004">
      <c r="C2" t="s">
        <v>0</v>
      </c>
    </row>
    <row r="3" spans="1:9" x14ac:dyDescent="0.55000000000000004">
      <c r="F3" t="s">
        <v>1</v>
      </c>
    </row>
    <row r="4" spans="1:9" x14ac:dyDescent="0.55000000000000004">
      <c r="C4" t="s">
        <v>10</v>
      </c>
      <c r="D4" t="s">
        <v>13</v>
      </c>
      <c r="G4" t="s">
        <v>2</v>
      </c>
      <c r="H4" t="s">
        <v>9</v>
      </c>
    </row>
    <row r="5" spans="1:9" x14ac:dyDescent="0.55000000000000004">
      <c r="C5" s="13">
        <v>900</v>
      </c>
      <c r="D5" s="1">
        <v>54.374221694039079</v>
      </c>
      <c r="E5" s="1"/>
      <c r="G5" s="12">
        <v>0</v>
      </c>
      <c r="H5" s="1">
        <f>D20</f>
        <v>38.677665052156485</v>
      </c>
    </row>
    <row r="6" spans="1:9" x14ac:dyDescent="0.55000000000000004">
      <c r="C6" s="13">
        <v>1000</v>
      </c>
      <c r="D6" s="1">
        <v>55.360153164074219</v>
      </c>
      <c r="E6" s="1"/>
      <c r="G6" s="12">
        <v>1</v>
      </c>
      <c r="H6" s="1">
        <f>D21</f>
        <v>38.635536014467966</v>
      </c>
    </row>
    <row r="7" spans="1:9" x14ac:dyDescent="0.55000000000000004">
      <c r="C7" s="14">
        <v>1100</v>
      </c>
      <c r="D7" s="1">
        <v>58.653362656057865</v>
      </c>
      <c r="E7" s="1"/>
      <c r="G7" s="12">
        <v>2</v>
      </c>
      <c r="H7" s="1">
        <f t="shared" ref="H7:H13" si="0">D22</f>
        <v>38.627121941349046</v>
      </c>
      <c r="I7" s="4">
        <f>AVERAGE(H5:H9)</f>
        <v>38.638430564706525</v>
      </c>
    </row>
    <row r="8" spans="1:9" x14ac:dyDescent="0.55000000000000004">
      <c r="C8" s="14">
        <v>1200</v>
      </c>
      <c r="D8" s="1">
        <v>63.026803392887054</v>
      </c>
      <c r="E8" s="1"/>
      <c r="G8" s="12">
        <v>3</v>
      </c>
      <c r="H8" s="1">
        <f t="shared" si="0"/>
        <v>38.624262212135463</v>
      </c>
    </row>
    <row r="9" spans="1:9" x14ac:dyDescent="0.55000000000000004">
      <c r="C9" s="14">
        <v>1300</v>
      </c>
      <c r="D9" s="1">
        <v>66.717286590579647</v>
      </c>
      <c r="E9" s="1"/>
      <c r="G9" s="12">
        <v>4</v>
      </c>
      <c r="H9" s="1">
        <f t="shared" si="0"/>
        <v>38.627567603423671</v>
      </c>
    </row>
    <row r="10" spans="1:9" x14ac:dyDescent="0.55000000000000004">
      <c r="C10" s="14">
        <v>1400</v>
      </c>
      <c r="D10" s="1">
        <v>75.540534459627111</v>
      </c>
      <c r="E10" s="1"/>
      <c r="G10" s="12">
        <v>5</v>
      </c>
      <c r="H10" s="1">
        <f t="shared" si="0"/>
        <v>38.662795234260052</v>
      </c>
      <c r="I10" s="4">
        <f>AVERAGE(H10:H14)</f>
        <v>44.90309817811449</v>
      </c>
    </row>
    <row r="11" spans="1:9" x14ac:dyDescent="0.55000000000000004">
      <c r="A11" s="4">
        <f>AVERAGE(D5:D23)</f>
        <v>63.346517072561063</v>
      </c>
      <c r="C11" s="14">
        <v>1500</v>
      </c>
      <c r="D11" s="1">
        <v>81.232255556152694</v>
      </c>
      <c r="E11" s="1"/>
      <c r="G11" s="12">
        <v>6</v>
      </c>
      <c r="H11" s="1">
        <f t="shared" si="0"/>
        <v>38.733009142458712</v>
      </c>
    </row>
    <row r="12" spans="1:9" x14ac:dyDescent="0.55000000000000004">
      <c r="C12" s="14">
        <v>1600</v>
      </c>
      <c r="D12" s="1">
        <v>83.961728348372219</v>
      </c>
      <c r="E12" s="1"/>
      <c r="G12" s="12">
        <v>7</v>
      </c>
      <c r="H12" s="1">
        <f t="shared" si="0"/>
        <v>38.702102148970091</v>
      </c>
    </row>
    <row r="13" spans="1:9" x14ac:dyDescent="0.55000000000000004">
      <c r="C13" s="14">
        <v>1700</v>
      </c>
      <c r="D13" s="1">
        <v>84.369596466058951</v>
      </c>
      <c r="E13" s="1"/>
      <c r="F13" s="4">
        <f>AVERAGE(H5:H12)</f>
        <v>38.661257418652681</v>
      </c>
      <c r="G13" s="12">
        <v>8</v>
      </c>
      <c r="H13" s="1">
        <f t="shared" si="0"/>
        <v>54.043362670844516</v>
      </c>
    </row>
    <row r="14" spans="1:9" x14ac:dyDescent="0.55000000000000004">
      <c r="C14" s="14">
        <v>1800</v>
      </c>
      <c r="D14" s="1">
        <v>80.352201470357059</v>
      </c>
      <c r="E14" s="1"/>
      <c r="G14" s="12">
        <v>9</v>
      </c>
      <c r="H14" s="1">
        <f>D5</f>
        <v>54.374221694039079</v>
      </c>
    </row>
    <row r="15" spans="1:9" x14ac:dyDescent="0.55000000000000004">
      <c r="C15" s="14">
        <v>1900</v>
      </c>
      <c r="D15" s="1">
        <v>73.106317382552362</v>
      </c>
      <c r="E15" s="1"/>
      <c r="G15" s="12">
        <v>10</v>
      </c>
      <c r="H15" s="1">
        <f t="shared" ref="H15:H28" si="1">D6</f>
        <v>55.360153164074219</v>
      </c>
      <c r="I15" s="4">
        <f>AVERAGE(H15:H18)</f>
        <v>60.939401450899695</v>
      </c>
    </row>
    <row r="16" spans="1:9" x14ac:dyDescent="0.55000000000000004">
      <c r="C16" s="14">
        <v>2000</v>
      </c>
      <c r="D16" s="1">
        <v>80.27552196574031</v>
      </c>
      <c r="E16" s="1"/>
      <c r="G16" s="12">
        <v>11</v>
      </c>
      <c r="H16" s="1">
        <f t="shared" si="1"/>
        <v>58.653362656057865</v>
      </c>
    </row>
    <row r="17" spans="1:9" x14ac:dyDescent="0.55000000000000004">
      <c r="C17" s="14">
        <v>2100</v>
      </c>
      <c r="D17" s="1">
        <v>78.067573446080104</v>
      </c>
      <c r="E17" s="1"/>
      <c r="F17" s="4">
        <f>AVERAGE(H13:H28)</f>
        <v>68.941412614337224</v>
      </c>
      <c r="G17" s="12">
        <v>12</v>
      </c>
      <c r="H17" s="1">
        <f t="shared" si="1"/>
        <v>63.026803392887054</v>
      </c>
    </row>
    <row r="18" spans="1:9" x14ac:dyDescent="0.55000000000000004">
      <c r="C18" s="14">
        <v>2200</v>
      </c>
      <c r="D18" s="1">
        <v>59.811274139771392</v>
      </c>
      <c r="E18" s="1"/>
      <c r="G18" s="12">
        <v>13</v>
      </c>
      <c r="H18" s="1">
        <f t="shared" si="1"/>
        <v>66.717286590579647</v>
      </c>
    </row>
    <row r="19" spans="1:9" x14ac:dyDescent="0.55000000000000004">
      <c r="C19" s="13">
        <v>2300</v>
      </c>
      <c r="D19" s="1">
        <v>54.170408426201298</v>
      </c>
      <c r="E19" s="1"/>
      <c r="G19" s="12">
        <v>14</v>
      </c>
      <c r="H19" s="1">
        <f t="shared" si="1"/>
        <v>75.540534459627111</v>
      </c>
      <c r="I19" s="4">
        <f>AVERAGE(H19:H28)</f>
        <v>75.088741166091353</v>
      </c>
    </row>
    <row r="20" spans="1:9" x14ac:dyDescent="0.55000000000000004">
      <c r="C20" s="13">
        <v>2400</v>
      </c>
      <c r="D20" s="1">
        <v>38.677665052156485</v>
      </c>
      <c r="E20" s="1"/>
      <c r="G20" s="12">
        <v>15</v>
      </c>
      <c r="H20" s="1">
        <f t="shared" si="1"/>
        <v>81.232255556152694</v>
      </c>
    </row>
    <row r="21" spans="1:9" x14ac:dyDescent="0.55000000000000004">
      <c r="C21" s="13">
        <v>100</v>
      </c>
      <c r="D21" s="1">
        <v>38.635536014467966</v>
      </c>
      <c r="E21" s="1"/>
      <c r="G21" s="12">
        <v>16</v>
      </c>
      <c r="H21" s="1">
        <f t="shared" si="1"/>
        <v>83.961728348372219</v>
      </c>
    </row>
    <row r="22" spans="1:9" x14ac:dyDescent="0.55000000000000004">
      <c r="C22" s="13">
        <v>200</v>
      </c>
      <c r="D22" s="1">
        <v>38.627121941349046</v>
      </c>
      <c r="E22" s="1"/>
      <c r="G22" s="12">
        <v>17</v>
      </c>
      <c r="H22" s="1">
        <f t="shared" si="1"/>
        <v>84.369596466058951</v>
      </c>
    </row>
    <row r="23" spans="1:9" x14ac:dyDescent="0.55000000000000004">
      <c r="C23" s="13">
        <v>300</v>
      </c>
      <c r="D23" s="1">
        <v>38.624262212135463</v>
      </c>
      <c r="E23" s="1"/>
      <c r="G23" s="12">
        <v>18</v>
      </c>
      <c r="H23" s="1">
        <f t="shared" si="1"/>
        <v>80.352201470357059</v>
      </c>
    </row>
    <row r="24" spans="1:9" x14ac:dyDescent="0.55000000000000004">
      <c r="A24" s="4">
        <f>AVERAGE(D24:D28)</f>
        <v>41.753767359991407</v>
      </c>
      <c r="C24" s="13">
        <v>400</v>
      </c>
      <c r="D24" s="1">
        <v>38.627567603423671</v>
      </c>
      <c r="E24" s="1"/>
      <c r="G24" s="12">
        <v>19</v>
      </c>
      <c r="H24" s="1">
        <f t="shared" si="1"/>
        <v>73.106317382552362</v>
      </c>
    </row>
    <row r="25" spans="1:9" x14ac:dyDescent="0.55000000000000004">
      <c r="C25" s="13">
        <v>500</v>
      </c>
      <c r="D25" s="1">
        <v>38.662795234260052</v>
      </c>
      <c r="E25" s="1"/>
      <c r="G25" s="12">
        <v>20</v>
      </c>
      <c r="H25" s="1">
        <f t="shared" si="1"/>
        <v>80.27552196574031</v>
      </c>
    </row>
    <row r="26" spans="1:9" x14ac:dyDescent="0.55000000000000004">
      <c r="C26" s="13">
        <v>600</v>
      </c>
      <c r="D26" s="1">
        <v>38.733009142458712</v>
      </c>
      <c r="E26" s="1"/>
      <c r="G26" s="12">
        <v>21</v>
      </c>
      <c r="H26" s="1">
        <f t="shared" si="1"/>
        <v>78.067573446080104</v>
      </c>
    </row>
    <row r="27" spans="1:9" x14ac:dyDescent="0.55000000000000004">
      <c r="C27" s="13">
        <v>700</v>
      </c>
      <c r="D27" s="1">
        <v>38.702102148970091</v>
      </c>
      <c r="E27" s="1"/>
      <c r="G27" s="12">
        <v>22</v>
      </c>
      <c r="H27" s="1">
        <f t="shared" si="1"/>
        <v>59.811274139771392</v>
      </c>
    </row>
    <row r="28" spans="1:9" x14ac:dyDescent="0.55000000000000004">
      <c r="C28" s="13">
        <v>800</v>
      </c>
      <c r="D28" s="1">
        <v>54.043362670844516</v>
      </c>
      <c r="E28" s="1"/>
      <c r="G28" s="12">
        <v>23</v>
      </c>
      <c r="H28" s="1">
        <f t="shared" si="1"/>
        <v>54.170408426201298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4AD880-611E-4DFA-9DAA-7C9B8A477031}">
  <dimension ref="A2:I28"/>
  <sheetViews>
    <sheetView workbookViewId="0">
      <selection activeCell="L17" sqref="L17"/>
    </sheetView>
  </sheetViews>
  <sheetFormatPr defaultRowHeight="14.4" x14ac:dyDescent="0.55000000000000004"/>
  <sheetData>
    <row r="2" spans="1:9" x14ac:dyDescent="0.55000000000000004">
      <c r="C2" t="s">
        <v>0</v>
      </c>
    </row>
    <row r="3" spans="1:9" x14ac:dyDescent="0.55000000000000004">
      <c r="F3" t="s">
        <v>1</v>
      </c>
    </row>
    <row r="4" spans="1:9" x14ac:dyDescent="0.55000000000000004">
      <c r="C4" t="s">
        <v>10</v>
      </c>
      <c r="D4" t="s">
        <v>12</v>
      </c>
      <c r="G4" t="s">
        <v>2</v>
      </c>
      <c r="H4" t="s">
        <v>9</v>
      </c>
    </row>
    <row r="5" spans="1:9" x14ac:dyDescent="0.55000000000000004">
      <c r="C5" s="13">
        <v>900</v>
      </c>
      <c r="D5" s="1">
        <v>61.253366943605748</v>
      </c>
      <c r="E5" s="1"/>
      <c r="G5" s="12">
        <v>0</v>
      </c>
      <c r="H5" s="1">
        <f>D20</f>
        <v>34.44992669947856</v>
      </c>
    </row>
    <row r="6" spans="1:9" x14ac:dyDescent="0.55000000000000004">
      <c r="C6" s="13">
        <v>1000</v>
      </c>
      <c r="D6" s="1">
        <v>61.150430141498916</v>
      </c>
      <c r="E6" s="1"/>
      <c r="G6" s="12">
        <v>1</v>
      </c>
      <c r="H6" s="1">
        <f>D21</f>
        <v>34.410073323183802</v>
      </c>
    </row>
    <row r="7" spans="1:9" x14ac:dyDescent="0.55000000000000004">
      <c r="C7" s="14">
        <v>1100</v>
      </c>
      <c r="D7" s="1">
        <v>59.887228021194652</v>
      </c>
      <c r="E7" s="1"/>
      <c r="G7" s="12">
        <v>2</v>
      </c>
      <c r="H7" s="1">
        <f t="shared" ref="H7:H13" si="0">D22</f>
        <v>34.389367023491204</v>
      </c>
      <c r="I7" s="4">
        <f>AVERAGE(H5:H9)</f>
        <v>34.406641480203447</v>
      </c>
    </row>
    <row r="8" spans="1:9" x14ac:dyDescent="0.55000000000000004">
      <c r="C8" s="14">
        <v>1200</v>
      </c>
      <c r="D8" s="1">
        <v>57.634906647157962</v>
      </c>
      <c r="E8" s="1"/>
      <c r="G8" s="12">
        <v>3</v>
      </c>
      <c r="H8" s="1">
        <f t="shared" si="0"/>
        <v>34.389238683322546</v>
      </c>
    </row>
    <row r="9" spans="1:9" x14ac:dyDescent="0.55000000000000004">
      <c r="C9" s="14">
        <v>1300</v>
      </c>
      <c r="D9" s="1">
        <v>54.558687540786629</v>
      </c>
      <c r="E9" s="1"/>
      <c r="G9" s="12">
        <v>4</v>
      </c>
      <c r="H9" s="1">
        <f t="shared" si="0"/>
        <v>34.394601671541103</v>
      </c>
    </row>
    <row r="10" spans="1:9" x14ac:dyDescent="0.55000000000000004">
      <c r="C10" s="14">
        <v>1400</v>
      </c>
      <c r="D10" s="1">
        <v>53.240877318489076</v>
      </c>
      <c r="E10" s="1"/>
      <c r="G10" s="12">
        <v>5</v>
      </c>
      <c r="H10" s="1">
        <f t="shared" si="0"/>
        <v>34.412293040338717</v>
      </c>
      <c r="I10" s="4">
        <f>AVERAGE(H10:H14)</f>
        <v>45.220169985075174</v>
      </c>
    </row>
    <row r="11" spans="1:9" x14ac:dyDescent="0.55000000000000004">
      <c r="A11" s="4">
        <f>AVERAGE(D5:D23)</f>
        <v>53.405936921695925</v>
      </c>
      <c r="C11" s="14">
        <v>1500</v>
      </c>
      <c r="D11" s="1">
        <v>51.775804424540731</v>
      </c>
      <c r="E11" s="1"/>
      <c r="G11" s="12">
        <v>6</v>
      </c>
      <c r="H11" s="1">
        <f t="shared" si="0"/>
        <v>34.477448717779517</v>
      </c>
    </row>
    <row r="12" spans="1:9" x14ac:dyDescent="0.55000000000000004">
      <c r="C12" s="14">
        <v>1600</v>
      </c>
      <c r="D12" s="1">
        <v>51.036499741063409</v>
      </c>
      <c r="E12" s="1"/>
      <c r="G12" s="12">
        <v>7</v>
      </c>
      <c r="H12" s="1">
        <f t="shared" si="0"/>
        <v>36.673161493293897</v>
      </c>
    </row>
    <row r="13" spans="1:9" x14ac:dyDescent="0.55000000000000004">
      <c r="C13" s="14">
        <v>1700</v>
      </c>
      <c r="D13" s="1">
        <v>51.217420356714278</v>
      </c>
      <c r="E13" s="1"/>
      <c r="F13" s="4">
        <f>AVERAGE(H5:H12)</f>
        <v>34.699513831553666</v>
      </c>
      <c r="G13" s="12">
        <v>8</v>
      </c>
      <c r="H13" s="1">
        <f t="shared" si="0"/>
        <v>59.284579730357954</v>
      </c>
    </row>
    <row r="14" spans="1:9" x14ac:dyDescent="0.55000000000000004">
      <c r="C14" s="14">
        <v>1800</v>
      </c>
      <c r="D14" s="1">
        <v>53.78245559458896</v>
      </c>
      <c r="E14" s="1"/>
      <c r="G14" s="12">
        <v>9</v>
      </c>
      <c r="H14" s="1">
        <f>D5</f>
        <v>61.253366943605748</v>
      </c>
    </row>
    <row r="15" spans="1:9" x14ac:dyDescent="0.55000000000000004">
      <c r="C15" s="14">
        <v>1900</v>
      </c>
      <c r="D15" s="1">
        <v>69.190666489245885</v>
      </c>
      <c r="E15" s="1"/>
      <c r="G15" s="12">
        <v>10</v>
      </c>
      <c r="H15" s="1">
        <f t="shared" ref="H15:H28" si="1">D6</f>
        <v>61.150430141498916</v>
      </c>
      <c r="I15" s="4">
        <f>AVERAGE(H15:H18)</f>
        <v>58.307813087659532</v>
      </c>
    </row>
    <row r="16" spans="1:9" x14ac:dyDescent="0.55000000000000004">
      <c r="C16" s="14">
        <v>2000</v>
      </c>
      <c r="D16" s="1">
        <v>72.901798874118612</v>
      </c>
      <c r="E16" s="1"/>
      <c r="G16" s="12">
        <v>11</v>
      </c>
      <c r="H16" s="1">
        <f t="shared" si="1"/>
        <v>59.887228021194652</v>
      </c>
    </row>
    <row r="17" spans="1:9" x14ac:dyDescent="0.55000000000000004">
      <c r="C17" s="14">
        <v>2100</v>
      </c>
      <c r="D17" s="1">
        <v>70.803046920371813</v>
      </c>
      <c r="E17" s="1"/>
      <c r="F17" s="4">
        <f>AVERAGE(H13:H28)</f>
        <v>58.52242346956902</v>
      </c>
      <c r="G17" s="12">
        <v>12</v>
      </c>
      <c r="H17" s="1">
        <f t="shared" si="1"/>
        <v>57.634906647157962</v>
      </c>
    </row>
    <row r="18" spans="1:9" x14ac:dyDescent="0.55000000000000004">
      <c r="C18" s="14">
        <v>2200</v>
      </c>
      <c r="D18" s="1">
        <v>59.203753515744339</v>
      </c>
      <c r="E18" s="1"/>
      <c r="G18" s="12">
        <v>13</v>
      </c>
      <c r="H18" s="1">
        <f t="shared" si="1"/>
        <v>54.558687540786629</v>
      </c>
    </row>
    <row r="19" spans="1:9" x14ac:dyDescent="0.55000000000000004">
      <c r="C19" s="13">
        <v>2300</v>
      </c>
      <c r="D19" s="1">
        <v>49.437253253625322</v>
      </c>
      <c r="E19" s="1"/>
      <c r="G19" s="12">
        <v>14</v>
      </c>
      <c r="H19" s="1">
        <f t="shared" si="1"/>
        <v>53.240877318489076</v>
      </c>
      <c r="I19" s="4">
        <f>AVERAGE(H19:H28)</f>
        <v>58.258957648850227</v>
      </c>
    </row>
    <row r="20" spans="1:9" x14ac:dyDescent="0.55000000000000004">
      <c r="C20" s="13">
        <v>2400</v>
      </c>
      <c r="D20" s="1">
        <v>34.44992669947856</v>
      </c>
      <c r="E20" s="1"/>
      <c r="G20" s="12">
        <v>15</v>
      </c>
      <c r="H20" s="1">
        <f t="shared" si="1"/>
        <v>51.775804424540731</v>
      </c>
    </row>
    <row r="21" spans="1:9" x14ac:dyDescent="0.55000000000000004">
      <c r="C21" s="13">
        <v>100</v>
      </c>
      <c r="D21" s="1">
        <v>34.410073323183802</v>
      </c>
      <c r="E21" s="1"/>
      <c r="G21" s="12">
        <v>16</v>
      </c>
      <c r="H21" s="1">
        <f t="shared" si="1"/>
        <v>51.036499741063409</v>
      </c>
    </row>
    <row r="22" spans="1:9" x14ac:dyDescent="0.55000000000000004">
      <c r="C22" s="13">
        <v>200</v>
      </c>
      <c r="D22" s="1">
        <v>34.389367023491204</v>
      </c>
      <c r="E22" s="1"/>
      <c r="G22" s="12">
        <v>17</v>
      </c>
      <c r="H22" s="1">
        <f t="shared" si="1"/>
        <v>51.217420356714278</v>
      </c>
    </row>
    <row r="23" spans="1:9" x14ac:dyDescent="0.55000000000000004">
      <c r="C23" s="13">
        <v>300</v>
      </c>
      <c r="D23" s="1">
        <v>34.389238683322546</v>
      </c>
      <c r="E23" s="1"/>
      <c r="G23" s="12">
        <v>18</v>
      </c>
      <c r="H23" s="1">
        <f t="shared" si="1"/>
        <v>53.78245559458896</v>
      </c>
    </row>
    <row r="24" spans="1:9" x14ac:dyDescent="0.55000000000000004">
      <c r="A24" s="4">
        <f>AVERAGE(D24:D28)</f>
        <v>39.848416930662239</v>
      </c>
      <c r="C24" s="13">
        <v>400</v>
      </c>
      <c r="D24" s="1">
        <v>34.394601671541103</v>
      </c>
      <c r="E24" s="1"/>
      <c r="G24" s="12">
        <v>19</v>
      </c>
      <c r="H24" s="1">
        <f t="shared" si="1"/>
        <v>69.190666489245885</v>
      </c>
    </row>
    <row r="25" spans="1:9" x14ac:dyDescent="0.55000000000000004">
      <c r="C25" s="13">
        <v>500</v>
      </c>
      <c r="D25" s="1">
        <v>34.412293040338717</v>
      </c>
      <c r="E25" s="1"/>
      <c r="G25" s="12">
        <v>20</v>
      </c>
      <c r="H25" s="1">
        <f t="shared" si="1"/>
        <v>72.901798874118612</v>
      </c>
    </row>
    <row r="26" spans="1:9" x14ac:dyDescent="0.55000000000000004">
      <c r="C26" s="13">
        <v>600</v>
      </c>
      <c r="D26" s="1">
        <v>34.477448717779517</v>
      </c>
      <c r="E26" s="1"/>
      <c r="G26" s="12">
        <v>21</v>
      </c>
      <c r="H26" s="1">
        <f t="shared" si="1"/>
        <v>70.803046920371813</v>
      </c>
    </row>
    <row r="27" spans="1:9" x14ac:dyDescent="0.55000000000000004">
      <c r="C27" s="13">
        <v>700</v>
      </c>
      <c r="D27" s="1">
        <v>36.673161493293897</v>
      </c>
      <c r="E27" s="1"/>
      <c r="G27" s="12">
        <v>22</v>
      </c>
      <c r="H27" s="1">
        <f t="shared" si="1"/>
        <v>59.203753515744339</v>
      </c>
    </row>
    <row r="28" spans="1:9" x14ac:dyDescent="0.55000000000000004">
      <c r="C28" s="13">
        <v>800</v>
      </c>
      <c r="D28" s="1">
        <v>59.284579730357954</v>
      </c>
      <c r="E28" s="1"/>
      <c r="G28" s="12">
        <v>23</v>
      </c>
      <c r="H28" s="1">
        <f t="shared" si="1"/>
        <v>49.437253253625322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April</vt:lpstr>
      <vt:lpstr>May</vt:lpstr>
      <vt:lpstr>June</vt:lpstr>
      <vt:lpstr>July</vt:lpstr>
      <vt:lpstr>August</vt:lpstr>
      <vt:lpstr>Rough work</vt:lpstr>
      <vt:lpstr>October</vt:lpstr>
      <vt:lpstr>September</vt:lpstr>
      <vt:lpstr>March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2021-04-11T21:01:06Z</dcterms:modified>
</cp:coreProperties>
</file>