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CD_BugFlowExperiment\"/>
    </mc:Choice>
  </mc:AlternateContent>
  <bookViews>
    <workbookView xWindow="0" yWindow="0" windowWidth="13335" windowHeight="5400" firstSheet="1" activeTab="4"/>
  </bookViews>
  <sheets>
    <sheet name="Validation_Results" sheetId="1" r:id="rId1"/>
    <sheet name="Monthly Models_Comparison" sheetId="2" r:id="rId2"/>
    <sheet name="Slope_Sat-Sun_Week_Model" sheetId="3" r:id="rId3"/>
    <sheet name="GET days" sheetId="4" r:id="rId4"/>
    <sheet name="Market Pric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5" l="1"/>
  <c r="F37" i="5" l="1"/>
  <c r="F38" i="5"/>
  <c r="F39" i="5"/>
  <c r="F41" i="5"/>
  <c r="F44" i="5"/>
  <c r="F33" i="5"/>
  <c r="U5" i="3" l="1"/>
  <c r="T5" i="3"/>
  <c r="Z6" i="3"/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<sst xmlns="http://schemas.openxmlformats.org/spreadsheetml/2006/main" count="377" uniqueCount="119">
  <si>
    <t>June 2018</t>
  </si>
  <si>
    <t>Senario</t>
  </si>
  <si>
    <t>Energy Generated (MWh)</t>
  </si>
  <si>
    <t>Revenue generated ($)</t>
  </si>
  <si>
    <t>Energy Prices used ($/MWh)</t>
  </si>
  <si>
    <t xml:space="preserve">Observed </t>
  </si>
  <si>
    <t>Hourly</t>
  </si>
  <si>
    <t>Hourly prices by WAPA</t>
  </si>
  <si>
    <t xml:space="preserve">% Error in Energy generated relative to observed </t>
  </si>
  <si>
    <t>March 2018</t>
  </si>
  <si>
    <t>April 2018</t>
  </si>
  <si>
    <t>May 2018</t>
  </si>
  <si>
    <t>July 2018</t>
  </si>
  <si>
    <t>August 2018</t>
  </si>
  <si>
    <t>September 2018</t>
  </si>
  <si>
    <t>October 2018</t>
  </si>
  <si>
    <t>Weekend-Weekday model</t>
  </si>
  <si>
    <t xml:space="preserve"> Saturady-Sunday-Weekday model</t>
  </si>
  <si>
    <t>Released volume     (Ac-ft/ Month)</t>
  </si>
  <si>
    <t>Weekday On-peak= 58.643 &amp; Off-peak = 44.37 and  Weekend =44.37</t>
  </si>
  <si>
    <t>Sunday, off-peak Saturday &amp; Weekday = 44.37,  on-peak Saturday =51.5, and on-peak Weekday= 58.643</t>
  </si>
  <si>
    <t>Sunday, off-peak Saturday &amp; Weekday = 38.24,  on-peak Saturday =46.70, and on-peak Weekday= 55.05</t>
  </si>
  <si>
    <t>Weekday On-peak= 55.05 &amp; Off-peak = 38.24 and  Weekend =38.24</t>
  </si>
  <si>
    <t>Weekday On-peak= 57.16 &amp; Off-peak = 35.96 and  Weekend =35.96</t>
  </si>
  <si>
    <t>Sunday, off-peak Saturday &amp; Weekday = 35.96,  on-peak Saturday =46.56, and on-peak Weekday= 57.16</t>
  </si>
  <si>
    <t>Weekday On-peak= 63.52 &amp; Off-peak = 37.70 and  Weekend =37.70</t>
  </si>
  <si>
    <t>Sunday, off-peak Saturday &amp; Weekday = 37.70,  on-peak Saturday =50.61, and on-peak Weekday= 63.52</t>
  </si>
  <si>
    <t>Weekday On-peak= 80.08 &amp; Off-peak = 46.55 and  Weekend = 46.55</t>
  </si>
  <si>
    <t>Sunday, off-peak Saturday &amp; Weekday = 46.55,  on-peak Saturday =63.31, and on-peak Weekday= 80.08</t>
  </si>
  <si>
    <t>Weekday On-peak= 79 &amp; Off-peak = 49.70 and  Weekend = 49.70</t>
  </si>
  <si>
    <t>Sunday, off-peak Saturday &amp; Weekday = 49.70,  on-peak Saturday =64.35, and on-peak Weekday= 79</t>
  </si>
  <si>
    <t>Weekday On-peak= 70.01 &amp; Off-peak = 52.19 and  Weekend = 52.19</t>
  </si>
  <si>
    <t>Sunday, off-peak Saturday &amp; Weekday = 52.19,  on-peak Saturday = 61.1, and on-peak Weekday= 70.01</t>
  </si>
  <si>
    <t>Weekday On-peak= 65.24 &amp; Off-peak = 47.17 and  Weekend = 47.17</t>
  </si>
  <si>
    <t>Sunday, off-peak Saturday &amp; Weekday = 47.17,  on-peak Saturday = 56.20, and on-peak Weekday= 65.24</t>
  </si>
  <si>
    <t>Slope (change in monthly hydropower revenue per added steady low flow day)</t>
  </si>
  <si>
    <t>S.No</t>
  </si>
  <si>
    <t>Model</t>
  </si>
  <si>
    <t>B/w 0 and 1 steady low flow days</t>
  </si>
  <si>
    <t>B/w 1 and 4 steady low flow days</t>
  </si>
  <si>
    <t>B/w 4 and 8 steady low flow days</t>
  </si>
  <si>
    <t>Above 8 steady low flow days</t>
  </si>
  <si>
    <t xml:space="preserve">Saturday-Sunday-Weekday </t>
  </si>
  <si>
    <t xml:space="preserve">Weekend-Weekday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</si>
  <si>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</si>
  <si>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</si>
  <si>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</si>
  <si>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</si>
  <si>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</si>
  <si>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</si>
  <si>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</si>
  <si>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</si>
  <si>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Large</t>
  </si>
  <si>
    <t>Small</t>
  </si>
  <si>
    <t>Medium</t>
  </si>
  <si>
    <t>Month</t>
  </si>
  <si>
    <t>0 and 1 steady low flow days</t>
  </si>
  <si>
    <t>1 and 4 steady low flow days</t>
  </si>
  <si>
    <t xml:space="preserve"> 4 and 8 steady low flow days</t>
  </si>
  <si>
    <t xml:space="preserve"> 8 steady low flow days</t>
  </si>
  <si>
    <t xml:space="preserve">Results for all release volumes considered and H1000 </t>
  </si>
  <si>
    <t>Slope 0.8 MAF release volume and H1000 (offset release). The vaues are in thousand of dollars</t>
  </si>
  <si>
    <t>Slope 0.84 MAF release volume and H1000 (offset release). The vaues are in thousand of dollars</t>
  </si>
  <si>
    <t>0 and 4 steady low flow days</t>
  </si>
  <si>
    <t>Possible Combination</t>
  </si>
  <si>
    <t>S.No.</t>
  </si>
  <si>
    <t xml:space="preserve">Giving up number of steady low flow days </t>
  </si>
  <si>
    <t xml:space="preserve">Buying number of steady low flow days </t>
  </si>
  <si>
    <t xml:space="preserve"> One steady Sunday during July</t>
  </si>
  <si>
    <t>Two steady low flow Sundays during March, April, September, and October</t>
  </si>
  <si>
    <t xml:space="preserve"> One steady Sunday during August</t>
  </si>
  <si>
    <t xml:space="preserve">Two steady low flow Sundays during March or April. </t>
  </si>
  <si>
    <t>One steady Sunday during May</t>
  </si>
  <si>
    <t>One steady Sunday during June</t>
  </si>
  <si>
    <r>
      <t xml:space="preserve">1.5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1.6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</si>
  <si>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1.8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1.5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</si>
  <si>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1.7 steady flow Sundays during September  or 1.6 steady flow Sundays during October</t>
  </si>
  <si>
    <r>
      <t xml:space="preserve">1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</si>
  <si>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1.2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1.1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</si>
  <si>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1.6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1.4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</si>
  <si>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1.4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</si>
  <si>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One steady Sunday during  May</t>
  </si>
  <si>
    <t>One steady Sunday during  June</t>
  </si>
  <si>
    <t>One steady Sunday during July</t>
  </si>
  <si>
    <t>One steady Sunday during August</t>
  </si>
  <si>
    <r>
      <t xml:space="preserve">0.7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0.4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0.5 steady low flow weekday during August</t>
    </r>
  </si>
  <si>
    <r>
      <t xml:space="preserve">0.9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0.5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0.6 steady low flow weekday during August</t>
    </r>
  </si>
  <si>
    <r>
      <t xml:space="preserve">1.1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0.8 steady low flow weekday during August</t>
    </r>
  </si>
  <si>
    <r>
      <t xml:space="preserve">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0.7 steady low flow weekday during August</t>
    </r>
  </si>
  <si>
    <t xml:space="preserve">Give up one steady low flow day </t>
  </si>
  <si>
    <r>
      <t>Get</t>
    </r>
    <r>
      <rPr>
        <sz val="12"/>
        <color rgb="FF000000"/>
        <rFont val="Times New Roman"/>
        <family val="1"/>
      </rPr>
      <t xml:space="preserve"> </t>
    </r>
  </si>
  <si>
    <t>Daytype</t>
  </si>
  <si>
    <t>Number of Days</t>
  </si>
  <si>
    <t xml:space="preserve"> Daytype</t>
  </si>
  <si>
    <t xml:space="preserve">Month </t>
  </si>
  <si>
    <t>Money Saved ($ 1000)</t>
  </si>
  <si>
    <t>Sunday</t>
  </si>
  <si>
    <t>Weekday</t>
  </si>
  <si>
    <t>Number of Steady low flow days</t>
  </si>
  <si>
    <t>Revenue at  Zero Steady days</t>
  </si>
  <si>
    <t>-</t>
  </si>
  <si>
    <t>0.72 MAF</t>
  </si>
  <si>
    <t>0.83 MAF</t>
  </si>
  <si>
    <t>Case</t>
  </si>
  <si>
    <t>Days</t>
  </si>
  <si>
    <t>V1</t>
  </si>
  <si>
    <t>V2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</si>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</sst>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DEDE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49" fontId="1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5" fillId="0" borderId="1" xfId="0" applyNumberFormat="1" applyFont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50"/>
  <sheetViews>
    <sheetView topLeftCell="A19" zoomScale="80" zoomScaleNormal="80" workbookViewId="0">
      <selection activeCell="O40" sqref="O40"/>
    </sheetView>
  </sheetViews>
  <sheetFormatPr defaultRowHeight="15" x14ac:dyDescent="0.25"/>
  <cols>
    <col min="6" max="6" width="23.85546875" customWidth="1"/>
    <col min="7" max="7" width="18.28515625" customWidth="1"/>
    <col min="8" max="8" width="13.5703125" customWidth="1"/>
    <col min="9" max="9" width="18.7109375" customWidth="1"/>
    <col min="10" max="10" width="17.85546875" customWidth="1"/>
    <col min="11" max="11" width="28.85546875" customWidth="1"/>
  </cols>
  <sheetData>
    <row r="3" spans="5:11" ht="15.75" x14ac:dyDescent="0.25">
      <c r="E3" s="41" t="s">
        <v>9</v>
      </c>
      <c r="F3" s="41"/>
      <c r="G3" s="41"/>
      <c r="H3" s="41"/>
      <c r="I3" s="41"/>
      <c r="J3" s="41"/>
      <c r="K3" s="41"/>
    </row>
    <row r="4" spans="5:11" ht="55.15" customHeight="1" x14ac:dyDescent="0.25">
      <c r="E4" s="1"/>
      <c r="F4" s="1" t="s">
        <v>1</v>
      </c>
      <c r="G4" s="1" t="s">
        <v>18</v>
      </c>
      <c r="H4" s="1" t="s">
        <v>2</v>
      </c>
      <c r="I4" s="2" t="s">
        <v>8</v>
      </c>
      <c r="J4" s="1" t="s">
        <v>3</v>
      </c>
      <c r="K4" s="1" t="s">
        <v>4</v>
      </c>
    </row>
    <row r="5" spans="5:11" ht="28.15" customHeight="1" x14ac:dyDescent="0.25">
      <c r="E5" s="3">
        <v>1</v>
      </c>
      <c r="F5" s="3" t="s">
        <v>5</v>
      </c>
      <c r="G5" s="4">
        <v>838771.02499999967</v>
      </c>
      <c r="H5" s="4">
        <v>363797</v>
      </c>
      <c r="I5" s="2"/>
      <c r="J5" s="1"/>
      <c r="K5" s="1"/>
    </row>
    <row r="6" spans="5:11" ht="31.15" customHeight="1" x14ac:dyDescent="0.25">
      <c r="E6" s="5">
        <v>2</v>
      </c>
      <c r="F6" s="3" t="s">
        <v>6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10" t="s">
        <v>7</v>
      </c>
    </row>
    <row r="7" spans="5:11" ht="31.5" x14ac:dyDescent="0.25">
      <c r="E7" s="5">
        <v>3</v>
      </c>
      <c r="F7" s="3" t="s">
        <v>16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10" t="s">
        <v>19</v>
      </c>
    </row>
    <row r="8" spans="5:11" ht="51" x14ac:dyDescent="0.25">
      <c r="E8" s="5">
        <v>4</v>
      </c>
      <c r="F8" s="8" t="s">
        <v>17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10" t="s">
        <v>20</v>
      </c>
    </row>
    <row r="9" spans="5:11" ht="15.6" customHeight="1" x14ac:dyDescent="0.25">
      <c r="E9" s="41" t="s">
        <v>10</v>
      </c>
      <c r="F9" s="41"/>
      <c r="G9" s="41"/>
      <c r="H9" s="41"/>
      <c r="I9" s="41"/>
      <c r="J9" s="41"/>
      <c r="K9" s="41"/>
    </row>
    <row r="10" spans="5:11" ht="63" x14ac:dyDescent="0.25">
      <c r="E10" s="1"/>
      <c r="F10" s="1" t="s">
        <v>1</v>
      </c>
      <c r="G10" s="1" t="s">
        <v>18</v>
      </c>
      <c r="H10" s="1" t="s">
        <v>2</v>
      </c>
      <c r="I10" s="2" t="s">
        <v>8</v>
      </c>
      <c r="J10" s="1" t="s">
        <v>3</v>
      </c>
      <c r="K10" s="1" t="s">
        <v>4</v>
      </c>
    </row>
    <row r="11" spans="5:11" ht="20.65" customHeight="1" x14ac:dyDescent="0.25">
      <c r="E11" s="3">
        <v>1</v>
      </c>
      <c r="F11" s="3" t="s">
        <v>5</v>
      </c>
      <c r="G11" s="4">
        <v>740527.03750000079</v>
      </c>
      <c r="H11" s="4">
        <v>318194</v>
      </c>
      <c r="I11" s="2"/>
      <c r="J11" s="1"/>
      <c r="K11" s="1"/>
    </row>
    <row r="12" spans="5:11" ht="24.95" customHeight="1" x14ac:dyDescent="0.25">
      <c r="E12" s="5">
        <v>2</v>
      </c>
      <c r="F12" s="3" t="s">
        <v>6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10" t="s">
        <v>7</v>
      </c>
    </row>
    <row r="13" spans="5:11" ht="28.9" customHeight="1" x14ac:dyDescent="0.25">
      <c r="E13" s="5">
        <v>3</v>
      </c>
      <c r="F13" s="3" t="s">
        <v>16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10" t="s">
        <v>22</v>
      </c>
    </row>
    <row r="14" spans="5:11" ht="51" x14ac:dyDescent="0.25">
      <c r="E14" s="5">
        <v>4</v>
      </c>
      <c r="F14" s="8" t="s">
        <v>17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10" t="s">
        <v>21</v>
      </c>
    </row>
    <row r="15" spans="5:11" ht="15.75" x14ac:dyDescent="0.25">
      <c r="E15" s="41" t="s">
        <v>11</v>
      </c>
      <c r="F15" s="41"/>
      <c r="G15" s="41"/>
      <c r="H15" s="41"/>
      <c r="I15" s="41"/>
      <c r="J15" s="41"/>
      <c r="K15" s="41"/>
    </row>
    <row r="16" spans="5:11" ht="63" x14ac:dyDescent="0.25">
      <c r="E16" s="1"/>
      <c r="F16" s="1" t="s">
        <v>1</v>
      </c>
      <c r="G16" s="1" t="s">
        <v>18</v>
      </c>
      <c r="H16" s="1" t="s">
        <v>2</v>
      </c>
      <c r="I16" s="2" t="s">
        <v>8</v>
      </c>
      <c r="J16" s="1" t="s">
        <v>3</v>
      </c>
      <c r="K16" s="1" t="s">
        <v>4</v>
      </c>
    </row>
    <row r="17" spans="5:13" ht="15.75" x14ac:dyDescent="0.25">
      <c r="E17" s="3">
        <v>1</v>
      </c>
      <c r="F17" s="3" t="s">
        <v>5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75" x14ac:dyDescent="0.25">
      <c r="E18" s="5">
        <v>2</v>
      </c>
      <c r="F18" s="3" t="s">
        <v>6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10" t="s">
        <v>7</v>
      </c>
    </row>
    <row r="19" spans="5:13" ht="31.5" x14ac:dyDescent="0.25">
      <c r="E19" s="5">
        <v>3</v>
      </c>
      <c r="F19" s="3" t="s">
        <v>16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10" t="s">
        <v>23</v>
      </c>
    </row>
    <row r="20" spans="5:13" ht="37.5" customHeight="1" x14ac:dyDescent="0.25">
      <c r="E20" s="5">
        <v>4</v>
      </c>
      <c r="F20" s="8" t="s">
        <v>17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10" t="s">
        <v>24</v>
      </c>
    </row>
    <row r="21" spans="5:13" ht="15.75" x14ac:dyDescent="0.25">
      <c r="E21" s="41" t="s">
        <v>0</v>
      </c>
      <c r="F21" s="41"/>
      <c r="G21" s="41"/>
      <c r="H21" s="41"/>
      <c r="I21" s="41"/>
      <c r="J21" s="41"/>
      <c r="K21" s="41"/>
    </row>
    <row r="22" spans="5:13" ht="63" x14ac:dyDescent="0.25">
      <c r="E22" s="1"/>
      <c r="F22" s="1" t="s">
        <v>1</v>
      </c>
      <c r="G22" s="1" t="s">
        <v>18</v>
      </c>
      <c r="H22" s="1" t="s">
        <v>2</v>
      </c>
      <c r="I22" s="2" t="s">
        <v>8</v>
      </c>
      <c r="J22" s="1" t="s">
        <v>3</v>
      </c>
      <c r="K22" s="1" t="s">
        <v>4</v>
      </c>
    </row>
    <row r="23" spans="5:13" ht="15.75" x14ac:dyDescent="0.25">
      <c r="E23" s="3">
        <v>1</v>
      </c>
      <c r="F23" s="3" t="s">
        <v>5</v>
      </c>
      <c r="G23" s="4">
        <v>784406</v>
      </c>
      <c r="H23" s="4">
        <v>343202</v>
      </c>
      <c r="I23" s="2"/>
      <c r="J23" s="1"/>
      <c r="K23" s="1"/>
    </row>
    <row r="24" spans="5:13" ht="15.75" x14ac:dyDescent="0.25">
      <c r="E24" s="5">
        <v>2</v>
      </c>
      <c r="F24" s="3" t="s">
        <v>6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10" t="s">
        <v>7</v>
      </c>
    </row>
    <row r="25" spans="5:13" ht="31.5" x14ac:dyDescent="0.25">
      <c r="E25" s="5">
        <v>3</v>
      </c>
      <c r="F25" s="3" t="s">
        <v>16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10" t="s">
        <v>25</v>
      </c>
    </row>
    <row r="26" spans="5:13" ht="51" x14ac:dyDescent="0.25">
      <c r="E26" s="5">
        <v>4</v>
      </c>
      <c r="F26" s="8" t="s">
        <v>17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10" t="s">
        <v>26</v>
      </c>
    </row>
    <row r="27" spans="5:13" ht="15.75" x14ac:dyDescent="0.25">
      <c r="E27" s="41" t="s">
        <v>12</v>
      </c>
      <c r="F27" s="41"/>
      <c r="G27" s="41"/>
      <c r="H27" s="41"/>
      <c r="I27" s="41"/>
      <c r="J27" s="41"/>
      <c r="K27" s="41"/>
    </row>
    <row r="28" spans="5:13" ht="63" x14ac:dyDescent="0.25">
      <c r="E28" s="1"/>
      <c r="F28" s="1" t="s">
        <v>1</v>
      </c>
      <c r="G28" s="1" t="s">
        <v>18</v>
      </c>
      <c r="H28" s="1" t="s">
        <v>2</v>
      </c>
      <c r="I28" s="2" t="s">
        <v>8</v>
      </c>
      <c r="J28" s="1" t="s">
        <v>3</v>
      </c>
      <c r="K28" s="1" t="s">
        <v>4</v>
      </c>
    </row>
    <row r="29" spans="5:13" ht="15.75" x14ac:dyDescent="0.25">
      <c r="E29" s="3">
        <v>1</v>
      </c>
      <c r="F29" s="3" t="s">
        <v>5</v>
      </c>
      <c r="G29" s="4">
        <v>880789.72519999999</v>
      </c>
      <c r="H29" s="4">
        <v>383680</v>
      </c>
      <c r="I29" s="2"/>
      <c r="J29" s="1"/>
      <c r="K29" s="1"/>
    </row>
    <row r="30" spans="5:13" ht="31.15" customHeight="1" x14ac:dyDescent="0.25">
      <c r="E30" s="5">
        <v>2</v>
      </c>
      <c r="F30" s="3" t="s">
        <v>6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10" t="s">
        <v>7</v>
      </c>
    </row>
    <row r="31" spans="5:13" ht="38.25" x14ac:dyDescent="0.25">
      <c r="E31" s="5">
        <v>3</v>
      </c>
      <c r="F31" s="3" t="s">
        <v>16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10" t="s">
        <v>27</v>
      </c>
    </row>
    <row r="32" spans="5:13" ht="51" x14ac:dyDescent="0.25">
      <c r="E32" s="5">
        <v>4</v>
      </c>
      <c r="F32" s="8" t="s">
        <v>17</v>
      </c>
      <c r="G32" s="4">
        <v>880789.72519999999</v>
      </c>
      <c r="H32" s="4">
        <v>394233.01374999993</v>
      </c>
      <c r="I32" s="9"/>
      <c r="J32" s="7">
        <v>26150218.018811502</v>
      </c>
      <c r="K32" s="10" t="s">
        <v>28</v>
      </c>
    </row>
    <row r="33" spans="5:11" ht="15.75" x14ac:dyDescent="0.25">
      <c r="E33" s="41" t="s">
        <v>13</v>
      </c>
      <c r="F33" s="41"/>
      <c r="G33" s="41"/>
      <c r="H33" s="41"/>
      <c r="I33" s="41"/>
      <c r="J33" s="41"/>
      <c r="K33" s="41"/>
    </row>
    <row r="34" spans="5:11" ht="63" x14ac:dyDescent="0.25">
      <c r="E34" s="1"/>
      <c r="F34" s="1" t="s">
        <v>1</v>
      </c>
      <c r="G34" s="1" t="s">
        <v>18</v>
      </c>
      <c r="H34" s="1" t="s">
        <v>2</v>
      </c>
      <c r="I34" s="2" t="s">
        <v>8</v>
      </c>
      <c r="J34" s="1" t="s">
        <v>3</v>
      </c>
      <c r="K34" s="1" t="s">
        <v>4</v>
      </c>
    </row>
    <row r="35" spans="5:11" ht="15.75" x14ac:dyDescent="0.25">
      <c r="E35" s="3">
        <v>1</v>
      </c>
      <c r="F35" s="3" t="s">
        <v>5</v>
      </c>
      <c r="G35" s="4">
        <v>914428.22250000201</v>
      </c>
      <c r="H35" s="4">
        <v>392938</v>
      </c>
      <c r="I35" s="2"/>
      <c r="J35" s="1"/>
      <c r="K35" s="1"/>
    </row>
    <row r="36" spans="5:11" ht="15.75" x14ac:dyDescent="0.25">
      <c r="E36" s="5">
        <v>2</v>
      </c>
      <c r="F36" s="3" t="s">
        <v>6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10" t="s">
        <v>7</v>
      </c>
    </row>
    <row r="37" spans="5:11" ht="31.5" x14ac:dyDescent="0.25">
      <c r="E37" s="5">
        <v>3</v>
      </c>
      <c r="F37" s="3" t="s">
        <v>16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10" t="s">
        <v>29</v>
      </c>
    </row>
    <row r="38" spans="5:11" ht="51" x14ac:dyDescent="0.25">
      <c r="E38" s="5">
        <v>4</v>
      </c>
      <c r="F38" s="8" t="s">
        <v>17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10" t="s">
        <v>30</v>
      </c>
    </row>
    <row r="39" spans="5:11" ht="15.75" x14ac:dyDescent="0.25">
      <c r="E39" s="41" t="s">
        <v>14</v>
      </c>
      <c r="F39" s="41"/>
      <c r="G39" s="41"/>
      <c r="H39" s="41"/>
      <c r="I39" s="41"/>
      <c r="J39" s="41"/>
      <c r="K39" s="41"/>
    </row>
    <row r="40" spans="5:11" ht="63" x14ac:dyDescent="0.25">
      <c r="E40" s="1"/>
      <c r="F40" s="1" t="s">
        <v>1</v>
      </c>
      <c r="G40" s="1" t="s">
        <v>18</v>
      </c>
      <c r="H40" s="1" t="s">
        <v>2</v>
      </c>
      <c r="I40" s="2" t="s">
        <v>8</v>
      </c>
      <c r="J40" s="1" t="s">
        <v>3</v>
      </c>
      <c r="K40" s="1" t="s">
        <v>4</v>
      </c>
    </row>
    <row r="41" spans="5:11" ht="15.75" x14ac:dyDescent="0.25">
      <c r="E41" s="3">
        <v>1</v>
      </c>
      <c r="F41" s="3" t="s">
        <v>5</v>
      </c>
      <c r="G41" s="4">
        <v>693732.85759999999</v>
      </c>
      <c r="H41" s="4">
        <v>288363</v>
      </c>
      <c r="I41" s="2"/>
      <c r="J41" s="1"/>
      <c r="K41" s="1"/>
    </row>
    <row r="42" spans="5:11" ht="15.75" x14ac:dyDescent="0.25">
      <c r="E42" s="5">
        <v>2</v>
      </c>
      <c r="F42" s="3" t="s">
        <v>6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10" t="s">
        <v>7</v>
      </c>
    </row>
    <row r="43" spans="5:11" ht="38.25" x14ac:dyDescent="0.25">
      <c r="E43" s="5">
        <v>3</v>
      </c>
      <c r="F43" s="3" t="s">
        <v>16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10" t="s">
        <v>31</v>
      </c>
    </row>
    <row r="44" spans="5:11" ht="51" x14ac:dyDescent="0.25">
      <c r="E44" s="5">
        <v>4</v>
      </c>
      <c r="F44" s="8" t="s">
        <v>17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10" t="s">
        <v>32</v>
      </c>
    </row>
    <row r="45" spans="5:11" ht="15.75" x14ac:dyDescent="0.25">
      <c r="E45" s="41" t="s">
        <v>15</v>
      </c>
      <c r="F45" s="41"/>
      <c r="G45" s="41"/>
      <c r="H45" s="41"/>
      <c r="I45" s="41"/>
      <c r="J45" s="41"/>
      <c r="K45" s="41"/>
    </row>
    <row r="46" spans="5:11" ht="63" x14ac:dyDescent="0.25">
      <c r="E46" s="1"/>
      <c r="F46" s="1" t="s">
        <v>1</v>
      </c>
      <c r="G46" s="1" t="s">
        <v>18</v>
      </c>
      <c r="H46" s="1" t="s">
        <v>2</v>
      </c>
      <c r="I46" s="2" t="s">
        <v>8</v>
      </c>
      <c r="J46" s="1" t="s">
        <v>3</v>
      </c>
      <c r="K46" s="1" t="s">
        <v>4</v>
      </c>
    </row>
    <row r="47" spans="5:11" ht="15.75" x14ac:dyDescent="0.25">
      <c r="E47" s="3">
        <v>1</v>
      </c>
      <c r="F47" s="3" t="s">
        <v>5</v>
      </c>
      <c r="G47" s="4">
        <v>653338.44250000105</v>
      </c>
      <c r="H47" s="4">
        <v>268334</v>
      </c>
      <c r="I47" s="2"/>
      <c r="J47" s="1"/>
      <c r="K47" s="1"/>
    </row>
    <row r="48" spans="5:11" ht="15.75" x14ac:dyDescent="0.25">
      <c r="E48" s="5">
        <v>2</v>
      </c>
      <c r="F48" s="3" t="s">
        <v>6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10" t="s">
        <v>7</v>
      </c>
    </row>
    <row r="49" spans="5:11" ht="38.25" x14ac:dyDescent="0.25">
      <c r="E49" s="5">
        <v>3</v>
      </c>
      <c r="F49" s="3" t="s">
        <v>16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10" t="s">
        <v>33</v>
      </c>
    </row>
    <row r="50" spans="5:11" ht="51" x14ac:dyDescent="0.25">
      <c r="E50" s="5">
        <v>4</v>
      </c>
      <c r="F50" s="8" t="s">
        <v>17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10" t="s">
        <v>34</v>
      </c>
    </row>
  </sheetData>
  <mergeCells count="8">
    <mergeCell ref="E39:K39"/>
    <mergeCell ref="E45:K45"/>
    <mergeCell ref="E3:K3"/>
    <mergeCell ref="E9:K9"/>
    <mergeCell ref="E21:K21"/>
    <mergeCell ref="E33:K33"/>
    <mergeCell ref="E15:K15"/>
    <mergeCell ref="E27:K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35"/>
  <sheetViews>
    <sheetView workbookViewId="0">
      <selection activeCell="N5" sqref="N5"/>
    </sheetView>
  </sheetViews>
  <sheetFormatPr defaultRowHeight="15" x14ac:dyDescent="0.25"/>
  <cols>
    <col min="6" max="6" width="16.85546875" customWidth="1"/>
    <col min="7" max="7" width="14.42578125" customWidth="1"/>
    <col min="8" max="8" width="12" customWidth="1"/>
    <col min="9" max="9" width="14.140625" customWidth="1"/>
    <col min="10" max="10" width="16.85546875" customWidth="1"/>
    <col min="11" max="11" width="16.28515625" customWidth="1"/>
  </cols>
  <sheetData>
    <row r="3" spans="5:11" ht="15.75" x14ac:dyDescent="0.25">
      <c r="E3" s="42" t="s">
        <v>35</v>
      </c>
      <c r="F3" s="42"/>
      <c r="G3" s="42"/>
      <c r="H3" s="42"/>
      <c r="I3" s="42"/>
      <c r="J3" s="42"/>
      <c r="K3" s="11"/>
    </row>
    <row r="4" spans="5:11" ht="15.6" customHeight="1" x14ac:dyDescent="0.25">
      <c r="E4" s="41" t="s">
        <v>9</v>
      </c>
      <c r="F4" s="41"/>
      <c r="G4" s="41"/>
      <c r="H4" s="41"/>
      <c r="I4" s="41"/>
      <c r="J4" s="41"/>
      <c r="K4" s="12"/>
    </row>
    <row r="5" spans="5:11" ht="72" customHeight="1" x14ac:dyDescent="0.25"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5:11" ht="31.5" x14ac:dyDescent="0.25">
      <c r="E6" s="3">
        <v>1</v>
      </c>
      <c r="F6" s="3" t="s">
        <v>43</v>
      </c>
      <c r="G6" s="7">
        <v>27276</v>
      </c>
      <c r="H6" s="7">
        <v>27276</v>
      </c>
      <c r="I6" s="7">
        <v>27276</v>
      </c>
      <c r="J6" s="7">
        <v>-32111</v>
      </c>
    </row>
    <row r="7" spans="5:11" ht="31.5" x14ac:dyDescent="0.25">
      <c r="E7" s="5">
        <v>2</v>
      </c>
      <c r="F7" s="3" t="s">
        <v>42</v>
      </c>
      <c r="G7" s="7">
        <v>149382.11535489932</v>
      </c>
      <c r="H7" s="7">
        <v>-6840.0100644975901</v>
      </c>
      <c r="I7" s="7">
        <v>-2601.9380645006895</v>
      </c>
      <c r="J7" s="7">
        <v>-29734.572387099266</v>
      </c>
    </row>
    <row r="8" spans="5:11" ht="15.6" customHeight="1" x14ac:dyDescent="0.25">
      <c r="E8" s="41" t="s">
        <v>10</v>
      </c>
      <c r="F8" s="41"/>
      <c r="G8" s="41"/>
      <c r="H8" s="41"/>
      <c r="I8" s="41"/>
      <c r="J8" s="41"/>
      <c r="K8" s="12"/>
    </row>
    <row r="9" spans="5:11" ht="63" x14ac:dyDescent="0.25"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5:11" ht="31.5" x14ac:dyDescent="0.25">
      <c r="E10" s="3">
        <v>1</v>
      </c>
      <c r="F10" s="3" t="s">
        <v>43</v>
      </c>
      <c r="G10" s="7">
        <v>37160</v>
      </c>
      <c r="H10" s="7">
        <v>37160</v>
      </c>
      <c r="I10" s="7">
        <v>37160</v>
      </c>
      <c r="J10" s="7">
        <v>-38200</v>
      </c>
    </row>
    <row r="11" spans="5:11" ht="31.5" x14ac:dyDescent="0.25">
      <c r="E11" s="5">
        <v>2</v>
      </c>
      <c r="F11" s="3" t="s">
        <v>42</v>
      </c>
      <c r="G11" s="7">
        <v>172327.78755560145</v>
      </c>
      <c r="H11" s="7">
        <v>-7997.8501333482563</v>
      </c>
      <c r="I11" s="7">
        <v>-2969.2261332999915</v>
      </c>
      <c r="J11" s="7">
        <v>-35285.697422202677</v>
      </c>
    </row>
    <row r="12" spans="5:11" ht="15.6" customHeight="1" x14ac:dyDescent="0.25">
      <c r="E12" s="41" t="s">
        <v>11</v>
      </c>
      <c r="F12" s="41"/>
      <c r="G12" s="41"/>
      <c r="H12" s="41"/>
      <c r="I12" s="41"/>
      <c r="J12" s="41"/>
      <c r="K12" s="12"/>
    </row>
    <row r="13" spans="5:11" ht="63" x14ac:dyDescent="0.25">
      <c r="E13" s="1" t="s">
        <v>36</v>
      </c>
      <c r="F13" s="1" t="s">
        <v>37</v>
      </c>
      <c r="G13" s="1" t="s">
        <v>38</v>
      </c>
      <c r="H13" s="1" t="s">
        <v>39</v>
      </c>
      <c r="I13" s="1" t="s">
        <v>40</v>
      </c>
      <c r="J13" s="1" t="s">
        <v>41</v>
      </c>
    </row>
    <row r="14" spans="5:11" ht="31.5" x14ac:dyDescent="0.25">
      <c r="E14" s="3">
        <v>1</v>
      </c>
      <c r="F14" s="3" t="s">
        <v>43</v>
      </c>
      <c r="G14" s="7">
        <v>40513.219379801303</v>
      </c>
      <c r="H14" s="7">
        <v>40513.219379801303</v>
      </c>
      <c r="I14" s="7">
        <v>40513.219379801303</v>
      </c>
      <c r="J14" s="7">
        <v>-47694.492380200572</v>
      </c>
    </row>
    <row r="15" spans="5:11" ht="31.5" x14ac:dyDescent="0.25">
      <c r="E15" s="5">
        <v>2</v>
      </c>
      <c r="F15" s="3" t="s">
        <v>42</v>
      </c>
      <c r="G15" s="7">
        <v>281395.93663430214</v>
      </c>
      <c r="H15" s="7">
        <v>-10162.322580698878</v>
      </c>
      <c r="I15" s="7">
        <v>-3861.6825805995613</v>
      </c>
      <c r="J15" s="7">
        <v>-44172.228817202151</v>
      </c>
    </row>
    <row r="16" spans="5:11" ht="15.6" customHeight="1" x14ac:dyDescent="0.25">
      <c r="E16" s="41" t="s">
        <v>0</v>
      </c>
      <c r="F16" s="41"/>
      <c r="G16" s="41"/>
      <c r="H16" s="41"/>
      <c r="I16" s="41"/>
      <c r="J16" s="41"/>
      <c r="K16" s="12"/>
    </row>
    <row r="17" spans="5:11" ht="63" x14ac:dyDescent="0.25"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</row>
    <row r="18" spans="5:11" ht="31.5" x14ac:dyDescent="0.25">
      <c r="E18" s="3">
        <v>1</v>
      </c>
      <c r="F18" s="3" t="s">
        <v>43</v>
      </c>
      <c r="G18" s="7">
        <v>48770.652088900097</v>
      </c>
      <c r="H18" s="7">
        <v>48770.652088900097</v>
      </c>
      <c r="I18" s="7">
        <v>27276</v>
      </c>
      <c r="J18" s="7">
        <v>-58661.203911099583</v>
      </c>
    </row>
    <row r="19" spans="5:11" ht="31.5" x14ac:dyDescent="0.25">
      <c r="E19" s="5">
        <v>2</v>
      </c>
      <c r="F19" s="3" t="s">
        <v>42</v>
      </c>
      <c r="G19" s="7">
        <v>266021.73866670206</v>
      </c>
      <c r="H19" s="7">
        <v>-12277.926399998367</v>
      </c>
      <c r="I19" s="7">
        <v>-4604.2224000003189</v>
      </c>
      <c r="J19" s="7">
        <v>-54227.508266698569</v>
      </c>
    </row>
    <row r="20" spans="5:11" ht="15.75" x14ac:dyDescent="0.25">
      <c r="E20" s="41" t="s">
        <v>12</v>
      </c>
      <c r="F20" s="41"/>
      <c r="G20" s="41"/>
      <c r="H20" s="41"/>
      <c r="I20" s="41"/>
      <c r="J20" s="41"/>
      <c r="K20" s="12"/>
    </row>
    <row r="21" spans="5:11" ht="63" x14ac:dyDescent="0.25"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</row>
    <row r="22" spans="5:11" ht="31.5" x14ac:dyDescent="0.25">
      <c r="E22" s="3">
        <v>1</v>
      </c>
      <c r="F22" s="3" t="s">
        <v>43</v>
      </c>
      <c r="G22" s="7">
        <v>64074.856369901448</v>
      </c>
      <c r="H22" s="7">
        <v>64074.856369901448</v>
      </c>
      <c r="I22" s="7">
        <v>64074.856369901448</v>
      </c>
      <c r="J22" s="7">
        <v>-75432.60683010146</v>
      </c>
    </row>
    <row r="23" spans="5:11" ht="31.5" x14ac:dyDescent="0.25">
      <c r="E23" s="5">
        <v>2</v>
      </c>
      <c r="F23" s="3" t="s">
        <v>42</v>
      </c>
      <c r="G23" s="7">
        <v>350894.0694193989</v>
      </c>
      <c r="H23" s="7">
        <v>-16072.3842580989</v>
      </c>
      <c r="I23" s="7">
        <v>-6110.2402580995113</v>
      </c>
      <c r="J23" s="7">
        <v>-69864.625548399985</v>
      </c>
    </row>
    <row r="24" spans="5:11" ht="15.6" customHeight="1" x14ac:dyDescent="0.25">
      <c r="E24" s="41" t="s">
        <v>13</v>
      </c>
      <c r="F24" s="41"/>
      <c r="G24" s="41"/>
      <c r="H24" s="41"/>
      <c r="I24" s="41"/>
      <c r="J24" s="41"/>
      <c r="K24" s="12"/>
    </row>
    <row r="25" spans="5:11" ht="63" x14ac:dyDescent="0.25">
      <c r="E25" s="1" t="s">
        <v>36</v>
      </c>
      <c r="F25" s="1" t="s">
        <v>37</v>
      </c>
      <c r="G25" s="1" t="s">
        <v>38</v>
      </c>
      <c r="H25" s="1" t="s">
        <v>39</v>
      </c>
      <c r="I25" s="1" t="s">
        <v>40</v>
      </c>
      <c r="J25" s="1" t="s">
        <v>41</v>
      </c>
    </row>
    <row r="26" spans="5:11" ht="31.5" x14ac:dyDescent="0.25">
      <c r="E26" s="3">
        <v>1</v>
      </c>
      <c r="F26" s="3" t="s">
        <v>43</v>
      </c>
      <c r="G26" s="7">
        <v>55993.119139797986</v>
      </c>
      <c r="H26" s="7">
        <v>55993.119139797986</v>
      </c>
      <c r="I26" s="7">
        <v>55993.119139797986</v>
      </c>
      <c r="J26" s="7">
        <v>-65918.32086019963</v>
      </c>
    </row>
    <row r="27" spans="5:11" ht="31.5" x14ac:dyDescent="0.25">
      <c r="E27" s="5">
        <v>2</v>
      </c>
      <c r="F27" s="3" t="s">
        <v>42</v>
      </c>
      <c r="G27" s="7">
        <v>306557.64559140056</v>
      </c>
      <c r="H27" s="7">
        <v>-14045.09677420184</v>
      </c>
      <c r="I27" s="7">
        <v>-5337.1367741506547</v>
      </c>
      <c r="J27" s="7">
        <v>-61049.35397849977</v>
      </c>
    </row>
    <row r="28" spans="5:11" ht="15.6" customHeight="1" x14ac:dyDescent="0.25">
      <c r="E28" s="41" t="s">
        <v>14</v>
      </c>
      <c r="F28" s="41"/>
      <c r="G28" s="41"/>
      <c r="H28" s="41"/>
      <c r="I28" s="41"/>
      <c r="J28" s="41"/>
      <c r="K28" s="12"/>
    </row>
    <row r="29" spans="5:11" ht="63" x14ac:dyDescent="0.25"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 spans="5:11" ht="31.5" x14ac:dyDescent="0.25">
      <c r="E30" s="3">
        <v>1</v>
      </c>
      <c r="F30" s="3" t="s">
        <v>43</v>
      </c>
      <c r="G30" s="7">
        <v>33652.127715602517</v>
      </c>
      <c r="H30" s="7">
        <v>33652.127715602517</v>
      </c>
      <c r="I30" s="7">
        <v>33652.127715602517</v>
      </c>
      <c r="J30" s="7">
        <v>-40476.685084402561</v>
      </c>
    </row>
    <row r="31" spans="5:11" ht="31.5" x14ac:dyDescent="0.25">
      <c r="E31" s="5">
        <v>2</v>
      </c>
      <c r="F31" s="3" t="s">
        <v>42</v>
      </c>
      <c r="G31" s="7">
        <v>183598.27199999988</v>
      </c>
      <c r="H31" s="7">
        <v>-8473.7663999982178</v>
      </c>
      <c r="I31" s="7">
        <v>-3177.66240000166</v>
      </c>
      <c r="J31" s="7">
        <v>-37425.801599998027</v>
      </c>
    </row>
    <row r="32" spans="5:11" ht="15.6" customHeight="1" x14ac:dyDescent="0.25">
      <c r="E32" s="41" t="s">
        <v>15</v>
      </c>
      <c r="F32" s="41"/>
      <c r="G32" s="41"/>
      <c r="H32" s="41"/>
      <c r="I32" s="41"/>
      <c r="J32" s="41"/>
      <c r="K32" s="12"/>
    </row>
    <row r="33" spans="5:10" ht="63" x14ac:dyDescent="0.25">
      <c r="E33" s="1" t="s">
        <v>36</v>
      </c>
      <c r="F33" s="1" t="s">
        <v>37</v>
      </c>
      <c r="G33" s="1" t="s">
        <v>38</v>
      </c>
      <c r="H33" s="1" t="s">
        <v>39</v>
      </c>
      <c r="I33" s="1" t="s">
        <v>40</v>
      </c>
      <c r="J33" s="1" t="s">
        <v>41</v>
      </c>
    </row>
    <row r="34" spans="5:10" ht="31.5" x14ac:dyDescent="0.25">
      <c r="E34" s="3">
        <v>1</v>
      </c>
      <c r="F34" s="3" t="s">
        <v>43</v>
      </c>
      <c r="G34" s="7">
        <v>34054.457262199372</v>
      </c>
      <c r="H34" s="7">
        <v>34054.457262199372</v>
      </c>
      <c r="I34" s="7">
        <v>34054.457262199372</v>
      </c>
      <c r="J34" s="7">
        <v>-40960.605937797576</v>
      </c>
    </row>
    <row r="35" spans="5:10" ht="31.5" x14ac:dyDescent="0.25">
      <c r="E35" s="5">
        <v>2</v>
      </c>
      <c r="F35" s="3" t="s">
        <v>42</v>
      </c>
      <c r="G35" s="7">
        <v>189140.4448172003</v>
      </c>
      <c r="H35" s="7">
        <v>-8661.5584516003728</v>
      </c>
      <c r="I35" s="7">
        <v>-3294.1264516487718</v>
      </c>
      <c r="J35" s="7">
        <v>-37652.236043002456</v>
      </c>
    </row>
  </sheetData>
  <mergeCells count="9">
    <mergeCell ref="E28:J28"/>
    <mergeCell ref="E32:J32"/>
    <mergeCell ref="E3:J3"/>
    <mergeCell ref="E4:J4"/>
    <mergeCell ref="E8:J8"/>
    <mergeCell ref="E12:J12"/>
    <mergeCell ref="E16:J16"/>
    <mergeCell ref="E20:J20"/>
    <mergeCell ref="E24:J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J25"/>
  <sheetViews>
    <sheetView topLeftCell="AB10" workbookViewId="0">
      <selection activeCell="AP6" sqref="AP6"/>
    </sheetView>
  </sheetViews>
  <sheetFormatPr defaultRowHeight="15" x14ac:dyDescent="0.25"/>
  <cols>
    <col min="8" max="8" width="5.5703125" customWidth="1"/>
    <col min="9" max="9" width="10.28515625" customWidth="1"/>
    <col min="10" max="10" width="11.7109375" customWidth="1"/>
    <col min="11" max="11" width="10.7109375" customWidth="1"/>
    <col min="12" max="13" width="10.28515625" customWidth="1"/>
    <col min="34" max="34" width="36.28515625" customWidth="1"/>
    <col min="35" max="35" width="38.42578125" customWidth="1"/>
  </cols>
  <sheetData>
    <row r="2" spans="8:36" x14ac:dyDescent="0.25">
      <c r="H2" s="44" t="s">
        <v>60</v>
      </c>
      <c r="I2" s="44"/>
      <c r="J2" s="44"/>
      <c r="K2" s="44"/>
      <c r="L2" s="44"/>
      <c r="M2" s="44"/>
    </row>
    <row r="3" spans="8:36" ht="60.75" customHeight="1" x14ac:dyDescent="0.25">
      <c r="H3" s="43" t="s">
        <v>35</v>
      </c>
      <c r="I3" s="43"/>
      <c r="J3" s="43"/>
      <c r="K3" s="43"/>
      <c r="L3" s="43"/>
      <c r="M3" s="43"/>
    </row>
    <row r="4" spans="8:36" ht="34.5" customHeight="1" x14ac:dyDescent="0.25">
      <c r="H4" s="1" t="s">
        <v>36</v>
      </c>
      <c r="I4" s="1" t="s">
        <v>55</v>
      </c>
      <c r="J4" s="1" t="s">
        <v>56</v>
      </c>
      <c r="K4" s="1" t="s">
        <v>57</v>
      </c>
      <c r="L4" s="1" t="s">
        <v>58</v>
      </c>
      <c r="M4" s="1" t="s">
        <v>59</v>
      </c>
      <c r="AG4" s="48" t="s">
        <v>64</v>
      </c>
      <c r="AH4" s="48"/>
      <c r="AI4" s="48"/>
      <c r="AJ4" s="30"/>
    </row>
    <row r="5" spans="8:36" ht="31.5" x14ac:dyDescent="0.25">
      <c r="H5" s="13">
        <v>1</v>
      </c>
      <c r="I5" s="14" t="s">
        <v>44</v>
      </c>
      <c r="J5" s="14" t="s">
        <v>52</v>
      </c>
      <c r="K5" s="14" t="s">
        <v>54</v>
      </c>
      <c r="L5" s="14" t="s">
        <v>53</v>
      </c>
      <c r="M5" s="15">
        <v>-29734</v>
      </c>
      <c r="T5">
        <f>42/25</f>
        <v>1.68</v>
      </c>
      <c r="U5">
        <f>42/26</f>
        <v>1.6153846153846154</v>
      </c>
      <c r="AG5" s="31" t="s">
        <v>65</v>
      </c>
      <c r="AH5" s="1" t="s">
        <v>66</v>
      </c>
      <c r="AI5" s="1" t="s">
        <v>67</v>
      </c>
    </row>
    <row r="6" spans="8:36" ht="66.75" customHeight="1" x14ac:dyDescent="0.25">
      <c r="H6" s="13">
        <v>2</v>
      </c>
      <c r="I6" s="14" t="s">
        <v>45</v>
      </c>
      <c r="J6" s="14" t="s">
        <v>52</v>
      </c>
      <c r="K6" s="14" t="s">
        <v>54</v>
      </c>
      <c r="L6" s="14" t="s">
        <v>53</v>
      </c>
      <c r="M6" s="15">
        <v>-35286</v>
      </c>
      <c r="Z6">
        <f xml:space="preserve"> 48/35</f>
        <v>1.3714285714285714</v>
      </c>
      <c r="AG6" s="23">
        <v>1</v>
      </c>
      <c r="AH6" s="24" t="s">
        <v>72</v>
      </c>
      <c r="AI6" s="32" t="s">
        <v>74</v>
      </c>
    </row>
    <row r="7" spans="8:36" ht="63" x14ac:dyDescent="0.25">
      <c r="H7" s="13">
        <v>3</v>
      </c>
      <c r="I7" s="14" t="s">
        <v>46</v>
      </c>
      <c r="J7" s="14" t="s">
        <v>52</v>
      </c>
      <c r="K7" s="14" t="s">
        <v>54</v>
      </c>
      <c r="L7" s="14" t="s">
        <v>53</v>
      </c>
      <c r="M7" s="15">
        <v>-44172</v>
      </c>
      <c r="AG7" s="23">
        <v>2</v>
      </c>
      <c r="AH7" s="24" t="s">
        <v>73</v>
      </c>
      <c r="AI7" s="32" t="s">
        <v>75</v>
      </c>
    </row>
    <row r="8" spans="8:36" ht="30" x14ac:dyDescent="0.25">
      <c r="H8" s="13">
        <v>4</v>
      </c>
      <c r="I8" s="14" t="s">
        <v>47</v>
      </c>
      <c r="J8" s="14" t="s">
        <v>52</v>
      </c>
      <c r="K8" s="14" t="s">
        <v>54</v>
      </c>
      <c r="L8" s="14" t="s">
        <v>53</v>
      </c>
      <c r="M8" s="15">
        <v>-54227</v>
      </c>
      <c r="AG8" s="23">
        <v>3</v>
      </c>
      <c r="AH8" s="23" t="s">
        <v>68</v>
      </c>
      <c r="AI8" s="33" t="s">
        <v>69</v>
      </c>
    </row>
    <row r="9" spans="8:36" ht="30" x14ac:dyDescent="0.25">
      <c r="H9" s="13">
        <v>5</v>
      </c>
      <c r="I9" s="14" t="s">
        <v>48</v>
      </c>
      <c r="J9" s="14" t="s">
        <v>52</v>
      </c>
      <c r="K9" s="14" t="s">
        <v>54</v>
      </c>
      <c r="L9" s="14" t="s">
        <v>53</v>
      </c>
      <c r="M9" s="15">
        <v>-69865</v>
      </c>
      <c r="AG9" s="23">
        <v>4</v>
      </c>
      <c r="AH9" s="23" t="s">
        <v>70</v>
      </c>
      <c r="AI9" s="33" t="s">
        <v>71</v>
      </c>
    </row>
    <row r="10" spans="8:36" ht="45" x14ac:dyDescent="0.25">
      <c r="H10" s="13">
        <v>6</v>
      </c>
      <c r="I10" s="14" t="s">
        <v>49</v>
      </c>
      <c r="J10" s="14" t="s">
        <v>52</v>
      </c>
      <c r="K10" s="14" t="s">
        <v>54</v>
      </c>
      <c r="L10" s="14" t="s">
        <v>53</v>
      </c>
      <c r="M10" s="15">
        <v>-61049</v>
      </c>
      <c r="AG10" s="23">
        <v>5</v>
      </c>
      <c r="AH10" s="23" t="s">
        <v>70</v>
      </c>
      <c r="AI10" s="33" t="s">
        <v>76</v>
      </c>
    </row>
    <row r="11" spans="8:36" ht="63" x14ac:dyDescent="0.25">
      <c r="H11" s="13">
        <v>7</v>
      </c>
      <c r="I11" s="14" t="s">
        <v>50</v>
      </c>
      <c r="J11" s="14" t="s">
        <v>52</v>
      </c>
      <c r="K11" s="14" t="s">
        <v>54</v>
      </c>
      <c r="L11" s="14" t="s">
        <v>53</v>
      </c>
      <c r="M11" s="15">
        <v>-37426</v>
      </c>
      <c r="AG11" s="25">
        <v>6</v>
      </c>
      <c r="AH11" s="26" t="s">
        <v>72</v>
      </c>
      <c r="AI11" s="32" t="s">
        <v>77</v>
      </c>
    </row>
    <row r="12" spans="8:36" ht="63" x14ac:dyDescent="0.25">
      <c r="H12" s="13">
        <v>8</v>
      </c>
      <c r="I12" s="14" t="s">
        <v>51</v>
      </c>
      <c r="J12" s="14" t="s">
        <v>52</v>
      </c>
      <c r="K12" s="14" t="s">
        <v>54</v>
      </c>
      <c r="L12" s="14" t="s">
        <v>53</v>
      </c>
      <c r="M12" s="15">
        <v>-37652</v>
      </c>
      <c r="AG12" s="25">
        <v>7</v>
      </c>
      <c r="AH12" s="26" t="s">
        <v>73</v>
      </c>
      <c r="AI12" s="32" t="s">
        <v>78</v>
      </c>
    </row>
    <row r="13" spans="8:36" ht="63" x14ac:dyDescent="0.25">
      <c r="AG13" s="25">
        <v>8</v>
      </c>
      <c r="AH13" s="25" t="s">
        <v>68</v>
      </c>
      <c r="AI13" s="32" t="s">
        <v>79</v>
      </c>
    </row>
    <row r="14" spans="8:36" ht="63" x14ac:dyDescent="0.25">
      <c r="AG14" s="25">
        <v>9</v>
      </c>
      <c r="AH14" s="25" t="s">
        <v>70</v>
      </c>
      <c r="AI14" s="32" t="s">
        <v>80</v>
      </c>
    </row>
    <row r="15" spans="8:36" ht="78.75" x14ac:dyDescent="0.25">
      <c r="AG15" s="28">
        <v>10</v>
      </c>
      <c r="AH15" s="28" t="s">
        <v>81</v>
      </c>
      <c r="AI15" s="32" t="s">
        <v>85</v>
      </c>
    </row>
    <row r="16" spans="8:36" ht="83.25" customHeight="1" x14ac:dyDescent="0.25">
      <c r="H16" s="45" t="s">
        <v>61</v>
      </c>
      <c r="I16" s="46"/>
      <c r="J16" s="46"/>
      <c r="K16" s="46"/>
      <c r="L16" s="46"/>
      <c r="M16" s="47"/>
      <c r="R16" s="22"/>
      <c r="U16" s="45" t="s">
        <v>62</v>
      </c>
      <c r="V16" s="46"/>
      <c r="W16" s="46"/>
      <c r="X16" s="46"/>
      <c r="Y16" s="46"/>
      <c r="Z16" s="47"/>
      <c r="AG16" s="27">
        <v>11</v>
      </c>
      <c r="AH16" s="28" t="s">
        <v>82</v>
      </c>
      <c r="AI16" s="32" t="s">
        <v>86</v>
      </c>
    </row>
    <row r="17" spans="8:35" ht="79.5" thickBot="1" x14ac:dyDescent="0.3">
      <c r="H17" s="1" t="s">
        <v>36</v>
      </c>
      <c r="I17" s="1" t="s">
        <v>55</v>
      </c>
      <c r="J17" s="1" t="s">
        <v>56</v>
      </c>
      <c r="K17" s="1" t="s">
        <v>57</v>
      </c>
      <c r="L17" s="1" t="s">
        <v>58</v>
      </c>
      <c r="M17" s="1" t="s">
        <v>59</v>
      </c>
      <c r="U17" s="1" t="s">
        <v>36</v>
      </c>
      <c r="V17" s="1" t="s">
        <v>55</v>
      </c>
      <c r="W17" s="1" t="s">
        <v>63</v>
      </c>
      <c r="X17" s="1" t="s">
        <v>58</v>
      </c>
      <c r="Y17" s="1" t="s">
        <v>59</v>
      </c>
      <c r="AG17" s="27">
        <v>12</v>
      </c>
      <c r="AH17" s="28" t="s">
        <v>83</v>
      </c>
      <c r="AI17" s="32" t="s">
        <v>87</v>
      </c>
    </row>
    <row r="18" spans="8:35" ht="79.5" thickBot="1" x14ac:dyDescent="0.3">
      <c r="H18" s="20">
        <v>1</v>
      </c>
      <c r="I18" s="21" t="s">
        <v>44</v>
      </c>
      <c r="J18" s="18">
        <v>19</v>
      </c>
      <c r="K18" s="19">
        <v>16</v>
      </c>
      <c r="L18" s="19">
        <v>10</v>
      </c>
      <c r="M18" s="19">
        <v>30</v>
      </c>
      <c r="U18" s="20">
        <v>1</v>
      </c>
      <c r="V18" s="21" t="s">
        <v>44</v>
      </c>
      <c r="W18" s="19">
        <v>20</v>
      </c>
      <c r="X18" s="19">
        <v>-0.6</v>
      </c>
      <c r="Y18" s="19">
        <v>30</v>
      </c>
      <c r="AG18" s="27">
        <v>13</v>
      </c>
      <c r="AH18" s="28" t="s">
        <v>84</v>
      </c>
      <c r="AI18" s="32" t="s">
        <v>88</v>
      </c>
    </row>
    <row r="19" spans="8:35" ht="15.75" thickBot="1" x14ac:dyDescent="0.3">
      <c r="H19" s="20">
        <v>2</v>
      </c>
      <c r="I19" s="21" t="s">
        <v>45</v>
      </c>
      <c r="J19" s="16">
        <v>29</v>
      </c>
      <c r="K19" s="17">
        <v>25</v>
      </c>
      <c r="L19" s="17">
        <v>8</v>
      </c>
      <c r="M19" s="17">
        <v>35</v>
      </c>
      <c r="U19" s="20">
        <v>2</v>
      </c>
      <c r="V19" s="21" t="s">
        <v>45</v>
      </c>
      <c r="W19" s="17">
        <v>23</v>
      </c>
      <c r="X19" s="17">
        <v>-1.2</v>
      </c>
      <c r="Y19" s="17">
        <v>35</v>
      </c>
      <c r="AG19" s="29"/>
    </row>
    <row r="20" spans="8:35" ht="15.75" thickBot="1" x14ac:dyDescent="0.3">
      <c r="H20" s="20">
        <v>3</v>
      </c>
      <c r="I20" s="21" t="s">
        <v>46</v>
      </c>
      <c r="J20" s="16">
        <v>28</v>
      </c>
      <c r="K20" s="17">
        <v>25</v>
      </c>
      <c r="L20" s="17">
        <v>8</v>
      </c>
      <c r="M20" s="17">
        <v>44</v>
      </c>
      <c r="U20" s="20">
        <v>3</v>
      </c>
      <c r="V20" s="21" t="s">
        <v>46</v>
      </c>
      <c r="W20" s="17">
        <v>30</v>
      </c>
      <c r="X20" s="17">
        <v>-1</v>
      </c>
      <c r="Y20" s="17">
        <v>44</v>
      </c>
    </row>
    <row r="21" spans="8:35" ht="15.75" thickBot="1" x14ac:dyDescent="0.3">
      <c r="H21" s="20">
        <v>4</v>
      </c>
      <c r="I21" s="21" t="s">
        <v>47</v>
      </c>
      <c r="J21" s="16">
        <v>44</v>
      </c>
      <c r="K21" s="17">
        <v>38</v>
      </c>
      <c r="L21" s="17">
        <v>11</v>
      </c>
      <c r="M21" s="17">
        <v>54</v>
      </c>
      <c r="U21" s="20">
        <v>4</v>
      </c>
      <c r="V21" s="21" t="s">
        <v>47</v>
      </c>
      <c r="W21" s="17">
        <v>37</v>
      </c>
      <c r="X21" s="17">
        <v>-1.5</v>
      </c>
      <c r="Y21" s="17">
        <v>54</v>
      </c>
    </row>
    <row r="22" spans="8:35" ht="15.75" thickBot="1" x14ac:dyDescent="0.3">
      <c r="H22" s="20">
        <v>5</v>
      </c>
      <c r="I22" s="21" t="s">
        <v>48</v>
      </c>
      <c r="J22" s="16">
        <v>44</v>
      </c>
      <c r="K22" s="17">
        <v>38</v>
      </c>
      <c r="L22" s="17">
        <v>19</v>
      </c>
      <c r="M22" s="17">
        <v>69</v>
      </c>
      <c r="U22" s="20">
        <v>5</v>
      </c>
      <c r="V22" s="21" t="s">
        <v>48</v>
      </c>
      <c r="W22" s="17">
        <v>48</v>
      </c>
      <c r="X22" s="17">
        <v>-1.6</v>
      </c>
      <c r="Y22" s="17">
        <v>70</v>
      </c>
    </row>
    <row r="23" spans="8:35" ht="15.75" thickBot="1" x14ac:dyDescent="0.3">
      <c r="H23" s="20">
        <v>6</v>
      </c>
      <c r="I23" s="21" t="s">
        <v>49</v>
      </c>
      <c r="J23" s="16">
        <v>39</v>
      </c>
      <c r="K23" s="17">
        <v>34</v>
      </c>
      <c r="L23" s="17">
        <v>11</v>
      </c>
      <c r="M23" s="17">
        <v>61</v>
      </c>
      <c r="U23" s="20">
        <v>6</v>
      </c>
      <c r="V23" s="21" t="s">
        <v>49</v>
      </c>
      <c r="W23" s="17">
        <v>42</v>
      </c>
      <c r="X23" s="17">
        <v>-1.4</v>
      </c>
      <c r="Y23" s="17">
        <v>61</v>
      </c>
    </row>
    <row r="24" spans="8:35" ht="15.75" thickBot="1" x14ac:dyDescent="0.3">
      <c r="H24" s="20">
        <v>7</v>
      </c>
      <c r="I24" s="21" t="s">
        <v>50</v>
      </c>
      <c r="J24" s="16">
        <v>30</v>
      </c>
      <c r="K24" s="17">
        <v>26</v>
      </c>
      <c r="L24" s="17">
        <v>8</v>
      </c>
      <c r="M24" s="17">
        <v>37</v>
      </c>
      <c r="U24" s="20">
        <v>7</v>
      </c>
      <c r="V24" s="21" t="s">
        <v>50</v>
      </c>
      <c r="W24" s="17">
        <v>25</v>
      </c>
      <c r="X24" s="17">
        <v>-1</v>
      </c>
      <c r="Y24" s="17">
        <v>37</v>
      </c>
    </row>
    <row r="25" spans="8:35" ht="15.75" thickBot="1" x14ac:dyDescent="0.3">
      <c r="H25" s="20">
        <v>8</v>
      </c>
      <c r="I25" s="21" t="s">
        <v>51</v>
      </c>
      <c r="J25" s="16">
        <v>24</v>
      </c>
      <c r="K25" s="17">
        <v>20</v>
      </c>
      <c r="L25" s="17">
        <v>7</v>
      </c>
      <c r="M25" s="17">
        <v>38</v>
      </c>
      <c r="U25" s="20">
        <v>8</v>
      </c>
      <c r="V25" s="21" t="s">
        <v>51</v>
      </c>
      <c r="W25" s="17">
        <v>26</v>
      </c>
      <c r="X25" s="17">
        <v>-0.8</v>
      </c>
      <c r="Y25" s="17">
        <v>38</v>
      </c>
    </row>
  </sheetData>
  <mergeCells count="5">
    <mergeCell ref="H3:M3"/>
    <mergeCell ref="H2:M2"/>
    <mergeCell ref="H16:M16"/>
    <mergeCell ref="U16:Z16"/>
    <mergeCell ref="AG4:AI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workbookViewId="0">
      <selection activeCell="H26" sqref="H26"/>
    </sheetView>
  </sheetViews>
  <sheetFormatPr defaultRowHeight="15" x14ac:dyDescent="0.25"/>
  <sheetData>
    <row r="3" spans="1:6" ht="15.75" x14ac:dyDescent="0.25">
      <c r="A3" s="53" t="s">
        <v>89</v>
      </c>
      <c r="B3" s="53"/>
      <c r="C3" s="53" t="s">
        <v>90</v>
      </c>
      <c r="D3" s="53"/>
      <c r="E3" s="53"/>
      <c r="F3" s="53"/>
    </row>
    <row r="4" spans="1:6" ht="47.25" x14ac:dyDescent="0.25">
      <c r="A4" s="34" t="s">
        <v>91</v>
      </c>
      <c r="B4" s="34" t="s">
        <v>55</v>
      </c>
      <c r="C4" s="35" t="s">
        <v>92</v>
      </c>
      <c r="D4" s="34" t="s">
        <v>93</v>
      </c>
      <c r="E4" s="34" t="s">
        <v>94</v>
      </c>
      <c r="F4" s="34" t="s">
        <v>95</v>
      </c>
    </row>
    <row r="5" spans="1:6" ht="15.75" x14ac:dyDescent="0.25">
      <c r="A5" s="49" t="s">
        <v>96</v>
      </c>
      <c r="B5" s="49" t="s">
        <v>46</v>
      </c>
      <c r="C5" s="36">
        <v>1</v>
      </c>
      <c r="D5" s="52" t="s">
        <v>96</v>
      </c>
      <c r="E5" s="37" t="s">
        <v>44</v>
      </c>
      <c r="F5" s="37">
        <v>10</v>
      </c>
    </row>
    <row r="6" spans="1:6" ht="15.75" x14ac:dyDescent="0.25">
      <c r="A6" s="50"/>
      <c r="B6" s="50"/>
      <c r="C6" s="36">
        <v>1</v>
      </c>
      <c r="D6" s="52"/>
      <c r="E6" s="37" t="s">
        <v>45</v>
      </c>
      <c r="F6" s="37">
        <v>7</v>
      </c>
    </row>
    <row r="7" spans="1:6" ht="15.75" x14ac:dyDescent="0.25">
      <c r="A7" s="50"/>
      <c r="B7" s="50"/>
      <c r="C7" s="36">
        <v>1</v>
      </c>
      <c r="D7" s="52"/>
      <c r="E7" s="37" t="s">
        <v>50</v>
      </c>
      <c r="F7" s="37">
        <v>5</v>
      </c>
    </row>
    <row r="8" spans="1:6" ht="15.75" x14ac:dyDescent="0.25">
      <c r="A8" s="50"/>
      <c r="B8" s="50"/>
      <c r="C8" s="36">
        <v>1</v>
      </c>
      <c r="D8" s="52"/>
      <c r="E8" s="37" t="s">
        <v>51</v>
      </c>
      <c r="F8" s="37">
        <v>4</v>
      </c>
    </row>
    <row r="9" spans="1:6" ht="15.75" x14ac:dyDescent="0.25">
      <c r="A9" s="50"/>
      <c r="B9" s="50"/>
      <c r="C9" s="35">
        <v>1</v>
      </c>
      <c r="D9" s="52" t="s">
        <v>97</v>
      </c>
      <c r="E9" s="37" t="s">
        <v>44</v>
      </c>
      <c r="F9" s="37">
        <v>0</v>
      </c>
    </row>
    <row r="10" spans="1:6" ht="15.75" x14ac:dyDescent="0.25">
      <c r="A10" s="50"/>
      <c r="B10" s="50"/>
      <c r="C10" s="35">
        <v>0</v>
      </c>
      <c r="D10" s="52"/>
      <c r="E10" s="37" t="s">
        <v>45</v>
      </c>
      <c r="F10" s="37">
        <v>30</v>
      </c>
    </row>
    <row r="11" spans="1:6" ht="15.75" x14ac:dyDescent="0.25">
      <c r="A11" s="50"/>
      <c r="B11" s="50"/>
      <c r="C11" s="35">
        <v>0</v>
      </c>
      <c r="D11" s="52"/>
      <c r="E11" s="37" t="s">
        <v>50</v>
      </c>
      <c r="F11" s="37">
        <v>30</v>
      </c>
    </row>
    <row r="12" spans="1:6" ht="15.75" x14ac:dyDescent="0.25">
      <c r="A12" s="51"/>
      <c r="B12" s="51"/>
      <c r="C12" s="35">
        <v>0</v>
      </c>
      <c r="D12" s="52"/>
      <c r="E12" s="37" t="s">
        <v>51</v>
      </c>
      <c r="F12" s="37">
        <v>30</v>
      </c>
    </row>
    <row r="13" spans="1:6" ht="15.75" x14ac:dyDescent="0.25">
      <c r="A13" s="49" t="s">
        <v>96</v>
      </c>
      <c r="B13" s="49" t="s">
        <v>47</v>
      </c>
      <c r="C13" s="35">
        <v>1</v>
      </c>
      <c r="D13" s="52" t="s">
        <v>96</v>
      </c>
      <c r="E13" s="37" t="s">
        <v>44</v>
      </c>
      <c r="F13" s="37">
        <v>17</v>
      </c>
    </row>
    <row r="14" spans="1:6" ht="15.75" x14ac:dyDescent="0.25">
      <c r="A14" s="50"/>
      <c r="B14" s="50"/>
      <c r="C14" s="35">
        <v>1</v>
      </c>
      <c r="D14" s="52"/>
      <c r="E14" s="37" t="s">
        <v>45</v>
      </c>
      <c r="F14" s="37">
        <v>14</v>
      </c>
    </row>
    <row r="15" spans="1:6" ht="15.75" x14ac:dyDescent="0.25">
      <c r="A15" s="50"/>
      <c r="B15" s="50"/>
      <c r="C15" s="35">
        <v>1</v>
      </c>
      <c r="D15" s="52"/>
      <c r="E15" s="37" t="s">
        <v>50</v>
      </c>
      <c r="F15" s="37">
        <v>12</v>
      </c>
    </row>
    <row r="16" spans="1:6" ht="15.75" x14ac:dyDescent="0.25">
      <c r="A16" s="50"/>
      <c r="B16" s="50"/>
      <c r="C16" s="35">
        <v>1</v>
      </c>
      <c r="D16" s="52"/>
      <c r="E16" s="37" t="s">
        <v>51</v>
      </c>
      <c r="F16" s="37">
        <v>11</v>
      </c>
    </row>
    <row r="17" spans="1:6" ht="15.75" x14ac:dyDescent="0.25">
      <c r="A17" s="50"/>
      <c r="B17" s="50"/>
      <c r="C17" s="35">
        <v>1</v>
      </c>
      <c r="D17" s="52" t="s">
        <v>97</v>
      </c>
      <c r="E17" s="37" t="s">
        <v>44</v>
      </c>
      <c r="F17" s="37">
        <v>7</v>
      </c>
    </row>
    <row r="18" spans="1:6" ht="15.75" x14ac:dyDescent="0.25">
      <c r="A18" s="50"/>
      <c r="B18" s="50"/>
      <c r="C18" s="35">
        <v>1</v>
      </c>
      <c r="D18" s="52"/>
      <c r="E18" s="37" t="s">
        <v>45</v>
      </c>
      <c r="F18" s="37">
        <v>2</v>
      </c>
    </row>
    <row r="19" spans="1:6" ht="15.75" x14ac:dyDescent="0.25">
      <c r="A19" s="50"/>
      <c r="B19" s="50"/>
      <c r="C19" s="35">
        <v>1</v>
      </c>
      <c r="D19" s="52"/>
      <c r="E19" s="37" t="s">
        <v>50</v>
      </c>
      <c r="F19" s="37">
        <v>0</v>
      </c>
    </row>
    <row r="20" spans="1:6" ht="15.75" x14ac:dyDescent="0.25">
      <c r="A20" s="51"/>
      <c r="B20" s="51"/>
      <c r="C20" s="35">
        <v>0</v>
      </c>
      <c r="D20" s="52"/>
      <c r="E20" s="37" t="s">
        <v>51</v>
      </c>
      <c r="F20" s="37">
        <v>37</v>
      </c>
    </row>
    <row r="21" spans="1:6" ht="15.75" x14ac:dyDescent="0.25">
      <c r="A21" s="49" t="s">
        <v>96</v>
      </c>
      <c r="B21" s="49" t="s">
        <v>48</v>
      </c>
      <c r="C21" s="35">
        <v>2</v>
      </c>
      <c r="D21" s="52" t="s">
        <v>96</v>
      </c>
      <c r="E21" s="37" t="s">
        <v>44</v>
      </c>
      <c r="F21" s="37">
        <v>8</v>
      </c>
    </row>
    <row r="22" spans="1:6" ht="15.75" x14ac:dyDescent="0.25">
      <c r="A22" s="50"/>
      <c r="B22" s="50"/>
      <c r="C22" s="35">
        <v>2</v>
      </c>
      <c r="D22" s="52"/>
      <c r="E22" s="37" t="s">
        <v>45</v>
      </c>
      <c r="F22" s="37">
        <v>2</v>
      </c>
    </row>
    <row r="23" spans="1:6" ht="15.75" x14ac:dyDescent="0.25">
      <c r="A23" s="50"/>
      <c r="B23" s="50"/>
      <c r="C23" s="35">
        <v>1</v>
      </c>
      <c r="D23" s="52"/>
      <c r="E23" s="37" t="s">
        <v>50</v>
      </c>
      <c r="F23" s="37">
        <v>23</v>
      </c>
    </row>
    <row r="24" spans="1:6" ht="15.75" x14ac:dyDescent="0.25">
      <c r="A24" s="50"/>
      <c r="B24" s="50"/>
      <c r="C24" s="35">
        <v>1</v>
      </c>
      <c r="D24" s="52"/>
      <c r="E24" s="37" t="s">
        <v>51</v>
      </c>
      <c r="F24" s="37">
        <v>22</v>
      </c>
    </row>
    <row r="25" spans="1:6" ht="15.75" x14ac:dyDescent="0.25">
      <c r="A25" s="50"/>
      <c r="B25" s="50"/>
      <c r="C25" s="35">
        <v>1</v>
      </c>
      <c r="D25" s="52" t="s">
        <v>97</v>
      </c>
      <c r="E25" s="37" t="s">
        <v>44</v>
      </c>
      <c r="F25" s="37">
        <v>18</v>
      </c>
    </row>
    <row r="26" spans="1:6" ht="15.75" x14ac:dyDescent="0.25">
      <c r="A26" s="50"/>
      <c r="B26" s="50"/>
      <c r="C26" s="35">
        <v>1</v>
      </c>
      <c r="D26" s="52"/>
      <c r="E26" s="37" t="s">
        <v>45</v>
      </c>
      <c r="F26" s="37">
        <v>13</v>
      </c>
    </row>
    <row r="27" spans="1:6" ht="15.75" x14ac:dyDescent="0.25">
      <c r="A27" s="50"/>
      <c r="B27" s="50"/>
      <c r="C27" s="35">
        <v>1</v>
      </c>
      <c r="D27" s="52"/>
      <c r="E27" s="37" t="s">
        <v>50</v>
      </c>
      <c r="F27" s="37">
        <v>11</v>
      </c>
    </row>
    <row r="28" spans="1:6" ht="15.75" x14ac:dyDescent="0.25">
      <c r="A28" s="51"/>
      <c r="B28" s="51"/>
      <c r="C28" s="35">
        <v>1</v>
      </c>
      <c r="D28" s="52"/>
      <c r="E28" s="37" t="s">
        <v>51</v>
      </c>
      <c r="F28" s="37">
        <v>10</v>
      </c>
    </row>
    <row r="29" spans="1:6" ht="15.75" x14ac:dyDescent="0.25">
      <c r="A29" s="49" t="s">
        <v>96</v>
      </c>
      <c r="B29" s="49" t="s">
        <v>49</v>
      </c>
      <c r="C29" s="35">
        <v>2</v>
      </c>
      <c r="D29" s="52" t="s">
        <v>96</v>
      </c>
      <c r="E29" s="37" t="s">
        <v>44</v>
      </c>
      <c r="F29" s="37">
        <v>2</v>
      </c>
    </row>
    <row r="30" spans="1:6" ht="15.75" x14ac:dyDescent="0.25">
      <c r="A30" s="50"/>
      <c r="B30" s="50"/>
      <c r="C30" s="35">
        <v>1</v>
      </c>
      <c r="D30" s="52"/>
      <c r="E30" s="37" t="s">
        <v>45</v>
      </c>
      <c r="F30" s="37">
        <v>19</v>
      </c>
    </row>
    <row r="31" spans="1:6" ht="15.75" x14ac:dyDescent="0.25">
      <c r="A31" s="50"/>
      <c r="B31" s="50"/>
      <c r="C31" s="35">
        <v>1</v>
      </c>
      <c r="D31" s="52"/>
      <c r="E31" s="37" t="s">
        <v>50</v>
      </c>
      <c r="F31" s="37">
        <v>17</v>
      </c>
    </row>
    <row r="32" spans="1:6" ht="15.75" x14ac:dyDescent="0.25">
      <c r="A32" s="50"/>
      <c r="B32" s="50"/>
      <c r="C32" s="35">
        <v>1</v>
      </c>
      <c r="D32" s="52"/>
      <c r="E32" s="37" t="s">
        <v>51</v>
      </c>
      <c r="F32" s="37">
        <v>16</v>
      </c>
    </row>
    <row r="33" spans="1:6" ht="15.75" x14ac:dyDescent="0.25">
      <c r="A33" s="50"/>
      <c r="B33" s="50"/>
      <c r="C33" s="35">
        <v>1</v>
      </c>
      <c r="D33" s="52" t="s">
        <v>97</v>
      </c>
      <c r="E33" s="37" t="s">
        <v>44</v>
      </c>
      <c r="F33" s="37">
        <v>12</v>
      </c>
    </row>
    <row r="34" spans="1:6" ht="15.75" x14ac:dyDescent="0.25">
      <c r="A34" s="50"/>
      <c r="B34" s="50"/>
      <c r="C34" s="35">
        <v>1</v>
      </c>
      <c r="D34" s="52"/>
      <c r="E34" s="37" t="s">
        <v>45</v>
      </c>
      <c r="F34" s="37">
        <v>7</v>
      </c>
    </row>
    <row r="35" spans="1:6" ht="15.75" x14ac:dyDescent="0.25">
      <c r="A35" s="50"/>
      <c r="B35" s="50"/>
      <c r="C35" s="35">
        <v>1</v>
      </c>
      <c r="D35" s="52"/>
      <c r="E35" s="37" t="s">
        <v>50</v>
      </c>
      <c r="F35" s="37">
        <v>5</v>
      </c>
    </row>
    <row r="36" spans="1:6" ht="15.75" x14ac:dyDescent="0.25">
      <c r="A36" s="51"/>
      <c r="B36" s="51"/>
      <c r="C36" s="35">
        <v>1</v>
      </c>
      <c r="D36" s="52"/>
      <c r="E36" s="37" t="s">
        <v>51</v>
      </c>
      <c r="F36" s="37">
        <v>4</v>
      </c>
    </row>
  </sheetData>
  <mergeCells count="18">
    <mergeCell ref="A3:B3"/>
    <mergeCell ref="C3:F3"/>
    <mergeCell ref="A5:A12"/>
    <mergeCell ref="B5:B12"/>
    <mergeCell ref="D5:D8"/>
    <mergeCell ref="D9:D12"/>
    <mergeCell ref="A29:A36"/>
    <mergeCell ref="B29:B36"/>
    <mergeCell ref="D29:D32"/>
    <mergeCell ref="D33:D36"/>
    <mergeCell ref="A13:A20"/>
    <mergeCell ref="B13:B20"/>
    <mergeCell ref="D13:D16"/>
    <mergeCell ref="D17:D20"/>
    <mergeCell ref="A21:A28"/>
    <mergeCell ref="B21:B28"/>
    <mergeCell ref="D21:D24"/>
    <mergeCell ref="D25:D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7"/>
  <sheetViews>
    <sheetView tabSelected="1" topLeftCell="A13" workbookViewId="0">
      <selection activeCell="E14" sqref="E14"/>
    </sheetView>
  </sheetViews>
  <sheetFormatPr defaultRowHeight="15" x14ac:dyDescent="0.25"/>
  <cols>
    <col min="2" max="2" width="12.42578125" customWidth="1"/>
    <col min="3" max="3" width="18.5703125" customWidth="1"/>
    <col min="4" max="4" width="13.7109375" bestFit="1" customWidth="1"/>
    <col min="5" max="5" width="10.5703125" bestFit="1" customWidth="1"/>
    <col min="9" max="9" width="10.5703125" customWidth="1"/>
  </cols>
  <sheetData>
    <row r="9" ht="18" customHeight="1" x14ac:dyDescent="0.25"/>
    <row r="18" spans="1:10" ht="31.5" customHeight="1" x14ac:dyDescent="0.25">
      <c r="B18" s="54" t="s">
        <v>94</v>
      </c>
      <c r="C18" s="54" t="s">
        <v>99</v>
      </c>
      <c r="D18" s="55" t="s">
        <v>98</v>
      </c>
      <c r="E18" s="55"/>
      <c r="F18" s="55"/>
      <c r="G18" s="55"/>
      <c r="H18" s="55"/>
      <c r="I18" s="55"/>
      <c r="J18" s="55"/>
    </row>
    <row r="19" spans="1:10" ht="15.75" x14ac:dyDescent="0.25">
      <c r="B19" s="54"/>
      <c r="C19" s="54"/>
      <c r="D19" s="39">
        <v>4</v>
      </c>
      <c r="E19" s="39">
        <v>6</v>
      </c>
      <c r="F19" s="39">
        <v>8</v>
      </c>
      <c r="G19" s="39">
        <v>9</v>
      </c>
      <c r="H19" s="39">
        <v>15</v>
      </c>
      <c r="I19" s="31">
        <v>30</v>
      </c>
      <c r="J19" s="40">
        <v>31</v>
      </c>
    </row>
    <row r="20" spans="1:10" ht="15.75" x14ac:dyDescent="0.25">
      <c r="B20" s="5" t="s">
        <v>44</v>
      </c>
      <c r="C20" s="5">
        <v>19.87</v>
      </c>
      <c r="D20" s="5">
        <v>0.19</v>
      </c>
      <c r="E20" s="5">
        <v>0.38</v>
      </c>
      <c r="F20" s="5">
        <v>0.37</v>
      </c>
      <c r="G20" s="5">
        <v>0.41</v>
      </c>
      <c r="H20" s="5">
        <v>0.68</v>
      </c>
      <c r="I20" s="5" t="s">
        <v>100</v>
      </c>
      <c r="J20" s="5">
        <v>1.81</v>
      </c>
    </row>
    <row r="21" spans="1:10" ht="15.75" x14ac:dyDescent="0.25">
      <c r="B21" s="5" t="s">
        <v>45</v>
      </c>
      <c r="C21" s="5">
        <v>18.61</v>
      </c>
      <c r="D21" s="5">
        <v>0.03</v>
      </c>
      <c r="E21" s="5">
        <v>0.18</v>
      </c>
      <c r="F21" s="5">
        <v>0.31</v>
      </c>
      <c r="G21" s="5">
        <v>0.36</v>
      </c>
      <c r="H21" s="5">
        <v>0.53</v>
      </c>
      <c r="I21" s="5">
        <v>1.3</v>
      </c>
      <c r="J21" s="5" t="s">
        <v>100</v>
      </c>
    </row>
    <row r="22" spans="1:10" ht="15.75" x14ac:dyDescent="0.25">
      <c r="B22" s="5" t="s">
        <v>46</v>
      </c>
      <c r="C22" s="5">
        <v>18.43</v>
      </c>
      <c r="D22" s="5">
        <v>0.09</v>
      </c>
      <c r="E22" s="5">
        <v>0.27</v>
      </c>
      <c r="F22" s="5">
        <v>0.43</v>
      </c>
      <c r="G22" s="5">
        <v>0.6</v>
      </c>
      <c r="H22" s="5">
        <v>1.02</v>
      </c>
      <c r="I22" s="5" t="s">
        <v>100</v>
      </c>
      <c r="J22" s="5">
        <v>2.09</v>
      </c>
    </row>
    <row r="23" spans="1:10" ht="15.75" x14ac:dyDescent="0.25">
      <c r="B23" s="5" t="s">
        <v>47</v>
      </c>
      <c r="C23" s="5">
        <v>20.100000000000001</v>
      </c>
      <c r="D23" s="5">
        <v>-0.03</v>
      </c>
      <c r="E23" s="5">
        <v>0.14000000000000001</v>
      </c>
      <c r="F23" s="5">
        <v>0.28999999999999998</v>
      </c>
      <c r="G23" s="5">
        <v>0.47</v>
      </c>
      <c r="H23" s="5">
        <v>0.93</v>
      </c>
      <c r="I23" s="5">
        <v>1.8</v>
      </c>
      <c r="J23" s="5" t="s">
        <v>100</v>
      </c>
    </row>
    <row r="24" spans="1:10" ht="15.75" x14ac:dyDescent="0.25">
      <c r="B24" s="5" t="s">
        <v>48</v>
      </c>
      <c r="C24" s="5">
        <v>25.32</v>
      </c>
      <c r="D24" s="5">
        <v>0.09</v>
      </c>
      <c r="E24" s="5">
        <v>0.33</v>
      </c>
      <c r="F24" s="5">
        <v>0.55000000000000004</v>
      </c>
      <c r="G24" s="5">
        <v>0.8</v>
      </c>
      <c r="H24" s="5">
        <v>1.61</v>
      </c>
      <c r="I24" s="5" t="s">
        <v>100</v>
      </c>
      <c r="J24" s="5">
        <v>3.11</v>
      </c>
    </row>
    <row r="25" spans="1:10" ht="15.75" x14ac:dyDescent="0.25">
      <c r="B25" s="5" t="s">
        <v>49</v>
      </c>
      <c r="C25" s="5">
        <v>25.47</v>
      </c>
      <c r="D25" s="5">
        <v>0.14000000000000001</v>
      </c>
      <c r="E25" s="5">
        <v>0.39</v>
      </c>
      <c r="F25" s="5">
        <v>0.61</v>
      </c>
      <c r="G25" s="5">
        <v>0.85</v>
      </c>
      <c r="H25" s="5">
        <v>1.4</v>
      </c>
      <c r="I25" s="5" t="s">
        <v>100</v>
      </c>
      <c r="J25" s="5">
        <v>2.89</v>
      </c>
    </row>
    <row r="26" spans="1:10" ht="15.75" x14ac:dyDescent="0.25">
      <c r="B26" s="5" t="s">
        <v>50</v>
      </c>
      <c r="C26" s="5">
        <v>23.56</v>
      </c>
      <c r="D26" s="5">
        <v>0.1</v>
      </c>
      <c r="E26" s="5">
        <v>0.28999999999999998</v>
      </c>
      <c r="F26" s="5">
        <v>0.27</v>
      </c>
      <c r="G26" s="5">
        <v>0.3</v>
      </c>
      <c r="H26" s="5">
        <v>0.52</v>
      </c>
      <c r="I26" s="5">
        <v>1.51</v>
      </c>
      <c r="J26" s="5" t="s">
        <v>100</v>
      </c>
    </row>
    <row r="27" spans="1:10" ht="15.75" x14ac:dyDescent="0.25">
      <c r="B27" s="5" t="s">
        <v>51</v>
      </c>
      <c r="C27" s="5">
        <v>21.82</v>
      </c>
      <c r="D27" s="5">
        <v>0.18</v>
      </c>
      <c r="E27" s="5">
        <v>0.39</v>
      </c>
      <c r="F27" s="5">
        <v>0.52</v>
      </c>
      <c r="G27" s="5">
        <v>0.56000000000000005</v>
      </c>
      <c r="H27" s="5">
        <v>0.87</v>
      </c>
      <c r="I27" s="5" t="s">
        <v>100</v>
      </c>
      <c r="J27" s="5">
        <v>2.12</v>
      </c>
    </row>
    <row r="31" spans="1:10" x14ac:dyDescent="0.25">
      <c r="C31" t="s">
        <v>101</v>
      </c>
      <c r="D31" t="s">
        <v>102</v>
      </c>
    </row>
    <row r="32" spans="1:10" x14ac:dyDescent="0.25">
      <c r="A32" t="s">
        <v>103</v>
      </c>
      <c r="B32" t="s">
        <v>104</v>
      </c>
      <c r="C32" t="s">
        <v>105</v>
      </c>
      <c r="D32" t="s">
        <v>106</v>
      </c>
    </row>
    <row r="33" spans="1:7" x14ac:dyDescent="0.25">
      <c r="A33" t="s">
        <v>107</v>
      </c>
      <c r="B33">
        <v>0</v>
      </c>
      <c r="C33">
        <v>18.903673196429899</v>
      </c>
      <c r="D33">
        <v>21.822593000848901</v>
      </c>
      <c r="F33" s="38">
        <f>D33</f>
        <v>21.822593000848901</v>
      </c>
    </row>
    <row r="34" spans="1:7" x14ac:dyDescent="0.25">
      <c r="A34" t="s">
        <v>108</v>
      </c>
      <c r="B34">
        <v>1</v>
      </c>
      <c r="C34">
        <v>18.9284254167322</v>
      </c>
      <c r="D34">
        <v>21.776060984555201</v>
      </c>
      <c r="F34" s="38"/>
    </row>
    <row r="35" spans="1:7" x14ac:dyDescent="0.25">
      <c r="A35" t="s">
        <v>109</v>
      </c>
      <c r="B35">
        <v>2</v>
      </c>
      <c r="C35">
        <v>18.933059698084602</v>
      </c>
      <c r="D35">
        <v>21.725297788979798</v>
      </c>
      <c r="F35" s="38"/>
      <c r="G35" s="38"/>
    </row>
    <row r="36" spans="1:7" x14ac:dyDescent="0.25">
      <c r="A36" t="s">
        <v>110</v>
      </c>
      <c r="B36">
        <v>4</v>
      </c>
      <c r="C36">
        <v>18.9476267076822</v>
      </c>
      <c r="D36">
        <v>21.640051438603201</v>
      </c>
      <c r="F36" s="38">
        <f>$D$33-D36</f>
        <v>0.1825415622456994</v>
      </c>
      <c r="G36" s="38"/>
    </row>
    <row r="37" spans="1:7" x14ac:dyDescent="0.25">
      <c r="A37" t="s">
        <v>111</v>
      </c>
      <c r="B37">
        <v>6</v>
      </c>
      <c r="C37">
        <v>18.806695788443701</v>
      </c>
      <c r="D37">
        <v>21.428429479233298</v>
      </c>
      <c r="F37" s="38">
        <f t="shared" ref="F37:F44" si="0">$D$33-D37</f>
        <v>0.39416352161560297</v>
      </c>
      <c r="G37" s="38"/>
    </row>
    <row r="38" spans="1:7" x14ac:dyDescent="0.25">
      <c r="A38" t="s">
        <v>112</v>
      </c>
      <c r="B38">
        <v>8</v>
      </c>
      <c r="C38">
        <v>18.721007544644198</v>
      </c>
      <c r="D38">
        <v>21.301364690788198</v>
      </c>
      <c r="F38" s="38">
        <f t="shared" si="0"/>
        <v>0.52122831006070314</v>
      </c>
      <c r="G38" s="38"/>
    </row>
    <row r="39" spans="1:7" x14ac:dyDescent="0.25">
      <c r="A39" t="s">
        <v>113</v>
      </c>
      <c r="B39">
        <v>9</v>
      </c>
      <c r="C39">
        <v>18.687180133691601</v>
      </c>
      <c r="D39">
        <v>21.259552732962899</v>
      </c>
      <c r="F39" s="38">
        <f t="shared" si="0"/>
        <v>0.56304026788600225</v>
      </c>
      <c r="G39" s="38"/>
    </row>
    <row r="40" spans="1:7" x14ac:dyDescent="0.25">
      <c r="A40" t="s">
        <v>114</v>
      </c>
      <c r="B40">
        <v>10</v>
      </c>
      <c r="C40">
        <v>18.650850873964899</v>
      </c>
      <c r="D40">
        <v>21.215238926363401</v>
      </c>
      <c r="F40" s="38"/>
      <c r="G40" s="38"/>
    </row>
    <row r="41" spans="1:7" x14ac:dyDescent="0.25">
      <c r="A41" t="s">
        <v>115</v>
      </c>
      <c r="B41">
        <v>15</v>
      </c>
      <c r="C41">
        <v>18.431676843718101</v>
      </c>
      <c r="D41">
        <v>20.956142161753199</v>
      </c>
      <c r="F41" s="38">
        <f t="shared" si="0"/>
        <v>0.86645083909570175</v>
      </c>
      <c r="G41" s="38"/>
    </row>
    <row r="42" spans="1:7" x14ac:dyDescent="0.25">
      <c r="A42" t="s">
        <v>116</v>
      </c>
      <c r="B42">
        <v>20</v>
      </c>
      <c r="C42">
        <v>18.149956594116599</v>
      </c>
      <c r="D42">
        <v>20.634499177788001</v>
      </c>
      <c r="F42" s="38"/>
      <c r="G42" s="38"/>
    </row>
    <row r="43" spans="1:7" x14ac:dyDescent="0.25">
      <c r="A43" t="s">
        <v>117</v>
      </c>
      <c r="B43">
        <v>25</v>
      </c>
      <c r="C43">
        <v>17.805690125160101</v>
      </c>
      <c r="D43">
        <v>20.250309974468102</v>
      </c>
      <c r="F43" s="38"/>
      <c r="G43" s="38"/>
    </row>
    <row r="44" spans="1:7" x14ac:dyDescent="0.25">
      <c r="A44" t="s">
        <v>118</v>
      </c>
      <c r="B44">
        <v>31</v>
      </c>
      <c r="C44">
        <v>17.310009352864103</v>
      </c>
      <c r="D44">
        <v>19.706721920935703</v>
      </c>
      <c r="E44" s="38"/>
      <c r="F44" s="38">
        <f t="shared" si="0"/>
        <v>2.1158710799131981</v>
      </c>
      <c r="G44" s="38"/>
    </row>
    <row r="45" spans="1:7" x14ac:dyDescent="0.25">
      <c r="E45" s="38"/>
    </row>
    <row r="46" spans="1:7" x14ac:dyDescent="0.25">
      <c r="E46" s="38"/>
    </row>
    <row r="47" spans="1:7" x14ac:dyDescent="0.25">
      <c r="E47" s="38"/>
      <c r="G47" s="38"/>
    </row>
  </sheetData>
  <mergeCells count="3">
    <mergeCell ref="B18:B19"/>
    <mergeCell ref="C18:C19"/>
    <mergeCell ref="D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Validation_Results</vt:lpstr>
      <vt:lpstr>Monthly Models_Comparison</vt:lpstr>
      <vt:lpstr>Slope_Sat-Sun_Week_Model</vt:lpstr>
      <vt:lpstr>GET days</vt:lpstr>
      <vt:lpstr>Market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2021-04-06T21:05:11Z</dcterms:created>
  <dcterms:modified xsi:type="dcterms:W3CDTF">2022-04-12T01:48:28Z</dcterms:modified>
</cp:coreProperties>
</file>