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84300A58-2325-45D0-8419-85716908C724}" xr6:coauthVersionLast="36" xr6:coauthVersionMax="45" xr10:uidLastSave="{00000000-0000-0000-0000-000000000000}"/>
  <bookViews>
    <workbookView xWindow="45972" yWindow="-108" windowWidth="23256" windowHeight="12576" xr2:uid="{24FB5AD6-E8C4-47D4-9ED0-668401442B5C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12" i="1"/>
  <c r="Y7" i="1" l="1"/>
  <c r="Y12" i="1"/>
  <c r="Z17" i="1" l="1"/>
  <c r="H11" i="1"/>
  <c r="H14" i="1"/>
  <c r="H19" i="1" l="1"/>
  <c r="H18" i="1"/>
  <c r="H15" i="1"/>
  <c r="H10" i="1"/>
  <c r="H7" i="1"/>
  <c r="H6" i="1"/>
</calcChain>
</file>

<file path=xl/sharedStrings.xml><?xml version="1.0" encoding="utf-8"?>
<sst xmlns="http://schemas.openxmlformats.org/spreadsheetml/2006/main" count="36" uniqueCount="21">
  <si>
    <t>Senario</t>
  </si>
  <si>
    <t>Flow volume     (Ac-ft/ Month)</t>
  </si>
  <si>
    <t>Energy Generated (MWh)</t>
  </si>
  <si>
    <t>Revenue generated ($)</t>
  </si>
  <si>
    <t xml:space="preserve">Observed </t>
  </si>
  <si>
    <t>Hourly</t>
  </si>
  <si>
    <t>Linear programming         (2 periods: pHigh &amp; pLow)</t>
  </si>
  <si>
    <t>June 2018</t>
  </si>
  <si>
    <t>Hourly prices by WAPA</t>
  </si>
  <si>
    <t>Energy Prices used ($/MWh)</t>
  </si>
  <si>
    <t>November 2018</t>
  </si>
  <si>
    <t>November 2019</t>
  </si>
  <si>
    <t>August 2020</t>
  </si>
  <si>
    <t>On-peak= 63.52 &amp; Off-peak = 37.70</t>
  </si>
  <si>
    <t>On-peak= 62.13 &amp; Off-peak = 48.34</t>
  </si>
  <si>
    <t>On-peak= 61.98 &amp; Off-peak = 45.69</t>
  </si>
  <si>
    <t>% Error in Energy generated relative to observed amount</t>
  </si>
  <si>
    <t>On-peak= 79.00 &amp; Off-peak = 52.05</t>
  </si>
  <si>
    <t>Level</t>
  </si>
  <si>
    <t>pLow</t>
  </si>
  <si>
    <t>pHigh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</si>
</sst>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1" fillId="0" borderId="0" xfId="0" applyFont="1"/>
    <xf numFmtId="49" fontId="2" fillId="2" borderId="2" xfId="0" applyNumberFormat="1" applyFont="1" applyFill="1" applyBorder="1" applyAlignment="1">
      <alignment horizontal="center" wrapText="1"/>
    </xf>
    <xf numFmtId="49" fontId="2" fillId="2" borderId="0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A3B5-FEF8-428C-8335-B25319948B28}">
  <dimension ref="D3:Z19"/>
  <sheetViews>
    <sheetView tabSelected="1" topLeftCell="A2" zoomScale="70" zoomScaleNormal="70" workbookViewId="0">
      <selection activeCell="Q11" sqref="Q11"/>
    </sheetView>
  </sheetViews>
  <sheetFormatPr defaultRowHeight="14.4" x14ac:dyDescent="0.55000000000000004"/>
  <cols>
    <col min="5" max="6" width="16.5234375" customWidth="1"/>
    <col min="7" max="7" width="14.41796875" customWidth="1"/>
    <col min="8" max="8" width="19.5234375" customWidth="1"/>
    <col min="9" max="9" width="17.89453125" customWidth="1"/>
    <col min="10" max="10" width="18.9453125" customWidth="1"/>
    <col min="13" max="13" width="8.83984375" customWidth="1"/>
    <col min="16" max="16" width="13.5234375" customWidth="1"/>
    <col min="17" max="17" width="36.15625" customWidth="1"/>
  </cols>
  <sheetData>
    <row r="3" spans="4:25" ht="15.6" customHeight="1" x14ac:dyDescent="0.6">
      <c r="D3" s="24" t="s">
        <v>7</v>
      </c>
      <c r="E3" s="25"/>
      <c r="F3" s="25"/>
      <c r="G3" s="25"/>
      <c r="H3" s="25"/>
      <c r="I3" s="25"/>
      <c r="J3" s="25"/>
    </row>
    <row r="4" spans="4:25" ht="63.6" customHeight="1" x14ac:dyDescent="0.55000000000000004">
      <c r="D4" s="1"/>
      <c r="E4" s="1" t="s">
        <v>0</v>
      </c>
      <c r="F4" s="1" t="s">
        <v>1</v>
      </c>
      <c r="G4" s="1" t="s">
        <v>2</v>
      </c>
      <c r="H4" s="2" t="s">
        <v>16</v>
      </c>
      <c r="I4" s="1" t="s">
        <v>3</v>
      </c>
      <c r="J4" s="1" t="s">
        <v>9</v>
      </c>
    </row>
    <row r="5" spans="4:25" ht="15.6" x14ac:dyDescent="0.55000000000000004">
      <c r="D5" s="3">
        <v>1</v>
      </c>
      <c r="E5" s="3" t="s">
        <v>4</v>
      </c>
      <c r="F5" s="4">
        <v>784406</v>
      </c>
      <c r="G5" s="4">
        <v>343202</v>
      </c>
      <c r="H5" s="2"/>
      <c r="I5" s="1"/>
      <c r="J5" s="1"/>
      <c r="Q5" s="9"/>
    </row>
    <row r="6" spans="4:25" ht="31.2" x14ac:dyDescent="0.55000000000000004">
      <c r="D6" s="5">
        <v>2</v>
      </c>
      <c r="E6" s="3" t="s">
        <v>5</v>
      </c>
      <c r="F6" s="4">
        <v>784406</v>
      </c>
      <c r="G6" s="4">
        <v>351093</v>
      </c>
      <c r="H6" s="7">
        <f>(G6-G5)/G5</f>
        <v>2.2992290254718797E-2</v>
      </c>
      <c r="I6" s="6">
        <v>18308078.920000002</v>
      </c>
      <c r="J6" s="8" t="s">
        <v>8</v>
      </c>
      <c r="U6" t="s">
        <v>18</v>
      </c>
    </row>
    <row r="7" spans="4:25" ht="64.5" customHeight="1" x14ac:dyDescent="0.55000000000000004">
      <c r="D7" s="5">
        <v>3</v>
      </c>
      <c r="E7" s="3" t="s">
        <v>6</v>
      </c>
      <c r="F7" s="4">
        <v>784406</v>
      </c>
      <c r="G7" s="4">
        <v>351093</v>
      </c>
      <c r="H7" s="7">
        <f>(G7-G5)/G5</f>
        <v>2.2992290254718797E-2</v>
      </c>
      <c r="I7" s="6">
        <v>18308092</v>
      </c>
      <c r="J7" s="8" t="s">
        <v>13</v>
      </c>
      <c r="T7" t="s">
        <v>19</v>
      </c>
      <c r="U7">
        <v>3495.2859840000001</v>
      </c>
      <c r="W7">
        <f>SUM(U7:U8)</f>
        <v>13448.965727999999</v>
      </c>
      <c r="Y7">
        <f>W7*21</f>
        <v>282428.28028800001</v>
      </c>
    </row>
    <row r="8" spans="4:25" ht="15.6" x14ac:dyDescent="0.6">
      <c r="D8" s="26" t="s">
        <v>10</v>
      </c>
      <c r="E8" s="26"/>
      <c r="F8" s="26"/>
      <c r="G8" s="26"/>
      <c r="H8" s="26"/>
      <c r="I8" s="26"/>
      <c r="J8" s="26"/>
      <c r="T8" t="s">
        <v>20</v>
      </c>
      <c r="U8">
        <v>9953.6797439999991</v>
      </c>
    </row>
    <row r="9" spans="4:25" ht="15.6" x14ac:dyDescent="0.55000000000000004">
      <c r="D9" s="13">
        <v>1</v>
      </c>
      <c r="E9" s="13" t="s">
        <v>4</v>
      </c>
      <c r="F9" s="10">
        <v>679619</v>
      </c>
      <c r="G9" s="22">
        <v>247784</v>
      </c>
      <c r="H9" s="15"/>
      <c r="I9" s="16"/>
      <c r="J9" s="16"/>
    </row>
    <row r="10" spans="4:25" ht="31.2" x14ac:dyDescent="0.55000000000000004">
      <c r="D10" s="17">
        <v>2</v>
      </c>
      <c r="E10" s="13" t="s">
        <v>5</v>
      </c>
      <c r="F10" s="14">
        <v>679619</v>
      </c>
      <c r="G10" s="14">
        <v>274241</v>
      </c>
      <c r="H10" s="18">
        <f>(G10-G9)/G9</f>
        <v>0.10677444871339553</v>
      </c>
      <c r="I10" s="20">
        <v>14991305</v>
      </c>
      <c r="J10" s="19" t="s">
        <v>8</v>
      </c>
      <c r="Q10" s="23"/>
    </row>
    <row r="11" spans="4:25" ht="62.4" x14ac:dyDescent="0.55000000000000004">
      <c r="D11" s="17">
        <v>3</v>
      </c>
      <c r="E11" s="13" t="s">
        <v>6</v>
      </c>
      <c r="F11" s="14">
        <v>679619</v>
      </c>
      <c r="G11" s="14">
        <v>300570</v>
      </c>
      <c r="H11" s="18">
        <f>(G11-G9)/G9</f>
        <v>0.2130323184709263</v>
      </c>
      <c r="I11" s="20">
        <v>16418633</v>
      </c>
      <c r="J11" s="19" t="s">
        <v>15</v>
      </c>
      <c r="U11" t="s">
        <v>18</v>
      </c>
    </row>
    <row r="12" spans="4:25" ht="15.6" x14ac:dyDescent="0.6">
      <c r="D12" s="26" t="s">
        <v>11</v>
      </c>
      <c r="E12" s="26"/>
      <c r="F12" s="26"/>
      <c r="G12" s="26"/>
      <c r="H12" s="26"/>
      <c r="I12" s="26"/>
      <c r="J12" s="26"/>
      <c r="T12" t="s">
        <v>19</v>
      </c>
      <c r="U12">
        <v>3495.2859840000001</v>
      </c>
      <c r="W12">
        <f>SUM(U12:U13)</f>
        <v>10485.857952</v>
      </c>
      <c r="Y12">
        <f>W12*10</f>
        <v>104858.57952</v>
      </c>
    </row>
    <row r="13" spans="4:25" ht="15.6" x14ac:dyDescent="0.55000000000000004">
      <c r="D13" s="13">
        <v>1</v>
      </c>
      <c r="E13" s="13" t="s">
        <v>4</v>
      </c>
      <c r="F13" s="14">
        <v>640113</v>
      </c>
      <c r="G13" s="14">
        <v>280250</v>
      </c>
      <c r="H13" s="15"/>
      <c r="I13" s="16"/>
      <c r="J13" s="16"/>
      <c r="T13" t="s">
        <v>20</v>
      </c>
      <c r="U13">
        <v>6990.5719680000002</v>
      </c>
    </row>
    <row r="14" spans="4:25" ht="31.2" x14ac:dyDescent="0.55000000000000004">
      <c r="D14" s="17">
        <v>2</v>
      </c>
      <c r="E14" s="13" t="s">
        <v>5</v>
      </c>
      <c r="F14" s="14">
        <v>640113</v>
      </c>
      <c r="G14" s="14">
        <v>283098</v>
      </c>
      <c r="H14" s="18">
        <f>(G14-G13)/G13</f>
        <v>1.0162355040142729E-2</v>
      </c>
      <c r="I14" s="21">
        <v>15651479.3912083</v>
      </c>
      <c r="J14" s="19" t="s">
        <v>8</v>
      </c>
      <c r="R14" s="11"/>
    </row>
    <row r="15" spans="4:25" ht="62.4" x14ac:dyDescent="0.55000000000000004">
      <c r="D15" s="17">
        <v>3</v>
      </c>
      <c r="E15" s="13" t="s">
        <v>6</v>
      </c>
      <c r="F15" s="14">
        <v>640113</v>
      </c>
      <c r="G15" s="14">
        <v>283098</v>
      </c>
      <c r="H15" s="18">
        <f>(G15-G13)/G13</f>
        <v>1.0162355040142729E-2</v>
      </c>
      <c r="I15" s="20">
        <v>15651489</v>
      </c>
      <c r="J15" s="19" t="s">
        <v>14</v>
      </c>
    </row>
    <row r="16" spans="4:25" ht="15.6" x14ac:dyDescent="0.6">
      <c r="D16" s="26" t="s">
        <v>12</v>
      </c>
      <c r="E16" s="26"/>
      <c r="F16" s="26"/>
      <c r="G16" s="26"/>
      <c r="H16" s="26"/>
      <c r="I16" s="26"/>
      <c r="J16" s="26"/>
    </row>
    <row r="17" spans="4:26" ht="15.6" x14ac:dyDescent="0.55000000000000004">
      <c r="D17" s="3">
        <v>1</v>
      </c>
      <c r="E17" s="3" t="s">
        <v>4</v>
      </c>
      <c r="F17" s="4">
        <v>875696</v>
      </c>
      <c r="G17" s="4">
        <v>367385</v>
      </c>
      <c r="H17" s="2"/>
      <c r="I17" s="1"/>
      <c r="J17" s="1"/>
      <c r="Z17">
        <f>Y7+Y12</f>
        <v>387286.85980800004</v>
      </c>
    </row>
    <row r="18" spans="4:26" ht="31.2" x14ac:dyDescent="0.55000000000000004">
      <c r="D18" s="5">
        <v>2</v>
      </c>
      <c r="E18" s="3" t="s">
        <v>5</v>
      </c>
      <c r="F18" s="4">
        <v>875696</v>
      </c>
      <c r="G18" s="4">
        <v>387286</v>
      </c>
      <c r="H18" s="7">
        <f>(G18-G17)/G17</f>
        <v>5.4169331899778163E-2</v>
      </c>
      <c r="I18" s="6">
        <v>25790803</v>
      </c>
      <c r="J18" s="8" t="s">
        <v>8</v>
      </c>
      <c r="R18" s="9"/>
    </row>
    <row r="19" spans="4:26" ht="62.4" x14ac:dyDescent="0.55000000000000004">
      <c r="D19" s="5">
        <v>3</v>
      </c>
      <c r="E19" s="3" t="s">
        <v>6</v>
      </c>
      <c r="F19" s="4">
        <v>875695.8</v>
      </c>
      <c r="G19" s="4">
        <v>387286</v>
      </c>
      <c r="H19" s="7">
        <f>(G19-G17)/G17</f>
        <v>5.4169331899778163E-2</v>
      </c>
      <c r="I19" s="6">
        <v>25790799</v>
      </c>
      <c r="J19" s="8" t="s">
        <v>17</v>
      </c>
      <c r="P19" s="12"/>
      <c r="T19" s="9"/>
    </row>
  </sheetData>
  <mergeCells count="4">
    <mergeCell ref="D3:J3"/>
    <mergeCell ref="D8:J8"/>
    <mergeCell ref="D12:J12"/>
    <mergeCell ref="D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2020-10-18T03:33:54Z</dcterms:created>
  <dcterms:modified xsi:type="dcterms:W3CDTF">2021-04-05T01:58:29Z</dcterms:modified>
</cp:coreProperties>
</file>