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KG SALAK 2018\VLE\VLE DAERAH SEPANG\"/>
    </mc:Choice>
  </mc:AlternateContent>
  <bookViews>
    <workbookView xWindow="0" yWindow="0" windowWidth="21600" windowHeight="9630" activeTab="3"/>
  </bookViews>
  <sheets>
    <sheet name="ANALISA" sheetId="13" r:id="rId1"/>
    <sheet name="EDITING" sheetId="12" r:id="rId2"/>
    <sheet name="MENCAPAI KPI JAN - OGOS (2)" sheetId="10" r:id="rId3"/>
    <sheet name="KPI JAN" sheetId="8" r:id="rId4"/>
    <sheet name="KPI FEB" sheetId="7" r:id="rId5"/>
    <sheet name="KPI MAC" sheetId="5" r:id="rId6"/>
    <sheet name="KPI APRIL" sheetId="2" r:id="rId7"/>
    <sheet name="KPI MEI" sheetId="4" r:id="rId8"/>
    <sheet name="KPI JUN" sheetId="3" r:id="rId9"/>
    <sheet name="JULAI" sheetId="1" r:id="rId10"/>
    <sheet name="KPI OGOS" sheetId="6" r:id="rId11"/>
    <sheet name="MENCAPAI KPI JAN - OGOS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0" l="1"/>
  <c r="M43" i="10"/>
  <c r="M45" i="10"/>
  <c r="M35" i="10"/>
  <c r="M44" i="10"/>
  <c r="M46" i="10"/>
  <c r="M3" i="10"/>
  <c r="M28" i="10"/>
  <c r="M17" i="10"/>
  <c r="M18" i="10"/>
  <c r="M4" i="10"/>
  <c r="M41" i="10"/>
  <c r="M19" i="10"/>
  <c r="M29" i="10"/>
  <c r="M36" i="10"/>
  <c r="M5" i="10"/>
  <c r="M6" i="10"/>
  <c r="M7" i="10"/>
  <c r="M20" i="10"/>
  <c r="M8" i="10"/>
  <c r="M9" i="10"/>
  <c r="M21" i="10"/>
  <c r="M49" i="10"/>
  <c r="M22" i="10"/>
  <c r="M30" i="10"/>
  <c r="M23" i="10"/>
  <c r="M37" i="10"/>
  <c r="M10" i="10"/>
  <c r="M47" i="10"/>
  <c r="M51" i="10"/>
  <c r="M31" i="10"/>
  <c r="M38" i="10"/>
  <c r="M39" i="10"/>
  <c r="M50" i="10"/>
  <c r="M32" i="10"/>
  <c r="M48" i="10"/>
  <c r="M24" i="10"/>
  <c r="M11" i="10"/>
  <c r="M40" i="10"/>
  <c r="M25" i="10"/>
  <c r="M33" i="10"/>
  <c r="M12" i="10"/>
  <c r="M13" i="10"/>
  <c r="M26" i="10"/>
  <c r="M14" i="10"/>
  <c r="M42" i="10"/>
  <c r="M27" i="10"/>
  <c r="M15" i="10"/>
  <c r="M16" i="10"/>
  <c r="M34" i="10"/>
  <c r="M25" i="12"/>
  <c r="K39" i="13" l="1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R4" i="13"/>
  <c r="K4" i="13"/>
  <c r="K3" i="13"/>
  <c r="R2" i="13"/>
  <c r="Q2" i="13"/>
  <c r="K2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T4" i="12"/>
  <c r="T2" i="12"/>
  <c r="S2" i="12"/>
  <c r="T7" i="10" l="1"/>
  <c r="T5" i="10"/>
  <c r="S44" i="9"/>
  <c r="T12" i="9"/>
  <c r="S28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  <c r="AA5" i="9"/>
  <c r="AA7" i="9"/>
  <c r="T37" i="9"/>
  <c r="T10" i="9"/>
  <c r="T15" i="9"/>
  <c r="T5" i="9"/>
  <c r="T38" i="9"/>
  <c r="T27" i="9"/>
  <c r="T21" i="9"/>
  <c r="T39" i="9"/>
  <c r="T11" i="9"/>
  <c r="T22" i="9"/>
  <c r="T23" i="9"/>
  <c r="T41" i="9"/>
  <c r="T42" i="9"/>
  <c r="T29" i="9"/>
  <c r="T43" i="9"/>
  <c r="T30" i="9"/>
  <c r="T2" i="9"/>
  <c r="T31" i="9"/>
  <c r="T45" i="9"/>
  <c r="T6" i="9"/>
  <c r="T3" i="9"/>
  <c r="T25" i="9"/>
  <c r="T17" i="9"/>
  <c r="T7" i="9"/>
  <c r="T26" i="9"/>
  <c r="T9" i="9"/>
  <c r="T33" i="9"/>
  <c r="T46" i="9"/>
  <c r="T18" i="9"/>
  <c r="T34" i="9"/>
  <c r="T19" i="9"/>
  <c r="T47" i="9"/>
  <c r="T35" i="9"/>
  <c r="T49" i="9"/>
  <c r="T13" i="9"/>
  <c r="T50" i="9"/>
  <c r="T51" i="9"/>
  <c r="T14" i="9"/>
  <c r="S37" i="9"/>
  <c r="S10" i="9"/>
  <c r="S4" i="9"/>
  <c r="S15" i="9"/>
  <c r="S5" i="9"/>
  <c r="S38" i="9"/>
  <c r="S20" i="9"/>
  <c r="S27" i="9"/>
  <c r="S21" i="9"/>
  <c r="S39" i="9"/>
  <c r="S11" i="9"/>
  <c r="S22" i="9"/>
  <c r="S23" i="9"/>
  <c r="S41" i="9"/>
  <c r="S42" i="9"/>
  <c r="S29" i="9"/>
  <c r="S43" i="9"/>
  <c r="S30" i="9"/>
  <c r="S2" i="9"/>
  <c r="S31" i="9"/>
  <c r="S45" i="9"/>
  <c r="S6" i="9"/>
  <c r="S3" i="9"/>
  <c r="S25" i="9"/>
  <c r="S17" i="9"/>
  <c r="S7" i="9"/>
  <c r="S26" i="9"/>
  <c r="S9" i="9"/>
  <c r="S33" i="9"/>
  <c r="S46" i="9"/>
  <c r="S18" i="9"/>
  <c r="S34" i="9"/>
  <c r="S19" i="9"/>
  <c r="S47" i="9"/>
  <c r="S35" i="9"/>
  <c r="S49" i="9"/>
  <c r="S13" i="9"/>
  <c r="S50" i="9"/>
  <c r="S51" i="9"/>
  <c r="S14" i="9"/>
  <c r="T4" i="9" l="1"/>
  <c r="S8" i="9"/>
  <c r="S12" i="9"/>
  <c r="T16" i="9"/>
  <c r="T20" i="9"/>
  <c r="S24" i="9"/>
  <c r="T32" i="9"/>
  <c r="T36" i="9"/>
  <c r="T40" i="9"/>
  <c r="T48" i="9"/>
  <c r="S40" i="9"/>
  <c r="S32" i="9"/>
  <c r="T24" i="9"/>
  <c r="T44" i="9"/>
  <c r="T28" i="9"/>
  <c r="T8" i="9"/>
  <c r="S36" i="9"/>
  <c r="S48" i="9"/>
  <c r="S16" i="9"/>
  <c r="S5" i="10" l="1"/>
</calcChain>
</file>

<file path=xl/sharedStrings.xml><?xml version="1.0" encoding="utf-8"?>
<sst xmlns="http://schemas.openxmlformats.org/spreadsheetml/2006/main" count="2018" uniqueCount="147">
  <si>
    <t>NAMA SEKOLAH</t>
  </si>
  <si>
    <t>Student Count</t>
  </si>
  <si>
    <t>KPI Target (Jul'18)</t>
  </si>
  <si>
    <t>KPI Achieved Jul'18</t>
  </si>
  <si>
    <t>KPI Status</t>
  </si>
  <si>
    <t>BBC9401</t>
  </si>
  <si>
    <t>SEKOLAH JENIS KEBANGSAAN (CINA) CHIO CHIAO</t>
  </si>
  <si>
    <t>PASS</t>
  </si>
  <si>
    <t>BBD9455</t>
  </si>
  <si>
    <t>SEKOLAH JENIS KEBANGSAAN (TAMIL) DENGKIL</t>
  </si>
  <si>
    <t>BBD9452</t>
  </si>
  <si>
    <t>SEKOLAH JENIS KEBANGSAAN (TAMIL) LADANG AMPAR TENANG</t>
  </si>
  <si>
    <t>BBD9453</t>
  </si>
  <si>
    <t>SEKOLAH JENIS KEBANGSAAN (TAMIL) LADANG BUTE</t>
  </si>
  <si>
    <t>BBD9461</t>
  </si>
  <si>
    <t>SEKOLAH JENIS KEBANGSAAN (TAMIL) LDG WEST COUNTRY 'BARAT'</t>
  </si>
  <si>
    <t>BBD9458</t>
  </si>
  <si>
    <t>SEKOLAH JENIS KEBANGSAAN (TAMIL) SEPANG</t>
  </si>
  <si>
    <t>BBA9204</t>
  </si>
  <si>
    <t>SEKOLAH KEBANGSAAN SALAK</t>
  </si>
  <si>
    <t>BBA9203</t>
  </si>
  <si>
    <t>SEKOLAH KEBANGSAAN SG PELEK</t>
  </si>
  <si>
    <t>School Code</t>
  </si>
  <si>
    <t>BHA9001</t>
  </si>
  <si>
    <t>KOLEJ VOKASIONAL SEPANG</t>
  </si>
  <si>
    <t>FAIL</t>
  </si>
  <si>
    <t>BFT9002</t>
  </si>
  <si>
    <t>SAM BANDAR BARU SALAK TINGGI</t>
  </si>
  <si>
    <t>BFT9001</t>
  </si>
  <si>
    <t>SAM SUNGAI MERAB LUAR</t>
  </si>
  <si>
    <t>BBC9402</t>
  </si>
  <si>
    <t>SEKOLAH JENIS KEBANGSAAN (CINA) DENGKIL</t>
  </si>
  <si>
    <t>BBC9403</t>
  </si>
  <si>
    <t>SEKOLAH JENIS KEBANGSAAN (CINA) SEPANG</t>
  </si>
  <si>
    <t>BBC9404</t>
  </si>
  <si>
    <t>SEKOLAH JENIS KEBANGSAAN (CINA) SIN MING</t>
  </si>
  <si>
    <t>BBC9405</t>
  </si>
  <si>
    <t>SEKOLAH JENIS KEBANGSAAN (CINA) TCHE MIN</t>
  </si>
  <si>
    <t>BBC9406</t>
  </si>
  <si>
    <t>SEKOLAH JENIS KEBANGSAAN (CINA) WAH LIAN</t>
  </si>
  <si>
    <t>BBD9454</t>
  </si>
  <si>
    <t>SEKOLAH JENIS KEBANGSAAN (TAMIL) BANDAR BARU SALAK TINGGI</t>
  </si>
  <si>
    <t>BBD9457</t>
  </si>
  <si>
    <t>SEKOLAH JENIS KEBANGSAAN (TAMIL) TAMAN PERMATA</t>
  </si>
  <si>
    <t>BBD9460</t>
  </si>
  <si>
    <t>SEKOLAH JENIS KEBANGSAAN (TAMIL) TELUK MERBAU</t>
  </si>
  <si>
    <t>BBA9217</t>
  </si>
  <si>
    <t>SEKOLAH KEBANGSAAN BANDAR BARU SALAK TINGGI</t>
  </si>
  <si>
    <t>BBA9202</t>
  </si>
  <si>
    <t>SEKOLAH KEBANGSAAN BKT BANGKONG</t>
  </si>
  <si>
    <t>BBA9216</t>
  </si>
  <si>
    <t>SEKOLAH KEBANGSAAN BKT TAMPOI (ASLI)</t>
  </si>
  <si>
    <t>BBA9226</t>
  </si>
  <si>
    <t>SEKOLAH KEBANGSAAN CYBERJAYA</t>
  </si>
  <si>
    <t>BBA9213</t>
  </si>
  <si>
    <t>SEKOLAH KEBANGSAAN DATO' ABU BAKAR BAGINDA</t>
  </si>
  <si>
    <t>BBA9210</t>
  </si>
  <si>
    <t>SEKOLAH KEBANGSAAN DENGKIL</t>
  </si>
  <si>
    <t>BBA9229</t>
  </si>
  <si>
    <t>SEKOLAH KEBANGSAAN DESA PINGGIRAN PUTRA</t>
  </si>
  <si>
    <t>BBA9208</t>
  </si>
  <si>
    <t>SEKOLAH KEBANGSAAN JENDERAM</t>
  </si>
  <si>
    <t>BBA9209</t>
  </si>
  <si>
    <t>SEKOLAH KEBANGSAAN JENDERAM HILIR</t>
  </si>
  <si>
    <t>BBA9205</t>
  </si>
  <si>
    <t>SEKOLAH KEBANGSAAN KG BAHARU LANJUT</t>
  </si>
  <si>
    <t>BBA9227</t>
  </si>
  <si>
    <t>SEKOLAH KEBANGSAAN KLIA</t>
  </si>
  <si>
    <t>BBA9225</t>
  </si>
  <si>
    <t>SEKOLAH KEBANGSAAN KOTA WARISAN</t>
  </si>
  <si>
    <t>BBB9301</t>
  </si>
  <si>
    <t>SEKOLAH KEBANGSAAN METHODIST</t>
  </si>
  <si>
    <t>BBA9214</t>
  </si>
  <si>
    <t>SEKOLAH KEBANGSAAN PULAU MERANTI</t>
  </si>
  <si>
    <t>BBA9215</t>
  </si>
  <si>
    <t>SEKOLAH KEBANGSAAN SG MELUT (ASLI)</t>
  </si>
  <si>
    <t>BBA9211</t>
  </si>
  <si>
    <t>SEKOLAH KEBANGSAAN SG MERAB LUAR</t>
  </si>
  <si>
    <t>BBA9201</t>
  </si>
  <si>
    <t>SEKOLAH KEBANGSAAN SUNGAI RAWANG</t>
  </si>
  <si>
    <t>BBA9221</t>
  </si>
  <si>
    <t>SEKOLAH KEBANGSAAN TAMAN PANTAI SEPANG PUTRA</t>
  </si>
  <si>
    <t>BBA9224</t>
  </si>
  <si>
    <t>SEKOLAH KEBANGSAAN TAMAN PUTRA PERDANA</t>
  </si>
  <si>
    <t>BBA9228</t>
  </si>
  <si>
    <t>SEKOLAH KEBANGSAAN TAMAN PUTRA PERDANA 2</t>
  </si>
  <si>
    <t>BBA9220</t>
  </si>
  <si>
    <t>SEKOLAH KEBANGSAAN TAMAN SEROJA</t>
  </si>
  <si>
    <t>BEA9604</t>
  </si>
  <si>
    <t>SEKOLAH MENENGAH KEBANGSAAN BANDAR BARU SALAK TINGGI</t>
  </si>
  <si>
    <t>BEA9609</t>
  </si>
  <si>
    <t>SEKOLAH MENENGAH KEBANGSAAN CYBERJAYA</t>
  </si>
  <si>
    <t>BEA9612</t>
  </si>
  <si>
    <t>SEKOLAH MENENGAH KEBANGSAAN DATO' ABU BAKAR BAGINDA</t>
  </si>
  <si>
    <t>BEB9701</t>
  </si>
  <si>
    <t>SEKOLAH MENENGAH KEBANGSAAN DENGKIL</t>
  </si>
  <si>
    <t>BEA9610</t>
  </si>
  <si>
    <t>SEKOLAH MENENGAH KEBANGSAAN PANTAI SEPANG PUTRA</t>
  </si>
  <si>
    <t>BEA9611</t>
  </si>
  <si>
    <t>SEKOLAH MENENGAH KEBANGSAAN PUTRA PERDANA</t>
  </si>
  <si>
    <t>BEA9607</t>
  </si>
  <si>
    <t>SEKOLAH MENENGAH KEBANGSAAN SERI PUTERI</t>
  </si>
  <si>
    <t>BEA9602</t>
  </si>
  <si>
    <t>SEKOLAH MENENGAH KEBANGSAAN SERI SEPANG</t>
  </si>
  <si>
    <t>BEB9651</t>
  </si>
  <si>
    <t>SEKOLAH MENENGAH KEBANGSAAN SUNGAI PELEK</t>
  </si>
  <si>
    <t>BEA9601</t>
  </si>
  <si>
    <t>SEKOLAH MENENGAH KEBANGSAAN SUNGAI RAWANG</t>
  </si>
  <si>
    <t>BIL</t>
  </si>
  <si>
    <t>KOD SEKOLAH</t>
  </si>
  <si>
    <t>KPI Target</t>
  </si>
  <si>
    <t>KPI Achieved (April)</t>
  </si>
  <si>
    <t>KPI Status (April)</t>
  </si>
  <si>
    <t>KPI Target (June 2018)</t>
  </si>
  <si>
    <t>KPI Achieved (Jun)</t>
  </si>
  <si>
    <t>Current School Code</t>
  </si>
  <si>
    <t>KPI Target (May 2018)</t>
  </si>
  <si>
    <t>KPI Achieved</t>
  </si>
  <si>
    <t>KPI Target (Mar)</t>
  </si>
  <si>
    <t>KPI Achieved (as of 31 March 2018)</t>
  </si>
  <si>
    <t>Status (March)</t>
  </si>
  <si>
    <t>KPI Target (Aug'18)</t>
  </si>
  <si>
    <t>KPI Target (FEB)</t>
  </si>
  <si>
    <t>Status</t>
  </si>
  <si>
    <t>KPI Contribution</t>
  </si>
  <si>
    <t>33%</t>
  </si>
  <si>
    <t>16%</t>
  </si>
  <si>
    <t>49%</t>
  </si>
  <si>
    <t>%</t>
  </si>
  <si>
    <t>OGOS</t>
  </si>
  <si>
    <t>JAN</t>
  </si>
  <si>
    <t>FEB</t>
  </si>
  <si>
    <t>MAR</t>
  </si>
  <si>
    <t>APR</t>
  </si>
  <si>
    <t>MAY</t>
  </si>
  <si>
    <t>JUN</t>
  </si>
  <si>
    <t>JUL</t>
  </si>
  <si>
    <t>AUG</t>
  </si>
  <si>
    <t>PERKARA</t>
  </si>
  <si>
    <t>PERATUS SEKOLAH YANG MENGGUNAKAN VLE</t>
  </si>
  <si>
    <t>BI SEKOLAH YANG MENCAPAI KPI SEHINGGA OGOS</t>
  </si>
  <si>
    <t>BILANGAN SEKOLAH YANG TIDAK PERNAH MENCAPAI KPI SEHINGGA OGOS</t>
  </si>
  <si>
    <t>Column1</t>
  </si>
  <si>
    <t>MAC</t>
  </si>
  <si>
    <t>APRIL</t>
  </si>
  <si>
    <t>JULAI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</si>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</sst>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1F2"/>
      </patternFill>
    </fill>
    <fill>
      <patternFill patternType="solid">
        <fgColor rgb="FFFFFF0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EA9DB"/>
      </right>
      <top style="thin">
        <color rgb="FF8EA9DB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0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5" borderId="4" xfId="0" applyFont="1" applyFill="1" applyBorder="1"/>
    <xf numFmtId="0" fontId="0" fillId="5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6" borderId="6" xfId="0" applyFont="1" applyFill="1" applyBorder="1"/>
    <xf numFmtId="0" fontId="0" fillId="6" borderId="7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0" fillId="0" borderId="8" xfId="0" applyFont="1" applyBorder="1"/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6" borderId="8" xfId="0" applyFont="1" applyFill="1" applyBorder="1"/>
    <xf numFmtId="0" fontId="0" fillId="6" borderId="4" xfId="0" applyFont="1" applyFill="1" applyBorder="1" applyAlignment="1">
      <alignment horizontal="center"/>
    </xf>
    <xf numFmtId="1" fontId="0" fillId="6" borderId="4" xfId="0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" fontId="0" fillId="0" borderId="0" xfId="0" applyNumberFormat="1"/>
    <xf numFmtId="1" fontId="0" fillId="6" borderId="4" xfId="0" applyNumberFormat="1" applyFont="1" applyFill="1" applyBorder="1"/>
    <xf numFmtId="1" fontId="0" fillId="0" borderId="4" xfId="0" applyNumberFormat="1" applyFont="1" applyBorder="1"/>
    <xf numFmtId="1" fontId="0" fillId="5" borderId="4" xfId="0" applyNumberFormat="1" applyFont="1" applyFill="1" applyBorder="1"/>
    <xf numFmtId="1" fontId="0" fillId="0" borderId="6" xfId="0" applyNumberFormat="1" applyFont="1" applyBorder="1"/>
    <xf numFmtId="1" fontId="0" fillId="6" borderId="6" xfId="0" applyNumberFormat="1" applyFont="1" applyFill="1" applyBorder="1"/>
    <xf numFmtId="0" fontId="0" fillId="0" borderId="9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Border="1"/>
    <xf numFmtId="164" fontId="0" fillId="6" borderId="5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6" borderId="5" xfId="0" applyNumberFormat="1" applyFont="1" applyFill="1" applyBorder="1"/>
    <xf numFmtId="164" fontId="0" fillId="0" borderId="5" xfId="0" applyNumberFormat="1" applyFont="1" applyBorder="1"/>
    <xf numFmtId="164" fontId="0" fillId="5" borderId="5" xfId="0" applyNumberFormat="1" applyFont="1" applyFill="1" applyBorder="1"/>
    <xf numFmtId="164" fontId="0" fillId="0" borderId="0" xfId="0" applyNumberFormat="1" applyFont="1" applyBorder="1"/>
    <xf numFmtId="164" fontId="0" fillId="6" borderId="0" xfId="0" applyNumberFormat="1" applyFont="1" applyFill="1" applyBorder="1"/>
    <xf numFmtId="164" fontId="0" fillId="6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/>
    <xf numFmtId="164" fontId="2" fillId="0" borderId="3" xfId="0" applyNumberFormat="1" applyFont="1" applyFill="1" applyBorder="1"/>
    <xf numFmtId="164" fontId="2" fillId="3" borderId="0" xfId="0" applyNumberFormat="1" applyFont="1" applyFill="1" applyBorder="1"/>
    <xf numFmtId="164" fontId="2" fillId="0" borderId="0" xfId="0" applyNumberFormat="1" applyFont="1" applyFill="1" applyBorder="1"/>
    <xf numFmtId="164" fontId="0" fillId="3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ill="1"/>
    <xf numFmtId="164" fontId="0" fillId="0" borderId="5" xfId="0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/>
    <xf numFmtId="0" fontId="0" fillId="0" borderId="0" xfId="0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8" borderId="3" xfId="0" applyFont="1" applyFill="1" applyBorder="1"/>
    <xf numFmtId="0" fontId="2" fillId="8" borderId="0" xfId="0" applyFont="1" applyFill="1" applyBorder="1"/>
    <xf numFmtId="164" fontId="0" fillId="7" borderId="0" xfId="0" applyNumberFormat="1" applyFill="1"/>
    <xf numFmtId="0" fontId="0" fillId="7" borderId="5" xfId="0" applyFont="1" applyFill="1" applyBorder="1"/>
    <xf numFmtId="164" fontId="0" fillId="7" borderId="0" xfId="0" applyNumberFormat="1" applyFill="1" applyAlignment="1">
      <alignment horizontal="center"/>
    </xf>
    <xf numFmtId="164" fontId="0" fillId="7" borderId="0" xfId="0" applyNumberFormat="1" applyFont="1" applyFill="1" applyAlignment="1"/>
    <xf numFmtId="0" fontId="0" fillId="7" borderId="0" xfId="0" applyFill="1"/>
    <xf numFmtId="0" fontId="2" fillId="7" borderId="3" xfId="0" applyFont="1" applyFill="1" applyBorder="1"/>
    <xf numFmtId="0" fontId="2" fillId="7" borderId="0" xfId="0" applyFont="1" applyFill="1" applyBorder="1"/>
    <xf numFmtId="0" fontId="0" fillId="9" borderId="5" xfId="0" applyFont="1" applyFill="1" applyBorder="1"/>
    <xf numFmtId="164" fontId="0" fillId="8" borderId="0" xfId="0" applyNumberFormat="1" applyFont="1" applyFill="1" applyAlignment="1"/>
    <xf numFmtId="0" fontId="2" fillId="8" borderId="1" xfId="0" applyFont="1" applyFill="1" applyBorder="1"/>
    <xf numFmtId="0" fontId="2" fillId="8" borderId="2" xfId="0" applyFont="1" applyFill="1" applyBorder="1"/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164" fontId="0" fillId="0" borderId="9" xfId="0" applyNumberFormat="1" applyFill="1" applyBorder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" formatCode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ANALISA!$C$1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ANALISA!$C$2:$C$39</c:f>
            </c:numRef>
          </c:val>
          <c:extLst>
            <c:ext xmlns:c16="http://schemas.microsoft.com/office/drawing/2014/chart" uri="{C3380CC4-5D6E-409C-BE32-E72D297353CC}">
              <c16:uniqueId val="{00000000-8099-4D6C-9D26-4630C3E28B01}"/>
            </c:ext>
          </c:extLst>
        </c:ser>
        <c:ser>
          <c:idx val="1"/>
          <c:order val="1"/>
          <c:tx>
            <c:strRef>
              <c:f>ANALISA!$D$1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ANALISA!$D$2:$D$39</c:f>
            </c:numRef>
          </c:val>
          <c:extLst>
            <c:ext xmlns:c16="http://schemas.microsoft.com/office/drawing/2014/chart" uri="{C3380CC4-5D6E-409C-BE32-E72D297353CC}">
              <c16:uniqueId val="{00000001-8099-4D6C-9D26-4630C3E28B01}"/>
            </c:ext>
          </c:extLst>
        </c:ser>
        <c:ser>
          <c:idx val="2"/>
          <c:order val="2"/>
          <c:tx>
            <c:strRef>
              <c:f>ANALISA!$E$1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ANALISA!$E$2:$E$39</c:f>
            </c:numRef>
          </c:val>
          <c:extLst>
            <c:ext xmlns:c16="http://schemas.microsoft.com/office/drawing/2014/chart" uri="{C3380CC4-5D6E-409C-BE32-E72D297353CC}">
              <c16:uniqueId val="{00000002-8099-4D6C-9D26-4630C3E28B01}"/>
            </c:ext>
          </c:extLst>
        </c:ser>
        <c:ser>
          <c:idx val="3"/>
          <c:order val="3"/>
          <c:tx>
            <c:strRef>
              <c:f>ANALISA!$F$1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ANALISA!$F$2:$F$39</c:f>
            </c:numRef>
          </c:val>
          <c:extLst>
            <c:ext xmlns:c16="http://schemas.microsoft.com/office/drawing/2014/chart" uri="{C3380CC4-5D6E-409C-BE32-E72D297353CC}">
              <c16:uniqueId val="{00000003-8099-4D6C-9D26-4630C3E28B01}"/>
            </c:ext>
          </c:extLst>
        </c:ser>
        <c:ser>
          <c:idx val="4"/>
          <c:order val="4"/>
          <c:tx>
            <c:strRef>
              <c:f>ANALISA!$G$1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ANALISA!$G$2:$G$39</c:f>
            </c:numRef>
          </c:val>
          <c:extLst>
            <c:ext xmlns:c16="http://schemas.microsoft.com/office/drawing/2014/chart" uri="{C3380CC4-5D6E-409C-BE32-E72D297353CC}">
              <c16:uniqueId val="{00000004-8099-4D6C-9D26-4630C3E28B01}"/>
            </c:ext>
          </c:extLst>
        </c:ser>
        <c:ser>
          <c:idx val="5"/>
          <c:order val="5"/>
          <c:tx>
            <c:strRef>
              <c:f>ANALISA!$H$1</c:f>
              <c:strCache>
                <c:ptCount val="1"/>
                <c:pt idx="0">
                  <c:v>JULAI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ANALISA!$H$2:$H$39</c:f>
            </c:numRef>
          </c:val>
          <c:extLst>
            <c:ext xmlns:c16="http://schemas.microsoft.com/office/drawing/2014/chart" uri="{C3380CC4-5D6E-409C-BE32-E72D297353CC}">
              <c16:uniqueId val="{00000005-8099-4D6C-9D26-4630C3E28B01}"/>
            </c:ext>
          </c:extLst>
        </c:ser>
        <c:ser>
          <c:idx val="6"/>
          <c:order val="6"/>
          <c:tx>
            <c:strRef>
              <c:f>ANALISA!$I$1</c:f>
              <c:strCache>
                <c:ptCount val="1"/>
                <c:pt idx="0">
                  <c:v>OGOS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ANALISA!$I$2:$I$39</c:f>
            </c:numRef>
          </c:val>
          <c:extLst>
            <c:ext xmlns:c16="http://schemas.microsoft.com/office/drawing/2014/chart" uri="{C3380CC4-5D6E-409C-BE32-E72D297353CC}">
              <c16:uniqueId val="{00000006-8099-4D6C-9D26-4630C3E28B01}"/>
            </c:ext>
          </c:extLst>
        </c:ser>
        <c:ser>
          <c:idx val="7"/>
          <c:order val="7"/>
          <c:tx>
            <c:strRef>
              <c:f>ANALISA!$J$1</c:f>
              <c:strCache>
                <c:ptCount val="1"/>
                <c:pt idx="0">
                  <c:v>SEPT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ANALISA!$J$2:$J$39</c:f>
            </c:numRef>
          </c:val>
          <c:extLst>
            <c:ext xmlns:c16="http://schemas.microsoft.com/office/drawing/2014/chart" uri="{C3380CC4-5D6E-409C-BE32-E72D297353CC}">
              <c16:uniqueId val="{00000007-8099-4D6C-9D26-4630C3E28B01}"/>
            </c:ext>
          </c:extLst>
        </c:ser>
        <c:ser>
          <c:idx val="8"/>
          <c:order val="8"/>
          <c:tx>
            <c:strRef>
              <c:f>ANALISA!$K$1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ANALISA!$B$2:$B$39</c:f>
              <c:strCache>
                <c:ptCount val="38"/>
                <c:pt idx="0">
                  <c:v>SEKOLAH JENIS KEBANGSAAN (TAMIL) LADANG BUTE</c:v>
                </c:pt>
                <c:pt idx="1">
                  <c:v>SEKOLAH JENIS KEBANGSAAN (CINA) CHIO CHIAO</c:v>
                </c:pt>
                <c:pt idx="2">
                  <c:v>SEKOLAH JENIS KEBANGSAAN (TAMIL) SEPANG</c:v>
                </c:pt>
                <c:pt idx="3">
                  <c:v>SEKOLAH KEBANGSAAN SALAK</c:v>
                </c:pt>
                <c:pt idx="4">
                  <c:v>SEKOLAH KEBANGSAAN JENDERAM HILIR</c:v>
                </c:pt>
                <c:pt idx="5">
                  <c:v>SEKOLAH JENIS KEBANGSAAN (TAMIL) LADANG AMPAR TENANG</c:v>
                </c:pt>
                <c:pt idx="6">
                  <c:v>SEKOLAH JENIS KEBANGSAAN (TAMIL) LDG WEST COUNTRY 'BARAT'</c:v>
                </c:pt>
                <c:pt idx="7">
                  <c:v>SEKOLAH KEBANGSAAN JENDERAM</c:v>
                </c:pt>
                <c:pt idx="8">
                  <c:v>SEKOLAH KEBANGSAAN BKT TAMPOI (ASLI)</c:v>
                </c:pt>
                <c:pt idx="9">
                  <c:v>SEKOLAH MENENGAH KEBANGSAAN DENGKIL</c:v>
                </c:pt>
                <c:pt idx="10">
                  <c:v>SEKOLAH KEBANGSAAN KG BAHARU LANJUT</c:v>
                </c:pt>
                <c:pt idx="11">
                  <c:v>SEKOLAH JENIS KEBANGSAAN (TAMIL) DENGKIL</c:v>
                </c:pt>
                <c:pt idx="12">
                  <c:v>SEKOLAH JENIS KEBANGSAAN (TAMIL) TAMAN PERMATA</c:v>
                </c:pt>
                <c:pt idx="13">
                  <c:v>SEKOLAH MENENGAH KEBANGSAAN BANDAR BARU SALAK TINGGI</c:v>
                </c:pt>
                <c:pt idx="14">
                  <c:v>SEKOLAH KEBANGSAAN SG MERAB LUAR</c:v>
                </c:pt>
                <c:pt idx="15">
                  <c:v>SEKOLAH KEBANGSAAN TAMAN SEROJA</c:v>
                </c:pt>
                <c:pt idx="16">
                  <c:v>SEKOLAH JENIS KEBANGSAAN (CINA) SEPANG</c:v>
                </c:pt>
                <c:pt idx="17">
                  <c:v>SEKOLAH JENIS KEBANGSAAN (TAMIL) BANDAR BARU SALAK TINGGI</c:v>
                </c:pt>
                <c:pt idx="18">
                  <c:v>SEKOLAH MENENGAH KEBANGSAAN CYBERJAYA</c:v>
                </c:pt>
                <c:pt idx="19">
                  <c:v>SEKOLAH KEBANGSAAN DATO' ABU BAKAR BAGINDA</c:v>
                </c:pt>
                <c:pt idx="20">
                  <c:v>SEKOLAH KEBANGSAAN PULAU MERANTI</c:v>
                </c:pt>
                <c:pt idx="21">
                  <c:v>SEKOLAH KEBANGSAAN BANDAR BARU SALAK TINGGI</c:v>
                </c:pt>
                <c:pt idx="22">
                  <c:v>SEKOLAH KEBANGSAAN KLIA</c:v>
                </c:pt>
                <c:pt idx="23">
                  <c:v>SEKOLAH JENIS KEBANGSAAN (CINA) DENGKIL</c:v>
                </c:pt>
                <c:pt idx="24">
                  <c:v>SEKOLAH JENIS KEBANGSAAN (CINA) SIN MING</c:v>
                </c:pt>
                <c:pt idx="25">
                  <c:v>SEKOLAH MENENGAH KEBANGSAAN SERI PUTERI</c:v>
                </c:pt>
                <c:pt idx="26">
                  <c:v>SEKOLAH MENENGAH KEBANGSAAN DATO' ABU BAKAR BAGINDA</c:v>
                </c:pt>
                <c:pt idx="27">
                  <c:v>SAM SUNGAI MERAB LUAR</c:v>
                </c:pt>
                <c:pt idx="28">
                  <c:v>SEKOLAH KEBANGSAAN DENGKIL</c:v>
                </c:pt>
                <c:pt idx="29">
                  <c:v>SEKOLAH KEBANGSAAN SG MELUT (ASLI)</c:v>
                </c:pt>
                <c:pt idx="30">
                  <c:v>SEKOLAH KEBANGSAAN TAMAN PUTRA PERDANA</c:v>
                </c:pt>
                <c:pt idx="31">
                  <c:v>SEKOLAH KEBANGSAAN KOTA WARISAN</c:v>
                </c:pt>
                <c:pt idx="32">
                  <c:v>SEKOLAH KEBANGSAAN CYBERJAYA</c:v>
                </c:pt>
                <c:pt idx="33">
                  <c:v>SEKOLAH KEBANGSAAN TAMAN PUTRA PERDANA 2</c:v>
                </c:pt>
                <c:pt idx="34">
                  <c:v>SEKOLAH KEBANGSAAN DESA PINGGIRAN PUTRA</c:v>
                </c:pt>
                <c:pt idx="35">
                  <c:v>SEKOLAH MENENGAH KEBANGSAAN PUTRA PERDANA</c:v>
                </c:pt>
                <c:pt idx="36">
                  <c:v>SAM BANDAR BARU SALAK TINGGI</c:v>
                </c:pt>
                <c:pt idx="37">
                  <c:v>KOLEJ VOKASIONAL SEPANG</c:v>
                </c:pt>
              </c:strCache>
            </c:strRef>
          </c:cat>
          <c:val>
            <c:numRef>
              <c:f>ANALISA!$K$2:$K$39</c:f>
              <c:numCache>
                <c:formatCode>General</c:formatCode>
                <c:ptCount val="3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9-4D6C-9D26-4630C3E28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76111600"/>
        <c:axId val="676110288"/>
      </c:barChart>
      <c:catAx>
        <c:axId val="6761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0288"/>
        <c:crosses val="autoZero"/>
        <c:auto val="1"/>
        <c:lblAlgn val="ctr"/>
        <c:lblOffset val="100"/>
        <c:noMultiLvlLbl val="0"/>
      </c:catAx>
      <c:valAx>
        <c:axId val="67611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698500</xdr:colOff>
      <xdr:row>8</xdr:row>
      <xdr:rowOff>127000</xdr:rowOff>
    </xdr:from>
    <xdr:to>
      <xdr:col>29</xdr:col>
      <xdr:colOff>349250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E51" totalsRowShown="0" headerRowDxfId="3">
  <sortState ref="A2:E51">
    <sortCondition ref="A2:A51"/>
  </sortState>
  <tableColumns count="5">
    <tableColumn id="3" name="KOD SEKOLAH"/>
    <tableColumn id="7" name="NAMA SEKOLAH"/>
    <tableColumn id="16" name="KPI Contribution"/>
    <tableColumn id="18" name="Student Count"/>
    <tableColumn id="21" name="KPI Achiev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0" displayName="Table20" ref="A1:F51" totalsRowShown="0" headerRowDxfId="2">
  <sortState ref="A2:E51">
    <sortCondition ref="A2:A51"/>
  </sortState>
  <tableColumns count="6">
    <tableColumn id="2" name="KOD SEKOLAH"/>
    <tableColumn id="3" name="NAMA SEKOLAH"/>
    <tableColumn id="20" name="KPI Target (Mar)" dataDxfId="1"/>
    <tableColumn id="21" name="KPI Achieved (as of 31 March 2018)"/>
    <tableColumn id="22" name="Status (March)"/>
    <tableColumn id="1" name="Column1" dataDxfId="0">
      <calculatedColumnFormula>Table20[[#This Row],[KPI Achieved (as of 31 March 2018)]]/Table20[[#This Row],[KPI Target (Mar)]]*100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view="pageBreakPreview" zoomScale="60" zoomScaleNormal="100" workbookViewId="0">
      <selection activeCell="AD2" sqref="AD2:AD21"/>
    </sheetView>
  </sheetViews>
  <sheetFormatPr defaultRowHeight="15" x14ac:dyDescent="0.25"/>
  <cols>
    <col min="1" max="1" width="10.5703125" customWidth="1"/>
    <col min="2" max="2" width="82.28515625" customWidth="1"/>
    <col min="3" max="3" width="11.28515625" hidden="1" customWidth="1"/>
    <col min="4" max="10" width="0" hidden="1" customWidth="1"/>
    <col min="15" max="15" width="15.5703125" customWidth="1"/>
    <col min="16" max="16" width="13.42578125" customWidth="1"/>
    <col min="18" max="18" width="11.140625" bestFit="1" customWidth="1"/>
  </cols>
  <sheetData>
    <row r="1" spans="1:30" s="10" customFormat="1" ht="73.5" customHeight="1" x14ac:dyDescent="0.25">
      <c r="A1" s="7" t="s">
        <v>115</v>
      </c>
      <c r="B1" s="8" t="s">
        <v>0</v>
      </c>
      <c r="C1" s="9" t="s">
        <v>131</v>
      </c>
      <c r="D1" s="9" t="s">
        <v>143</v>
      </c>
      <c r="E1" s="9" t="s">
        <v>144</v>
      </c>
      <c r="F1" s="9" t="s">
        <v>134</v>
      </c>
      <c r="G1" s="9" t="s">
        <v>135</v>
      </c>
      <c r="H1" s="9" t="s">
        <v>145</v>
      </c>
      <c r="I1" s="9" t="s">
        <v>129</v>
      </c>
      <c r="J1" s="9" t="s">
        <v>146</v>
      </c>
      <c r="K1" s="10" t="s">
        <v>7</v>
      </c>
    </row>
    <row r="2" spans="1:30" ht="15.75" customHeight="1" x14ac:dyDescent="0.25">
      <c r="A2" s="1" t="s">
        <v>12</v>
      </c>
      <c r="B2" s="2" t="s">
        <v>13</v>
      </c>
      <c r="C2" s="73">
        <v>372.02044753086415</v>
      </c>
      <c r="D2" s="74">
        <v>322.49724037763252</v>
      </c>
      <c r="E2" s="73">
        <v>302.20179738562092</v>
      </c>
      <c r="F2" s="73">
        <v>199.51808278867099</v>
      </c>
      <c r="G2" s="75">
        <v>339.02193173565718</v>
      </c>
      <c r="H2" s="73">
        <v>240</v>
      </c>
      <c r="I2" s="73">
        <v>400</v>
      </c>
      <c r="J2" s="76">
        <v>260</v>
      </c>
      <c r="K2" s="77">
        <f t="shared" ref="K2:K39" si="0">COUNTIF(C2:J2,"&gt;100")</f>
        <v>8</v>
      </c>
      <c r="N2" s="93" t="s">
        <v>140</v>
      </c>
      <c r="O2" s="93"/>
      <c r="P2" s="93"/>
      <c r="Q2" s="94">
        <f>COUNT(J2:J39,3,4,5,6,7)</f>
        <v>43</v>
      </c>
      <c r="R2" s="95">
        <f>2/51*100</f>
        <v>3.9215686274509802</v>
      </c>
      <c r="AD2">
        <v>1</v>
      </c>
    </row>
    <row r="3" spans="1:30" x14ac:dyDescent="0.25">
      <c r="A3" s="1" t="s">
        <v>5</v>
      </c>
      <c r="B3" s="2" t="s">
        <v>6</v>
      </c>
      <c r="C3" s="73">
        <v>312.3699855699856</v>
      </c>
      <c r="D3" s="74">
        <v>198.3017419343345</v>
      </c>
      <c r="E3" s="73">
        <v>167.370733792956</v>
      </c>
      <c r="F3" s="73">
        <v>111.21476778365667</v>
      </c>
      <c r="G3" s="75">
        <v>276.78578376356154</v>
      </c>
      <c r="H3" s="73">
        <v>129.1139240506329</v>
      </c>
      <c r="I3" s="73">
        <v>121.31147540983606</v>
      </c>
      <c r="J3" s="76">
        <v>38.554216867469883</v>
      </c>
      <c r="K3" s="77">
        <f t="shared" si="0"/>
        <v>7</v>
      </c>
      <c r="N3" s="93"/>
      <c r="O3" s="93"/>
      <c r="P3" s="93"/>
      <c r="Q3" s="94"/>
      <c r="R3" s="95"/>
      <c r="AD3">
        <v>2</v>
      </c>
    </row>
    <row r="4" spans="1:30" x14ac:dyDescent="0.25">
      <c r="A4" s="1" t="s">
        <v>16</v>
      </c>
      <c r="B4" s="2" t="s">
        <v>17</v>
      </c>
      <c r="C4" s="73">
        <v>191.5769724324085</v>
      </c>
      <c r="D4" s="74">
        <v>159.23660664211269</v>
      </c>
      <c r="E4" s="73">
        <v>135.59046595885576</v>
      </c>
      <c r="F4" s="73">
        <v>93.102493983206998</v>
      </c>
      <c r="G4" s="75">
        <v>235.73572124493097</v>
      </c>
      <c r="H4" s="73">
        <v>147.61904761904762</v>
      </c>
      <c r="I4" s="73">
        <v>179.26829268292684</v>
      </c>
      <c r="J4" s="76">
        <v>131.85840707964601</v>
      </c>
      <c r="K4" s="77">
        <f t="shared" si="0"/>
        <v>7</v>
      </c>
      <c r="N4" s="93" t="s">
        <v>141</v>
      </c>
      <c r="O4" s="93"/>
      <c r="P4" s="93"/>
      <c r="Q4" s="96">
        <v>15</v>
      </c>
      <c r="R4" s="95">
        <f>15/51*100</f>
        <v>29.411764705882355</v>
      </c>
      <c r="AD4">
        <v>3</v>
      </c>
    </row>
    <row r="5" spans="1:30" x14ac:dyDescent="0.25">
      <c r="A5" s="1" t="s">
        <v>18</v>
      </c>
      <c r="B5" s="2" t="s">
        <v>19</v>
      </c>
      <c r="C5" s="73">
        <v>263.01212385946508</v>
      </c>
      <c r="D5" s="74">
        <v>119.88089779311449</v>
      </c>
      <c r="E5" s="73">
        <v>107.53377037946095</v>
      </c>
      <c r="F5" s="73">
        <v>65.298138957711288</v>
      </c>
      <c r="G5" s="75">
        <v>156.2879049050957</v>
      </c>
      <c r="H5" s="73">
        <v>119.29530201342283</v>
      </c>
      <c r="I5" s="73">
        <v>127.89699570815452</v>
      </c>
      <c r="J5" s="76">
        <v>69.470404984423666</v>
      </c>
      <c r="K5" s="77">
        <f t="shared" si="0"/>
        <v>6</v>
      </c>
      <c r="N5" s="93"/>
      <c r="O5" s="93"/>
      <c r="P5" s="93"/>
      <c r="Q5" s="96"/>
      <c r="R5" s="95"/>
      <c r="AD5">
        <v>4</v>
      </c>
    </row>
    <row r="6" spans="1:30" x14ac:dyDescent="0.25">
      <c r="A6" s="1" t="s">
        <v>62</v>
      </c>
      <c r="B6" s="2" t="s">
        <v>63</v>
      </c>
      <c r="C6" s="73">
        <v>167.87476462152389</v>
      </c>
      <c r="D6" s="74">
        <v>128.02011723462257</v>
      </c>
      <c r="E6" s="73">
        <v>101.73960480223106</v>
      </c>
      <c r="F6" s="73">
        <v>100.73668222387413</v>
      </c>
      <c r="G6" s="75">
        <v>112.6534299221168</v>
      </c>
      <c r="H6" s="73">
        <v>97.68518518518519</v>
      </c>
      <c r="I6" s="73">
        <v>130.76923076923077</v>
      </c>
      <c r="J6" s="76">
        <v>88.311688311688314</v>
      </c>
      <c r="K6" s="77">
        <f t="shared" si="0"/>
        <v>6</v>
      </c>
      <c r="AD6">
        <v>5</v>
      </c>
    </row>
    <row r="7" spans="1:30" x14ac:dyDescent="0.25">
      <c r="A7" s="4" t="s">
        <v>10</v>
      </c>
      <c r="B7" s="5" t="s">
        <v>11</v>
      </c>
      <c r="C7" s="73">
        <v>167.75425150980709</v>
      </c>
      <c r="D7" s="74">
        <v>163.9187786150749</v>
      </c>
      <c r="E7" s="73">
        <v>112.41317941317941</v>
      </c>
      <c r="F7" s="73">
        <v>63.190208967986749</v>
      </c>
      <c r="G7" s="75">
        <v>184.10063598952487</v>
      </c>
      <c r="H7" s="73">
        <v>116.12903225806453</v>
      </c>
      <c r="I7" s="73">
        <v>140</v>
      </c>
      <c r="J7" s="76">
        <v>82.35294117647058</v>
      </c>
      <c r="K7" s="77">
        <f t="shared" si="0"/>
        <v>6</v>
      </c>
      <c r="AD7">
        <v>6</v>
      </c>
    </row>
    <row r="8" spans="1:30" x14ac:dyDescent="0.25">
      <c r="A8" s="4" t="s">
        <v>14</v>
      </c>
      <c r="B8" s="5" t="s">
        <v>15</v>
      </c>
      <c r="C8" s="73">
        <v>272.64886394812322</v>
      </c>
      <c r="D8" s="74">
        <v>166.43080824634416</v>
      </c>
      <c r="E8" s="73">
        <v>65.574354657687991</v>
      </c>
      <c r="F8" s="73">
        <v>98.57672599005933</v>
      </c>
      <c r="G8" s="75">
        <v>250.75776281331841</v>
      </c>
      <c r="H8" s="73">
        <v>130.15873015873015</v>
      </c>
      <c r="I8" s="73">
        <v>163.26530612244898</v>
      </c>
      <c r="J8" s="76">
        <v>115.15151515151516</v>
      </c>
      <c r="K8" s="77">
        <f t="shared" si="0"/>
        <v>6</v>
      </c>
      <c r="AD8">
        <v>7</v>
      </c>
    </row>
    <row r="9" spans="1:30" x14ac:dyDescent="0.25">
      <c r="A9" s="4" t="s">
        <v>60</v>
      </c>
      <c r="B9" s="5" t="s">
        <v>61</v>
      </c>
      <c r="C9" s="73">
        <v>229.39238351976257</v>
      </c>
      <c r="D9" s="74">
        <v>125.33502596405309</v>
      </c>
      <c r="E9" s="73">
        <v>112.11436713403754</v>
      </c>
      <c r="F9" s="73">
        <v>69.757153172698096</v>
      </c>
      <c r="G9" s="75">
        <v>188.80870373055382</v>
      </c>
      <c r="H9" s="73">
        <v>88.888888888888886</v>
      </c>
      <c r="I9" s="73">
        <v>116.30434782608697</v>
      </c>
      <c r="J9" s="76">
        <v>73.599999999999994</v>
      </c>
      <c r="K9" s="77">
        <f t="shared" si="0"/>
        <v>5</v>
      </c>
      <c r="AD9">
        <v>8</v>
      </c>
    </row>
    <row r="10" spans="1:30" x14ac:dyDescent="0.25">
      <c r="A10" s="1" t="s">
        <v>50</v>
      </c>
      <c r="B10" s="2" t="s">
        <v>51</v>
      </c>
      <c r="C10" s="73">
        <v>284.69285080586667</v>
      </c>
      <c r="D10" s="74">
        <v>149.43554555839887</v>
      </c>
      <c r="E10" s="73">
        <v>132.68805289183948</v>
      </c>
      <c r="F10" s="73">
        <v>62.773361017767215</v>
      </c>
      <c r="G10" s="75">
        <v>136.6157236656376</v>
      </c>
      <c r="H10" s="73">
        <v>79.787234042553195</v>
      </c>
      <c r="I10" s="73">
        <v>93.84615384615384</v>
      </c>
      <c r="J10" s="76">
        <v>90.361445783132538</v>
      </c>
      <c r="K10" s="77">
        <f t="shared" si="0"/>
        <v>4</v>
      </c>
      <c r="AD10">
        <v>9</v>
      </c>
    </row>
    <row r="11" spans="1:30" x14ac:dyDescent="0.25">
      <c r="A11" s="1" t="s">
        <v>94</v>
      </c>
      <c r="B11" s="2" t="s">
        <v>95</v>
      </c>
      <c r="C11" s="73">
        <v>227.3020404723639</v>
      </c>
      <c r="D11" s="74">
        <v>143.34780750244596</v>
      </c>
      <c r="E11" s="73">
        <v>118.68079560326548</v>
      </c>
      <c r="F11" s="73">
        <v>41.219568278196945</v>
      </c>
      <c r="G11" s="75">
        <v>117.78570674646672</v>
      </c>
      <c r="H11" s="73">
        <v>57.100149476831085</v>
      </c>
      <c r="I11" s="73">
        <v>72.354211663066963</v>
      </c>
      <c r="J11" s="76">
        <v>82.608695652173907</v>
      </c>
      <c r="K11" s="77">
        <f t="shared" si="0"/>
        <v>4</v>
      </c>
      <c r="AD11">
        <v>10</v>
      </c>
    </row>
    <row r="12" spans="1:30" x14ac:dyDescent="0.25">
      <c r="A12" s="4" t="s">
        <v>64</v>
      </c>
      <c r="B12" s="5" t="s">
        <v>65</v>
      </c>
      <c r="C12" s="73">
        <v>149.47857099417035</v>
      </c>
      <c r="D12" s="74">
        <v>89.849040660181728</v>
      </c>
      <c r="E12" s="73">
        <v>76.093098973693529</v>
      </c>
      <c r="F12" s="73">
        <v>48.457522062263294</v>
      </c>
      <c r="G12" s="75">
        <v>133.29728317762223</v>
      </c>
      <c r="H12" s="73">
        <v>81.012658227848107</v>
      </c>
      <c r="I12" s="73">
        <v>119.78021978021978</v>
      </c>
      <c r="J12" s="76">
        <v>73.352435530085955</v>
      </c>
      <c r="K12" s="77">
        <f t="shared" si="0"/>
        <v>3</v>
      </c>
      <c r="AD12">
        <v>11</v>
      </c>
    </row>
    <row r="13" spans="1:30" x14ac:dyDescent="0.25">
      <c r="A13" s="4" t="s">
        <v>8</v>
      </c>
      <c r="B13" s="5" t="s">
        <v>9</v>
      </c>
      <c r="C13" s="73">
        <v>159.33596975475928</v>
      </c>
      <c r="D13" s="74">
        <v>132.50577226026959</v>
      </c>
      <c r="E13" s="73">
        <v>81.365729860967946</v>
      </c>
      <c r="F13" s="73">
        <v>55.462949128472935</v>
      </c>
      <c r="G13" s="75">
        <v>159.61434450323338</v>
      </c>
      <c r="H13" s="73">
        <v>100</v>
      </c>
      <c r="I13" s="73">
        <v>81.308411214953267</v>
      </c>
      <c r="J13" s="76">
        <v>48.299319727891152</v>
      </c>
      <c r="K13" s="77">
        <f t="shared" si="0"/>
        <v>3</v>
      </c>
      <c r="AD13">
        <v>12</v>
      </c>
    </row>
    <row r="14" spans="1:30" x14ac:dyDescent="0.25">
      <c r="A14" s="1" t="s">
        <v>42</v>
      </c>
      <c r="B14" s="2" t="s">
        <v>43</v>
      </c>
      <c r="C14" s="73">
        <v>101.56152328194514</v>
      </c>
      <c r="D14" s="74">
        <v>145.85874892835585</v>
      </c>
      <c r="E14" s="73">
        <v>87.202610774039343</v>
      </c>
      <c r="F14" s="73">
        <v>70.447625435150584</v>
      </c>
      <c r="G14" s="75">
        <v>111.34964056544602</v>
      </c>
      <c r="H14" s="73">
        <v>47.5</v>
      </c>
      <c r="I14" s="73">
        <v>89.090909090909093</v>
      </c>
      <c r="J14" s="76">
        <v>75.714285714285708</v>
      </c>
      <c r="K14" s="77">
        <f t="shared" si="0"/>
        <v>3</v>
      </c>
      <c r="AD14">
        <v>13</v>
      </c>
    </row>
    <row r="15" spans="1:30" x14ac:dyDescent="0.25">
      <c r="A15" s="1" t="s">
        <v>88</v>
      </c>
      <c r="B15" s="2" t="s">
        <v>89</v>
      </c>
      <c r="C15" s="73">
        <v>190.97094267017022</v>
      </c>
      <c r="D15" s="74">
        <v>132.2823010262762</v>
      </c>
      <c r="E15" s="73">
        <v>105.78225774835015</v>
      </c>
      <c r="F15" s="73">
        <v>22.624775001456161</v>
      </c>
      <c r="G15" s="75">
        <v>40.257177742892033</v>
      </c>
      <c r="H15" s="73">
        <v>62.394761459307766</v>
      </c>
      <c r="I15" s="73">
        <v>38.648648648648646</v>
      </c>
      <c r="J15" s="76">
        <v>25.687103594080341</v>
      </c>
      <c r="K15" s="77">
        <f t="shared" si="0"/>
        <v>3</v>
      </c>
      <c r="AD15">
        <v>14</v>
      </c>
    </row>
    <row r="16" spans="1:30" x14ac:dyDescent="0.25">
      <c r="A16" s="4" t="s">
        <v>76</v>
      </c>
      <c r="B16" s="5" t="s">
        <v>77</v>
      </c>
      <c r="C16" s="73">
        <v>282.97948795790325</v>
      </c>
      <c r="D16" s="74">
        <v>95.975391277042334</v>
      </c>
      <c r="E16" s="73">
        <v>59.286815110716574</v>
      </c>
      <c r="F16" s="73">
        <v>16.582169547325105</v>
      </c>
      <c r="G16" s="75">
        <v>3.8422485596707814</v>
      </c>
      <c r="H16" s="73">
        <v>97.584541062801932</v>
      </c>
      <c r="I16" s="73">
        <v>129.09090909090909</v>
      </c>
      <c r="J16" s="76">
        <v>75.109170305676855</v>
      </c>
      <c r="K16" s="77">
        <f t="shared" si="0"/>
        <v>2</v>
      </c>
      <c r="AD16">
        <v>15</v>
      </c>
    </row>
    <row r="17" spans="1:30" x14ac:dyDescent="0.25">
      <c r="A17" s="4" t="s">
        <v>86</v>
      </c>
      <c r="B17" s="5" t="s">
        <v>87</v>
      </c>
      <c r="C17" s="73">
        <v>130.95577184720042</v>
      </c>
      <c r="D17" s="74">
        <v>82.779831198108056</v>
      </c>
      <c r="E17" s="73">
        <v>71.678360527168252</v>
      </c>
      <c r="F17" s="73">
        <v>47.98548752834467</v>
      </c>
      <c r="G17" s="75">
        <v>163.55298848240909</v>
      </c>
      <c r="H17" s="73">
        <v>91.963109354413703</v>
      </c>
      <c r="I17" s="73">
        <v>95.265151515151516</v>
      </c>
      <c r="J17" s="76">
        <v>56.083086053412465</v>
      </c>
      <c r="K17" s="77">
        <f t="shared" si="0"/>
        <v>2</v>
      </c>
      <c r="AD17">
        <v>16</v>
      </c>
    </row>
    <row r="18" spans="1:30" x14ac:dyDescent="0.25">
      <c r="A18" s="1" t="s">
        <v>32</v>
      </c>
      <c r="B18" s="2" t="s">
        <v>33</v>
      </c>
      <c r="C18" s="73">
        <v>59.260130674380576</v>
      </c>
      <c r="D18" s="74">
        <v>107.28654844468186</v>
      </c>
      <c r="E18" s="73">
        <v>32.345830562801567</v>
      </c>
      <c r="F18" s="73">
        <v>1.0446494164360258</v>
      </c>
      <c r="G18" s="75">
        <v>136.41028648719305</v>
      </c>
      <c r="H18" s="73">
        <v>2.6315789473684208</v>
      </c>
      <c r="I18" s="73">
        <v>3.7735849056603774</v>
      </c>
      <c r="J18" s="76">
        <v>22.388059701492537</v>
      </c>
      <c r="K18" s="77">
        <f t="shared" si="0"/>
        <v>2</v>
      </c>
      <c r="AD18">
        <v>17</v>
      </c>
    </row>
    <row r="19" spans="1:30" x14ac:dyDescent="0.25">
      <c r="A19" s="1" t="s">
        <v>40</v>
      </c>
      <c r="B19" s="2" t="s">
        <v>41</v>
      </c>
      <c r="C19" s="73">
        <v>216.45709872233166</v>
      </c>
      <c r="D19" s="74">
        <v>31.984151924892668</v>
      </c>
      <c r="E19" s="73">
        <v>86.223729012259483</v>
      </c>
      <c r="F19" s="73">
        <v>54.792026356757539</v>
      </c>
      <c r="G19" s="75">
        <v>50.786382341937895</v>
      </c>
      <c r="H19" s="73">
        <v>95.081967213114751</v>
      </c>
      <c r="I19" s="73">
        <v>115.78947368421053</v>
      </c>
      <c r="J19" s="76">
        <v>42.307692307692307</v>
      </c>
      <c r="K19" s="77">
        <f t="shared" si="0"/>
        <v>2</v>
      </c>
      <c r="AD19">
        <v>18</v>
      </c>
    </row>
    <row r="20" spans="1:30" x14ac:dyDescent="0.25">
      <c r="A20" s="1" t="s">
        <v>90</v>
      </c>
      <c r="B20" s="2" t="s">
        <v>91</v>
      </c>
      <c r="C20" s="73">
        <v>286.06594944347415</v>
      </c>
      <c r="D20" s="74">
        <v>112.46487500349936</v>
      </c>
      <c r="E20" s="73">
        <v>64.754206617876221</v>
      </c>
      <c r="F20" s="73">
        <v>35.723243753893428</v>
      </c>
      <c r="G20" s="75">
        <v>99.208846422368779</v>
      </c>
      <c r="H20" s="73">
        <v>71.786310517529216</v>
      </c>
      <c r="I20" s="73">
        <v>100</v>
      </c>
      <c r="J20" s="76">
        <v>48.582230623818525</v>
      </c>
      <c r="K20" s="77">
        <f t="shared" si="0"/>
        <v>2</v>
      </c>
      <c r="AD20">
        <v>19</v>
      </c>
    </row>
    <row r="21" spans="1:30" x14ac:dyDescent="0.25">
      <c r="A21" s="1" t="s">
        <v>54</v>
      </c>
      <c r="B21" s="2" t="s">
        <v>55</v>
      </c>
      <c r="C21" s="73">
        <v>91.443947499196128</v>
      </c>
      <c r="D21" s="74">
        <v>130.38074172442319</v>
      </c>
      <c r="E21" s="73">
        <v>70.246282111017919</v>
      </c>
      <c r="F21" s="73">
        <v>33.641712602353607</v>
      </c>
      <c r="G21" s="75">
        <v>72.547362717696899</v>
      </c>
      <c r="H21" s="73">
        <v>51.079136690647488</v>
      </c>
      <c r="I21" s="73">
        <v>64.359861591695505</v>
      </c>
      <c r="J21" s="76">
        <v>62.702702702702709</v>
      </c>
      <c r="K21" s="77">
        <f t="shared" si="0"/>
        <v>1</v>
      </c>
      <c r="AD21">
        <v>20</v>
      </c>
    </row>
    <row r="22" spans="1:30" x14ac:dyDescent="0.25">
      <c r="A22" s="1" t="s">
        <v>72</v>
      </c>
      <c r="B22" s="2" t="s">
        <v>73</v>
      </c>
      <c r="C22" s="73">
        <v>112.56018043010336</v>
      </c>
      <c r="D22" s="74">
        <v>75.732714147612583</v>
      </c>
      <c r="E22" s="73">
        <v>65.579199159338543</v>
      </c>
      <c r="F22" s="73">
        <v>49.287006717966378</v>
      </c>
      <c r="G22" s="75">
        <v>99.913424290934699</v>
      </c>
      <c r="H22" s="73">
        <v>29.032258064516132</v>
      </c>
      <c r="I22" s="73">
        <v>63.813229571984429</v>
      </c>
      <c r="J22" s="76">
        <v>55.015197568389063</v>
      </c>
      <c r="K22" s="77">
        <f t="shared" si="0"/>
        <v>1</v>
      </c>
    </row>
    <row r="23" spans="1:30" x14ac:dyDescent="0.25">
      <c r="A23" s="1" t="s">
        <v>46</v>
      </c>
      <c r="B23" s="2" t="s">
        <v>47</v>
      </c>
      <c r="C23" s="73">
        <v>125.66899086117209</v>
      </c>
      <c r="D23" s="74">
        <v>64.553327496014916</v>
      </c>
      <c r="E23" s="73">
        <v>69.104259494763937</v>
      </c>
      <c r="F23" s="73">
        <v>44.295203869593301</v>
      </c>
      <c r="G23" s="75">
        <v>30.368751294341234</v>
      </c>
      <c r="H23" s="73">
        <v>48.353552859618716</v>
      </c>
      <c r="I23" s="73">
        <v>70.927318295739354</v>
      </c>
      <c r="J23" s="76">
        <v>45.703125</v>
      </c>
      <c r="K23" s="77">
        <f t="shared" si="0"/>
        <v>1</v>
      </c>
    </row>
    <row r="24" spans="1:30" x14ac:dyDescent="0.25">
      <c r="A24" s="4" t="s">
        <v>66</v>
      </c>
      <c r="B24" s="5" t="s">
        <v>67</v>
      </c>
      <c r="C24" s="73">
        <v>135.29880958110419</v>
      </c>
      <c r="D24" s="74">
        <v>88.478495874703071</v>
      </c>
      <c r="E24" s="73">
        <v>65.500259341690608</v>
      </c>
      <c r="F24" s="73">
        <v>37.697595741919557</v>
      </c>
      <c r="G24" s="75">
        <v>86.840836981634268</v>
      </c>
      <c r="H24" s="73">
        <v>64.404223227752638</v>
      </c>
      <c r="I24" s="73">
        <v>79.190751445086704</v>
      </c>
      <c r="J24" s="76">
        <v>56.779661016949156</v>
      </c>
      <c r="K24" s="77">
        <f t="shared" si="0"/>
        <v>1</v>
      </c>
    </row>
    <row r="25" spans="1:30" x14ac:dyDescent="0.25">
      <c r="A25" s="4" t="s">
        <v>30</v>
      </c>
      <c r="B25" s="5" t="s">
        <v>31</v>
      </c>
      <c r="C25" s="73">
        <v>142.19115343633129</v>
      </c>
      <c r="D25" s="74">
        <v>61.401014063171864</v>
      </c>
      <c r="E25" s="73">
        <v>48.915319833987247</v>
      </c>
      <c r="F25" s="73">
        <v>52.872316890600899</v>
      </c>
      <c r="G25" s="75">
        <v>4.168396540628069</v>
      </c>
      <c r="H25" s="73">
        <v>8.3333333333333321</v>
      </c>
      <c r="I25" s="73">
        <v>12.213740458015266</v>
      </c>
      <c r="J25" s="76">
        <v>20.728291316526612</v>
      </c>
      <c r="K25" s="77">
        <f t="shared" si="0"/>
        <v>1</v>
      </c>
    </row>
    <row r="26" spans="1:30" x14ac:dyDescent="0.25">
      <c r="A26" s="4" t="s">
        <v>34</v>
      </c>
      <c r="B26" s="5" t="s">
        <v>35</v>
      </c>
      <c r="C26" s="73">
        <v>90.581203390384047</v>
      </c>
      <c r="D26" s="74">
        <v>73.76956164898742</v>
      </c>
      <c r="E26" s="73">
        <v>42.115137246740638</v>
      </c>
      <c r="F26" s="73">
        <v>40.047723971679176</v>
      </c>
      <c r="G26" s="75">
        <v>69.378845517386907</v>
      </c>
      <c r="H26" s="73">
        <v>77.824267782426787</v>
      </c>
      <c r="I26" s="73">
        <v>103.87409200968523</v>
      </c>
      <c r="J26" s="76">
        <v>67.202268431001883</v>
      </c>
      <c r="K26" s="77">
        <f t="shared" si="0"/>
        <v>1</v>
      </c>
    </row>
    <row r="27" spans="1:30" x14ac:dyDescent="0.25">
      <c r="A27" s="4" t="s">
        <v>100</v>
      </c>
      <c r="B27" s="5" t="s">
        <v>101</v>
      </c>
      <c r="C27" s="73">
        <v>117.05527780990697</v>
      </c>
      <c r="D27" s="74">
        <v>63.733001731158403</v>
      </c>
      <c r="E27" s="73">
        <v>52.176401595120815</v>
      </c>
      <c r="F27" s="73">
        <v>38.869663703223786</v>
      </c>
      <c r="G27" s="75">
        <v>27.413221034445527</v>
      </c>
      <c r="H27" s="73">
        <v>20</v>
      </c>
      <c r="I27" s="73">
        <v>4.5180722891566267</v>
      </c>
      <c r="J27" s="76">
        <v>7.3684210526315779</v>
      </c>
      <c r="K27" s="77">
        <f t="shared" si="0"/>
        <v>1</v>
      </c>
    </row>
    <row r="28" spans="1:30" x14ac:dyDescent="0.25">
      <c r="A28" s="4" t="s">
        <v>92</v>
      </c>
      <c r="B28" s="5" t="s">
        <v>93</v>
      </c>
      <c r="C28" s="73">
        <v>103.616578668914</v>
      </c>
      <c r="D28" s="74">
        <v>64.740093408546969</v>
      </c>
      <c r="E28" s="73">
        <v>63.228730954667142</v>
      </c>
      <c r="F28" s="73">
        <v>28.369615303945896</v>
      </c>
      <c r="G28" s="75">
        <v>67.672568975598637</v>
      </c>
      <c r="H28" s="73">
        <v>64.200792602377817</v>
      </c>
      <c r="I28" s="73">
        <v>66.412213740458014</v>
      </c>
      <c r="J28" s="76">
        <v>44.992526158445436</v>
      </c>
      <c r="K28" s="77">
        <f t="shared" si="0"/>
        <v>1</v>
      </c>
    </row>
    <row r="29" spans="1:30" x14ac:dyDescent="0.25">
      <c r="A29" s="1" t="s">
        <v>28</v>
      </c>
      <c r="B29" s="2" t="s">
        <v>29</v>
      </c>
      <c r="C29" s="73">
        <v>137.05121874010763</v>
      </c>
      <c r="D29" s="74">
        <v>47.065087999498239</v>
      </c>
      <c r="E29" s="73">
        <v>8.376763868447167</v>
      </c>
      <c r="F29" s="73">
        <v>3.9553791481757772</v>
      </c>
      <c r="G29" s="75">
        <v>4.2660561167227833</v>
      </c>
      <c r="H29" s="73">
        <v>11.032028469750891</v>
      </c>
      <c r="I29" s="73">
        <v>13.698630136986301</v>
      </c>
      <c r="J29" s="76">
        <v>21.404682274247492</v>
      </c>
      <c r="K29" s="77">
        <f t="shared" si="0"/>
        <v>1</v>
      </c>
    </row>
    <row r="30" spans="1:30" x14ac:dyDescent="0.25">
      <c r="A30" s="4" t="s">
        <v>56</v>
      </c>
      <c r="B30" s="5" t="s">
        <v>57</v>
      </c>
      <c r="C30" s="73">
        <v>0.62236166050874131</v>
      </c>
      <c r="D30" s="74">
        <v>37.888918434103616</v>
      </c>
      <c r="E30" s="73">
        <v>37.219576181544859</v>
      </c>
      <c r="F30" s="73">
        <v>14.005038437169933</v>
      </c>
      <c r="G30" s="75">
        <v>5.1225457693597303</v>
      </c>
      <c r="H30" s="73">
        <v>33.333333333333329</v>
      </c>
      <c r="I30" s="73">
        <v>33.114035087719294</v>
      </c>
      <c r="J30" s="76">
        <v>20.289855072463769</v>
      </c>
      <c r="K30" s="77">
        <f t="shared" si="0"/>
        <v>0</v>
      </c>
    </row>
    <row r="31" spans="1:30" x14ac:dyDescent="0.25">
      <c r="A31" s="4" t="s">
        <v>74</v>
      </c>
      <c r="B31" s="5" t="s">
        <v>75</v>
      </c>
      <c r="C31" s="73">
        <v>50.615506921062483</v>
      </c>
      <c r="D31" s="74">
        <v>38.480932784636487</v>
      </c>
      <c r="E31" s="73">
        <v>24.590382996632997</v>
      </c>
      <c r="F31" s="73">
        <v>8.8466292555181436</v>
      </c>
      <c r="G31" s="75">
        <v>16.664281705948376</v>
      </c>
      <c r="H31" s="73">
        <v>25</v>
      </c>
      <c r="I31" s="73">
        <v>39.285714285714285</v>
      </c>
      <c r="J31" s="76">
        <v>21.052631578947366</v>
      </c>
      <c r="K31" s="77">
        <f t="shared" si="0"/>
        <v>0</v>
      </c>
    </row>
    <row r="32" spans="1:30" x14ac:dyDescent="0.25">
      <c r="A32" s="4" t="s">
        <v>82</v>
      </c>
      <c r="B32" s="5" t="s">
        <v>83</v>
      </c>
      <c r="C32" s="73">
        <v>29.96060895050298</v>
      </c>
      <c r="D32" s="74">
        <v>21.677543673812448</v>
      </c>
      <c r="E32" s="73">
        <v>35.966826896946067</v>
      </c>
      <c r="F32" s="73">
        <v>10.205266910732927</v>
      </c>
      <c r="G32" s="75">
        <v>10.892512069402422</v>
      </c>
      <c r="H32" s="73">
        <v>13.816343723673125</v>
      </c>
      <c r="I32" s="73">
        <v>20.072992700729927</v>
      </c>
      <c r="J32" s="76">
        <v>8.5632730732635576</v>
      </c>
      <c r="K32" s="77">
        <f t="shared" si="0"/>
        <v>0</v>
      </c>
    </row>
    <row r="33" spans="1:11" x14ac:dyDescent="0.25">
      <c r="A33" s="1" t="s">
        <v>68</v>
      </c>
      <c r="B33" s="2" t="s">
        <v>69</v>
      </c>
      <c r="C33" s="73">
        <v>34.246236597655042</v>
      </c>
      <c r="D33" s="74">
        <v>45.017106283065367</v>
      </c>
      <c r="E33" s="73">
        <v>28.185081921370259</v>
      </c>
      <c r="F33" s="73">
        <v>2.4749144386654662</v>
      </c>
      <c r="G33" s="75">
        <v>3.347051425359727</v>
      </c>
      <c r="H33" s="73">
        <v>1.5550239234449761</v>
      </c>
      <c r="I33" s="73">
        <v>23.312883435582819</v>
      </c>
      <c r="J33" s="76">
        <v>13.707865168539326</v>
      </c>
      <c r="K33" s="77">
        <f t="shared" si="0"/>
        <v>0</v>
      </c>
    </row>
    <row r="34" spans="1:11" x14ac:dyDescent="0.25">
      <c r="A34" s="4" t="s">
        <v>52</v>
      </c>
      <c r="B34" s="5" t="s">
        <v>53</v>
      </c>
      <c r="C34" s="73">
        <v>46.691230276710471</v>
      </c>
      <c r="D34" s="74">
        <v>20.992057445200302</v>
      </c>
      <c r="E34" s="73">
        <v>46.852347095258011</v>
      </c>
      <c r="F34" s="73">
        <v>40.756419537850505</v>
      </c>
      <c r="G34" s="75">
        <v>24.076856617455292</v>
      </c>
      <c r="H34" s="73">
        <v>44.945054945054949</v>
      </c>
      <c r="I34" s="73">
        <v>51.188589540412046</v>
      </c>
      <c r="J34" s="76">
        <v>32.094175960346966</v>
      </c>
      <c r="K34" s="77">
        <f t="shared" si="0"/>
        <v>0</v>
      </c>
    </row>
    <row r="35" spans="1:11" x14ac:dyDescent="0.25">
      <c r="A35" s="1" t="s">
        <v>84</v>
      </c>
      <c r="B35" s="2" t="s">
        <v>85</v>
      </c>
      <c r="C35" s="73">
        <v>37.155852674551866</v>
      </c>
      <c r="D35" s="74">
        <v>58.785686639733271</v>
      </c>
      <c r="E35" s="73">
        <v>47.351984645249971</v>
      </c>
      <c r="F35" s="73">
        <v>23.65383694418167</v>
      </c>
      <c r="G35" s="75">
        <v>50.887819856602221</v>
      </c>
      <c r="H35" s="73">
        <v>52.132701421800952</v>
      </c>
      <c r="I35" s="73">
        <v>77.424242424242422</v>
      </c>
      <c r="J35" s="76">
        <v>46.238938053097343</v>
      </c>
      <c r="K35" s="77">
        <f t="shared" si="0"/>
        <v>0</v>
      </c>
    </row>
    <row r="36" spans="1:11" x14ac:dyDescent="0.25">
      <c r="A36" s="1" t="s">
        <v>58</v>
      </c>
      <c r="B36" s="2" t="s">
        <v>59</v>
      </c>
      <c r="C36" s="73">
        <v>20.620458260823707</v>
      </c>
      <c r="D36" s="74">
        <v>53.379886623867904</v>
      </c>
      <c r="E36" s="73">
        <v>30.029103396543238</v>
      </c>
      <c r="F36" s="73">
        <v>30.781490695530728</v>
      </c>
      <c r="G36" s="75">
        <v>21.177271043301822</v>
      </c>
      <c r="H36" s="73">
        <v>38.297872340425535</v>
      </c>
      <c r="I36" s="73">
        <v>44.061302681992338</v>
      </c>
      <c r="J36" s="76">
        <v>18.263473053892216</v>
      </c>
      <c r="K36" s="77">
        <f t="shared" si="0"/>
        <v>0</v>
      </c>
    </row>
    <row r="37" spans="1:11" x14ac:dyDescent="0.25">
      <c r="A37" s="1" t="s">
        <v>98</v>
      </c>
      <c r="B37" s="2" t="s">
        <v>99</v>
      </c>
      <c r="C37" s="73">
        <v>21.960093298718363</v>
      </c>
      <c r="D37" s="74">
        <v>2.9385935965048602</v>
      </c>
      <c r="E37" s="73">
        <v>32.701854653041465</v>
      </c>
      <c r="F37" s="73">
        <v>0.80452472092811556</v>
      </c>
      <c r="G37" s="75">
        <v>0.88622960639421544</v>
      </c>
      <c r="H37" s="73">
        <v>6.2737642585551328</v>
      </c>
      <c r="I37" s="73">
        <v>10.325203252032521</v>
      </c>
      <c r="J37" s="76">
        <v>1.8452380952380953</v>
      </c>
      <c r="K37" s="77">
        <f t="shared" si="0"/>
        <v>0</v>
      </c>
    </row>
    <row r="38" spans="1:11" x14ac:dyDescent="0.25">
      <c r="A38" s="4" t="s">
        <v>26</v>
      </c>
      <c r="B38" s="5" t="s">
        <v>27</v>
      </c>
      <c r="C38" s="73">
        <v>63.032285433176995</v>
      </c>
      <c r="D38" s="74">
        <v>49.916820987654319</v>
      </c>
      <c r="E38" s="73">
        <v>18.646970164609051</v>
      </c>
      <c r="F38" s="73">
        <v>39.703431190387718</v>
      </c>
      <c r="G38" s="75">
        <v>72.283104174408521</v>
      </c>
      <c r="H38" s="73">
        <v>37.5</v>
      </c>
      <c r="I38" s="73">
        <v>19.19191919191919</v>
      </c>
      <c r="J38" s="76">
        <v>20.802919708029197</v>
      </c>
      <c r="K38" s="77">
        <f t="shared" si="0"/>
        <v>0</v>
      </c>
    </row>
    <row r="39" spans="1:11" x14ac:dyDescent="0.25">
      <c r="A39" s="1" t="s">
        <v>23</v>
      </c>
      <c r="B39" s="2" t="s">
        <v>24</v>
      </c>
      <c r="C39" s="73">
        <v>6.9035889457161614</v>
      </c>
      <c r="D39" s="74">
        <v>2.209981044369028</v>
      </c>
      <c r="E39" s="73">
        <v>0.43290520401032528</v>
      </c>
      <c r="F39" s="73">
        <v>0.34953049656853191</v>
      </c>
      <c r="G39" s="75">
        <v>1.31824511500654</v>
      </c>
      <c r="H39" s="73">
        <v>9.7130242825607063</v>
      </c>
      <c r="I39" s="73">
        <v>0.95541401273885351</v>
      </c>
      <c r="J39" s="76">
        <v>2.9850746268656714</v>
      </c>
      <c r="K39" s="77">
        <f t="shared" si="0"/>
        <v>0</v>
      </c>
    </row>
  </sheetData>
  <mergeCells count="6">
    <mergeCell ref="N2:P3"/>
    <mergeCell ref="Q2:Q3"/>
    <mergeCell ref="R2:R3"/>
    <mergeCell ref="N4:P5"/>
    <mergeCell ref="Q4:Q5"/>
    <mergeCell ref="R4:R5"/>
  </mergeCells>
  <conditionalFormatting sqref="C2:J39">
    <cfRule type="cellIs" dxfId="7" priority="1" operator="greaterThan">
      <formula>100</formula>
    </cfRule>
  </conditionalFormatting>
  <pageMargins left="0.7" right="0.7" top="0.75" bottom="0.75" header="0.3" footer="0.3"/>
  <pageSetup paperSize="9" scale="71" orientation="portrait" r:id="rId1"/>
  <colBreaks count="1" manualBreakCount="1">
    <brk id="12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view="pageBreakPreview" topLeftCell="A3" zoomScale="60" zoomScaleNormal="100" workbookViewId="0">
      <selection activeCell="G2" sqref="G2:G51"/>
    </sheetView>
  </sheetViews>
  <sheetFormatPr defaultRowHeight="15" x14ac:dyDescent="0.25"/>
  <cols>
    <col min="1" max="1" width="13.85546875" customWidth="1"/>
    <col min="2" max="2" width="60.85546875" customWidth="1"/>
    <col min="3" max="3" width="11.42578125" customWidth="1"/>
    <col min="4" max="4" width="14" customWidth="1"/>
    <col min="5" max="5" width="16.140625" customWidth="1"/>
    <col min="6" max="6" width="12.42578125" customWidth="1"/>
  </cols>
  <sheetData>
    <row r="1" spans="1:7" s="10" customFormat="1" ht="43.5" customHeight="1" x14ac:dyDescent="0.25">
      <c r="A1" s="7" t="s">
        <v>22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</row>
    <row r="2" spans="1:7" x14ac:dyDescent="0.25">
      <c r="A2" s="4" t="s">
        <v>78</v>
      </c>
      <c r="B2" s="5" t="s">
        <v>79</v>
      </c>
      <c r="C2" s="5">
        <v>564</v>
      </c>
      <c r="D2" s="5">
        <v>317</v>
      </c>
      <c r="E2" s="5">
        <v>238</v>
      </c>
      <c r="F2" s="6" t="s">
        <v>25</v>
      </c>
      <c r="G2" s="52">
        <f>E2/D2*100</f>
        <v>75.078864353312298</v>
      </c>
    </row>
    <row r="3" spans="1:7" x14ac:dyDescent="0.25">
      <c r="A3" s="1" t="s">
        <v>48</v>
      </c>
      <c r="B3" s="2" t="s">
        <v>49</v>
      </c>
      <c r="C3" s="2">
        <v>128</v>
      </c>
      <c r="D3" s="2">
        <v>72</v>
      </c>
      <c r="E3" s="2">
        <v>39</v>
      </c>
      <c r="F3" s="3" t="s">
        <v>25</v>
      </c>
      <c r="G3" s="52">
        <f t="shared" ref="G3:G51" si="0">E3/D3*100</f>
        <v>54.166666666666664</v>
      </c>
    </row>
    <row r="4" spans="1:7" x14ac:dyDescent="0.25">
      <c r="A4" s="4" t="s">
        <v>20</v>
      </c>
      <c r="B4" s="5" t="s">
        <v>21</v>
      </c>
      <c r="C4" s="5">
        <v>251</v>
      </c>
      <c r="D4" s="5">
        <v>69</v>
      </c>
      <c r="E4" s="5">
        <v>82</v>
      </c>
      <c r="F4" s="6" t="s">
        <v>7</v>
      </c>
      <c r="G4" s="52">
        <f t="shared" si="0"/>
        <v>118.84057971014492</v>
      </c>
    </row>
    <row r="5" spans="1:7" x14ac:dyDescent="0.25">
      <c r="A5" s="1" t="s">
        <v>18</v>
      </c>
      <c r="B5" s="2" t="s">
        <v>19</v>
      </c>
      <c r="C5" s="2">
        <v>1060</v>
      </c>
      <c r="D5" s="2">
        <v>596</v>
      </c>
      <c r="E5" s="2">
        <v>711</v>
      </c>
      <c r="F5" s="3" t="s">
        <v>7</v>
      </c>
      <c r="G5" s="52">
        <f t="shared" si="0"/>
        <v>119.29530201342283</v>
      </c>
    </row>
    <row r="6" spans="1:7" x14ac:dyDescent="0.25">
      <c r="A6" s="1" t="s">
        <v>64</v>
      </c>
      <c r="B6" s="2" t="s">
        <v>65</v>
      </c>
      <c r="C6" s="2">
        <v>691</v>
      </c>
      <c r="D6" s="2">
        <v>395</v>
      </c>
      <c r="E6" s="2">
        <v>320</v>
      </c>
      <c r="F6" s="3" t="s">
        <v>25</v>
      </c>
      <c r="G6" s="52">
        <f t="shared" si="0"/>
        <v>81.012658227848107</v>
      </c>
    </row>
    <row r="7" spans="1:7" x14ac:dyDescent="0.25">
      <c r="A7" s="1" t="s">
        <v>60</v>
      </c>
      <c r="B7" s="2" t="s">
        <v>61</v>
      </c>
      <c r="C7" s="2">
        <v>209</v>
      </c>
      <c r="D7" s="2">
        <v>117</v>
      </c>
      <c r="E7" s="2">
        <v>104</v>
      </c>
      <c r="F7" s="3" t="s">
        <v>25</v>
      </c>
      <c r="G7" s="52">
        <f t="shared" si="0"/>
        <v>88.888888888888886</v>
      </c>
    </row>
    <row r="8" spans="1:7" x14ac:dyDescent="0.25">
      <c r="A8" s="4" t="s">
        <v>62</v>
      </c>
      <c r="B8" s="5" t="s">
        <v>63</v>
      </c>
      <c r="C8" s="5">
        <v>385</v>
      </c>
      <c r="D8" s="5">
        <v>216</v>
      </c>
      <c r="E8" s="5">
        <v>211</v>
      </c>
      <c r="F8" s="6" t="s">
        <v>25</v>
      </c>
      <c r="G8" s="52">
        <f t="shared" si="0"/>
        <v>97.68518518518519</v>
      </c>
    </row>
    <row r="9" spans="1:7" x14ac:dyDescent="0.25">
      <c r="A9" s="1" t="s">
        <v>56</v>
      </c>
      <c r="B9" s="2" t="s">
        <v>57</v>
      </c>
      <c r="C9" s="2">
        <v>1041</v>
      </c>
      <c r="D9" s="2">
        <v>585</v>
      </c>
      <c r="E9" s="2">
        <v>195</v>
      </c>
      <c r="F9" s="3" t="s">
        <v>25</v>
      </c>
      <c r="G9" s="52">
        <f t="shared" si="0"/>
        <v>33.333333333333329</v>
      </c>
    </row>
    <row r="10" spans="1:7" x14ac:dyDescent="0.25">
      <c r="A10" s="1" t="s">
        <v>76</v>
      </c>
      <c r="B10" s="2" t="s">
        <v>77</v>
      </c>
      <c r="C10" s="2">
        <v>750</v>
      </c>
      <c r="D10" s="2">
        <v>207</v>
      </c>
      <c r="E10" s="2">
        <v>202</v>
      </c>
      <c r="F10" s="3" t="s">
        <v>25</v>
      </c>
      <c r="G10" s="52">
        <f t="shared" si="0"/>
        <v>97.584541062801932</v>
      </c>
    </row>
    <row r="11" spans="1:7" x14ac:dyDescent="0.25">
      <c r="A11" s="4" t="s">
        <v>54</v>
      </c>
      <c r="B11" s="5" t="s">
        <v>55</v>
      </c>
      <c r="C11" s="5">
        <v>731</v>
      </c>
      <c r="D11" s="5">
        <v>417</v>
      </c>
      <c r="E11" s="5">
        <v>213</v>
      </c>
      <c r="F11" s="6" t="s">
        <v>25</v>
      </c>
      <c r="G11" s="52">
        <f t="shared" si="0"/>
        <v>51.079136690647488</v>
      </c>
    </row>
    <row r="12" spans="1:7" x14ac:dyDescent="0.25">
      <c r="A12" s="1" t="s">
        <v>72</v>
      </c>
      <c r="B12" s="2" t="s">
        <v>73</v>
      </c>
      <c r="C12" s="2">
        <v>652</v>
      </c>
      <c r="D12" s="2">
        <v>372</v>
      </c>
      <c r="E12" s="2">
        <v>108</v>
      </c>
      <c r="F12" s="3" t="s">
        <v>25</v>
      </c>
      <c r="G12" s="52">
        <f t="shared" si="0"/>
        <v>29.032258064516132</v>
      </c>
    </row>
    <row r="13" spans="1:7" x14ac:dyDescent="0.25">
      <c r="A13" s="4" t="s">
        <v>74</v>
      </c>
      <c r="B13" s="5" t="s">
        <v>75</v>
      </c>
      <c r="C13" s="5">
        <v>64</v>
      </c>
      <c r="D13" s="5">
        <v>36</v>
      </c>
      <c r="E13" s="5">
        <v>9</v>
      </c>
      <c r="F13" s="6" t="s">
        <v>25</v>
      </c>
      <c r="G13" s="52">
        <f t="shared" si="0"/>
        <v>25</v>
      </c>
    </row>
    <row r="14" spans="1:7" x14ac:dyDescent="0.25">
      <c r="A14" s="4" t="s">
        <v>50</v>
      </c>
      <c r="B14" s="5" t="s">
        <v>51</v>
      </c>
      <c r="C14" s="5">
        <v>165</v>
      </c>
      <c r="D14" s="5">
        <v>94</v>
      </c>
      <c r="E14" s="5">
        <v>75</v>
      </c>
      <c r="F14" s="6" t="s">
        <v>25</v>
      </c>
      <c r="G14" s="52">
        <f t="shared" si="0"/>
        <v>79.787234042553195</v>
      </c>
    </row>
    <row r="15" spans="1:7" x14ac:dyDescent="0.25">
      <c r="A15" s="4" t="s">
        <v>46</v>
      </c>
      <c r="B15" s="5" t="s">
        <v>47</v>
      </c>
      <c r="C15" s="5">
        <v>1010</v>
      </c>
      <c r="D15" s="5">
        <v>577</v>
      </c>
      <c r="E15" s="5">
        <v>279</v>
      </c>
      <c r="F15" s="6" t="s">
        <v>25</v>
      </c>
      <c r="G15" s="52">
        <f t="shared" si="0"/>
        <v>48.353552859618716</v>
      </c>
    </row>
    <row r="16" spans="1:7" x14ac:dyDescent="0.25">
      <c r="A16" s="4" t="s">
        <v>86</v>
      </c>
      <c r="B16" s="5" t="s">
        <v>87</v>
      </c>
      <c r="C16" s="5">
        <v>1330</v>
      </c>
      <c r="D16" s="5">
        <v>759</v>
      </c>
      <c r="E16" s="5">
        <v>698</v>
      </c>
      <c r="F16" s="6" t="s">
        <v>25</v>
      </c>
      <c r="G16" s="52">
        <f t="shared" si="0"/>
        <v>91.963109354413703</v>
      </c>
    </row>
    <row r="17" spans="1:7" x14ac:dyDescent="0.25">
      <c r="A17" s="1" t="s">
        <v>80</v>
      </c>
      <c r="B17" s="2" t="s">
        <v>81</v>
      </c>
      <c r="C17" s="2">
        <v>540</v>
      </c>
      <c r="D17" s="2">
        <v>308</v>
      </c>
      <c r="E17" s="2">
        <v>268</v>
      </c>
      <c r="F17" s="3" t="s">
        <v>25</v>
      </c>
      <c r="G17" s="52">
        <f t="shared" si="0"/>
        <v>87.012987012987011</v>
      </c>
    </row>
    <row r="18" spans="1:7" x14ac:dyDescent="0.25">
      <c r="A18" s="4" t="s">
        <v>82</v>
      </c>
      <c r="B18" s="5" t="s">
        <v>83</v>
      </c>
      <c r="C18" s="5">
        <v>2079</v>
      </c>
      <c r="D18" s="5">
        <v>1187</v>
      </c>
      <c r="E18" s="5">
        <v>164</v>
      </c>
      <c r="F18" s="6" t="s">
        <v>25</v>
      </c>
      <c r="G18" s="52">
        <f t="shared" si="0"/>
        <v>13.816343723673125</v>
      </c>
    </row>
    <row r="19" spans="1:7" x14ac:dyDescent="0.25">
      <c r="A19" s="1" t="s">
        <v>68</v>
      </c>
      <c r="B19" s="2" t="s">
        <v>69</v>
      </c>
      <c r="C19" s="2">
        <v>1487</v>
      </c>
      <c r="D19" s="2">
        <v>836</v>
      </c>
      <c r="E19" s="2">
        <v>13</v>
      </c>
      <c r="F19" s="3" t="s">
        <v>25</v>
      </c>
      <c r="G19" s="52">
        <f t="shared" si="0"/>
        <v>1.5550239234449761</v>
      </c>
    </row>
    <row r="20" spans="1:7" x14ac:dyDescent="0.25">
      <c r="A20" s="1" t="s">
        <v>52</v>
      </c>
      <c r="B20" s="2" t="s">
        <v>53</v>
      </c>
      <c r="C20" s="2">
        <v>1594</v>
      </c>
      <c r="D20" s="2">
        <v>910</v>
      </c>
      <c r="E20" s="2">
        <v>409</v>
      </c>
      <c r="F20" s="3" t="s">
        <v>25</v>
      </c>
      <c r="G20" s="52">
        <f t="shared" si="0"/>
        <v>44.945054945054949</v>
      </c>
    </row>
    <row r="21" spans="1:7" x14ac:dyDescent="0.25">
      <c r="A21" s="4" t="s">
        <v>66</v>
      </c>
      <c r="B21" s="5" t="s">
        <v>67</v>
      </c>
      <c r="C21" s="5">
        <v>1179</v>
      </c>
      <c r="D21" s="5">
        <v>663</v>
      </c>
      <c r="E21" s="5">
        <v>427</v>
      </c>
      <c r="F21" s="6" t="s">
        <v>25</v>
      </c>
      <c r="G21" s="52">
        <f t="shared" si="0"/>
        <v>64.404223227752638</v>
      </c>
    </row>
    <row r="22" spans="1:7" x14ac:dyDescent="0.25">
      <c r="A22" s="1" t="s">
        <v>84</v>
      </c>
      <c r="B22" s="2" t="s">
        <v>85</v>
      </c>
      <c r="C22" s="2">
        <v>1501</v>
      </c>
      <c r="D22" s="2">
        <v>844</v>
      </c>
      <c r="E22" s="2">
        <v>440</v>
      </c>
      <c r="F22" s="3" t="s">
        <v>25</v>
      </c>
      <c r="G22" s="52">
        <f t="shared" si="0"/>
        <v>52.132701421800952</v>
      </c>
    </row>
    <row r="23" spans="1:7" x14ac:dyDescent="0.25">
      <c r="A23" s="4" t="s">
        <v>58</v>
      </c>
      <c r="B23" s="5" t="s">
        <v>59</v>
      </c>
      <c r="C23" s="5">
        <v>659</v>
      </c>
      <c r="D23" s="5">
        <v>376</v>
      </c>
      <c r="E23" s="5">
        <v>144</v>
      </c>
      <c r="F23" s="6" t="s">
        <v>25</v>
      </c>
      <c r="G23" s="52">
        <f t="shared" si="0"/>
        <v>38.297872340425535</v>
      </c>
    </row>
    <row r="24" spans="1:7" x14ac:dyDescent="0.25">
      <c r="A24" s="4" t="s">
        <v>70</v>
      </c>
      <c r="B24" s="5" t="s">
        <v>71</v>
      </c>
      <c r="C24" s="5">
        <v>263</v>
      </c>
      <c r="D24" s="5">
        <v>148</v>
      </c>
      <c r="E24" s="5">
        <v>26</v>
      </c>
      <c r="F24" s="6" t="s">
        <v>25</v>
      </c>
      <c r="G24" s="52">
        <f t="shared" si="0"/>
        <v>17.567567567567568</v>
      </c>
    </row>
    <row r="25" spans="1:7" x14ac:dyDescent="0.25">
      <c r="A25" s="1" t="s">
        <v>5</v>
      </c>
      <c r="B25" s="2" t="s">
        <v>6</v>
      </c>
      <c r="C25" s="2">
        <v>140</v>
      </c>
      <c r="D25" s="2">
        <v>79</v>
      </c>
      <c r="E25" s="2">
        <v>102</v>
      </c>
      <c r="F25" s="3" t="s">
        <v>7</v>
      </c>
      <c r="G25" s="52">
        <f t="shared" si="0"/>
        <v>129.1139240506329</v>
      </c>
    </row>
    <row r="26" spans="1:7" x14ac:dyDescent="0.25">
      <c r="A26" s="4" t="s">
        <v>30</v>
      </c>
      <c r="B26" s="5" t="s">
        <v>31</v>
      </c>
      <c r="C26" s="5">
        <v>597</v>
      </c>
      <c r="D26" s="5">
        <v>336</v>
      </c>
      <c r="E26" s="5">
        <v>28</v>
      </c>
      <c r="F26" s="6" t="s">
        <v>25</v>
      </c>
      <c r="G26" s="52">
        <f t="shared" si="0"/>
        <v>8.3333333333333321</v>
      </c>
    </row>
    <row r="27" spans="1:7" x14ac:dyDescent="0.25">
      <c r="A27" s="1" t="s">
        <v>32</v>
      </c>
      <c r="B27" s="2" t="s">
        <v>33</v>
      </c>
      <c r="C27" s="2">
        <v>133</v>
      </c>
      <c r="D27" s="2">
        <v>76</v>
      </c>
      <c r="E27" s="2">
        <v>2</v>
      </c>
      <c r="F27" s="3" t="s">
        <v>25</v>
      </c>
      <c r="G27" s="52">
        <f t="shared" si="0"/>
        <v>2.6315789473684208</v>
      </c>
    </row>
    <row r="28" spans="1:7" x14ac:dyDescent="0.25">
      <c r="A28" s="4" t="s">
        <v>34</v>
      </c>
      <c r="B28" s="5" t="s">
        <v>35</v>
      </c>
      <c r="C28" s="5">
        <v>2092</v>
      </c>
      <c r="D28" s="5">
        <v>1195</v>
      </c>
      <c r="E28" s="5">
        <v>930</v>
      </c>
      <c r="F28" s="6" t="s">
        <v>25</v>
      </c>
      <c r="G28" s="52">
        <f t="shared" si="0"/>
        <v>77.824267782426787</v>
      </c>
    </row>
    <row r="29" spans="1:7" x14ac:dyDescent="0.25">
      <c r="A29" s="1" t="s">
        <v>36</v>
      </c>
      <c r="B29" s="2" t="s">
        <v>37</v>
      </c>
      <c r="C29" s="2">
        <v>248</v>
      </c>
      <c r="D29" s="2">
        <v>139</v>
      </c>
      <c r="E29" s="2">
        <v>88</v>
      </c>
      <c r="F29" s="3" t="s">
        <v>25</v>
      </c>
      <c r="G29" s="52">
        <f t="shared" si="0"/>
        <v>63.309352517985609</v>
      </c>
    </row>
    <row r="30" spans="1:7" x14ac:dyDescent="0.25">
      <c r="A30" s="4" t="s">
        <v>38</v>
      </c>
      <c r="B30" s="5" t="s">
        <v>39</v>
      </c>
      <c r="C30" s="5">
        <v>388</v>
      </c>
      <c r="D30" s="5">
        <v>218</v>
      </c>
      <c r="E30" s="5">
        <v>102</v>
      </c>
      <c r="F30" s="6" t="s">
        <v>25</v>
      </c>
      <c r="G30" s="52">
        <f t="shared" si="0"/>
        <v>46.788990825688074</v>
      </c>
    </row>
    <row r="31" spans="1:7" x14ac:dyDescent="0.25">
      <c r="A31" s="1" t="s">
        <v>10</v>
      </c>
      <c r="B31" s="2" t="s">
        <v>11</v>
      </c>
      <c r="C31" s="2">
        <v>56</v>
      </c>
      <c r="D31" s="2">
        <v>31</v>
      </c>
      <c r="E31" s="2">
        <v>36</v>
      </c>
      <c r="F31" s="3" t="s">
        <v>7</v>
      </c>
      <c r="G31" s="52">
        <f t="shared" si="0"/>
        <v>116.12903225806453</v>
      </c>
    </row>
    <row r="32" spans="1:7" x14ac:dyDescent="0.25">
      <c r="A32" s="4" t="s">
        <v>12</v>
      </c>
      <c r="B32" s="5" t="s">
        <v>13</v>
      </c>
      <c r="C32" s="5">
        <v>17</v>
      </c>
      <c r="D32" s="5">
        <v>5</v>
      </c>
      <c r="E32" s="5">
        <v>12</v>
      </c>
      <c r="F32" s="6" t="s">
        <v>7</v>
      </c>
      <c r="G32" s="52">
        <f t="shared" si="0"/>
        <v>240</v>
      </c>
    </row>
    <row r="33" spans="1:7" x14ac:dyDescent="0.25">
      <c r="A33" s="1" t="s">
        <v>40</v>
      </c>
      <c r="B33" s="2" t="s">
        <v>41</v>
      </c>
      <c r="C33" s="2">
        <v>217</v>
      </c>
      <c r="D33" s="2">
        <v>122</v>
      </c>
      <c r="E33" s="2">
        <v>116</v>
      </c>
      <c r="F33" s="3" t="s">
        <v>25</v>
      </c>
      <c r="G33" s="52">
        <f t="shared" si="0"/>
        <v>95.081967213114751</v>
      </c>
    </row>
    <row r="34" spans="1:7" x14ac:dyDescent="0.25">
      <c r="A34" s="4" t="s">
        <v>8</v>
      </c>
      <c r="B34" s="5" t="s">
        <v>9</v>
      </c>
      <c r="C34" s="5">
        <v>245</v>
      </c>
      <c r="D34" s="5">
        <v>138</v>
      </c>
      <c r="E34" s="5">
        <v>138</v>
      </c>
      <c r="F34" s="6" t="s">
        <v>7</v>
      </c>
      <c r="G34" s="52">
        <f t="shared" si="0"/>
        <v>100</v>
      </c>
    </row>
    <row r="35" spans="1:7" x14ac:dyDescent="0.25">
      <c r="A35" s="4" t="s">
        <v>42</v>
      </c>
      <c r="B35" s="5" t="s">
        <v>43</v>
      </c>
      <c r="C35" s="5">
        <v>140</v>
      </c>
      <c r="D35" s="5">
        <v>80</v>
      </c>
      <c r="E35" s="5">
        <v>38</v>
      </c>
      <c r="F35" s="6" t="s">
        <v>25</v>
      </c>
      <c r="G35" s="52">
        <f t="shared" si="0"/>
        <v>47.5</v>
      </c>
    </row>
    <row r="36" spans="1:7" x14ac:dyDescent="0.25">
      <c r="A36" s="4" t="s">
        <v>16</v>
      </c>
      <c r="B36" s="5" t="s">
        <v>17</v>
      </c>
      <c r="C36" s="5">
        <v>187</v>
      </c>
      <c r="D36" s="5">
        <v>105</v>
      </c>
      <c r="E36" s="5">
        <v>155</v>
      </c>
      <c r="F36" s="6" t="s">
        <v>7</v>
      </c>
      <c r="G36" s="52">
        <f t="shared" si="0"/>
        <v>147.61904761904762</v>
      </c>
    </row>
    <row r="37" spans="1:7" x14ac:dyDescent="0.25">
      <c r="A37" s="1" t="s">
        <v>44</v>
      </c>
      <c r="B37" s="2" t="s">
        <v>45</v>
      </c>
      <c r="C37" s="2">
        <v>312</v>
      </c>
      <c r="D37" s="2">
        <v>175</v>
      </c>
      <c r="E37" s="2">
        <v>79</v>
      </c>
      <c r="F37" s="3" t="s">
        <v>25</v>
      </c>
      <c r="G37" s="52">
        <f t="shared" si="0"/>
        <v>45.142857142857139</v>
      </c>
    </row>
    <row r="38" spans="1:7" x14ac:dyDescent="0.25">
      <c r="A38" s="1" t="s">
        <v>14</v>
      </c>
      <c r="B38" s="2" t="s">
        <v>15</v>
      </c>
      <c r="C38" s="2">
        <v>112</v>
      </c>
      <c r="D38" s="2">
        <v>63</v>
      </c>
      <c r="E38" s="2">
        <v>82</v>
      </c>
      <c r="F38" s="3" t="s">
        <v>7</v>
      </c>
      <c r="G38" s="52">
        <f t="shared" si="0"/>
        <v>130.15873015873015</v>
      </c>
    </row>
    <row r="39" spans="1:7" x14ac:dyDescent="0.25">
      <c r="A39" s="4" t="s">
        <v>106</v>
      </c>
      <c r="B39" s="5" t="s">
        <v>107</v>
      </c>
      <c r="C39" s="5">
        <v>564</v>
      </c>
      <c r="D39" s="5">
        <v>317</v>
      </c>
      <c r="E39" s="5">
        <v>80</v>
      </c>
      <c r="F39" s="6" t="s">
        <v>25</v>
      </c>
      <c r="G39" s="52">
        <f t="shared" si="0"/>
        <v>25.236593059936908</v>
      </c>
    </row>
    <row r="40" spans="1:7" x14ac:dyDescent="0.25">
      <c r="A40" s="4" t="s">
        <v>102</v>
      </c>
      <c r="B40" s="5" t="s">
        <v>103</v>
      </c>
      <c r="C40" s="5">
        <v>1959</v>
      </c>
      <c r="D40" s="5">
        <v>1119</v>
      </c>
      <c r="E40" s="5">
        <v>604</v>
      </c>
      <c r="F40" s="6" t="s">
        <v>25</v>
      </c>
      <c r="G40" s="52">
        <f t="shared" si="0"/>
        <v>53.976764968722065</v>
      </c>
    </row>
    <row r="41" spans="1:7" x14ac:dyDescent="0.25">
      <c r="A41" s="1" t="s">
        <v>88</v>
      </c>
      <c r="B41" s="2" t="s">
        <v>89</v>
      </c>
      <c r="C41" s="2">
        <v>1872</v>
      </c>
      <c r="D41" s="2">
        <v>1069</v>
      </c>
      <c r="E41" s="2">
        <v>667</v>
      </c>
      <c r="F41" s="3" t="s">
        <v>25</v>
      </c>
      <c r="G41" s="52">
        <f t="shared" si="0"/>
        <v>62.394761459307766</v>
      </c>
    </row>
    <row r="42" spans="1:7" x14ac:dyDescent="0.25">
      <c r="A42" s="1" t="s">
        <v>100</v>
      </c>
      <c r="B42" s="2" t="s">
        <v>101</v>
      </c>
      <c r="C42" s="2">
        <v>840</v>
      </c>
      <c r="D42" s="2">
        <v>480</v>
      </c>
      <c r="E42" s="2">
        <v>96</v>
      </c>
      <c r="F42" s="3" t="s">
        <v>25</v>
      </c>
      <c r="G42" s="52">
        <f t="shared" si="0"/>
        <v>20</v>
      </c>
    </row>
    <row r="43" spans="1:7" x14ac:dyDescent="0.25">
      <c r="A43" s="4" t="s">
        <v>90</v>
      </c>
      <c r="B43" s="5" t="s">
        <v>91</v>
      </c>
      <c r="C43" s="5">
        <v>1049</v>
      </c>
      <c r="D43" s="5">
        <v>599</v>
      </c>
      <c r="E43" s="5">
        <v>430</v>
      </c>
      <c r="F43" s="6" t="s">
        <v>25</v>
      </c>
      <c r="G43" s="52">
        <f t="shared" si="0"/>
        <v>71.786310517529216</v>
      </c>
    </row>
    <row r="44" spans="1:7" x14ac:dyDescent="0.25">
      <c r="A44" s="1" t="s">
        <v>96</v>
      </c>
      <c r="B44" s="2" t="s">
        <v>97</v>
      </c>
      <c r="C44" s="2">
        <v>486</v>
      </c>
      <c r="D44" s="2">
        <v>278</v>
      </c>
      <c r="E44" s="2">
        <v>105</v>
      </c>
      <c r="F44" s="3" t="s">
        <v>25</v>
      </c>
      <c r="G44" s="52">
        <f t="shared" si="0"/>
        <v>37.769784172661872</v>
      </c>
    </row>
    <row r="45" spans="1:7" x14ac:dyDescent="0.25">
      <c r="A45" s="4" t="s">
        <v>98</v>
      </c>
      <c r="B45" s="5" t="s">
        <v>99</v>
      </c>
      <c r="C45" s="5">
        <v>2808</v>
      </c>
      <c r="D45" s="5">
        <v>1578</v>
      </c>
      <c r="E45" s="5">
        <v>99</v>
      </c>
      <c r="F45" s="6" t="s">
        <v>25</v>
      </c>
      <c r="G45" s="52">
        <f t="shared" si="0"/>
        <v>6.2737642585551328</v>
      </c>
    </row>
    <row r="46" spans="1:7" x14ac:dyDescent="0.25">
      <c r="A46" s="1" t="s">
        <v>92</v>
      </c>
      <c r="B46" s="2" t="s">
        <v>93</v>
      </c>
      <c r="C46" s="2">
        <v>1325</v>
      </c>
      <c r="D46" s="2">
        <v>757</v>
      </c>
      <c r="E46" s="2">
        <v>486</v>
      </c>
      <c r="F46" s="3" t="s">
        <v>25</v>
      </c>
      <c r="G46" s="52">
        <f t="shared" si="0"/>
        <v>64.200792602377817</v>
      </c>
    </row>
    <row r="47" spans="1:7" x14ac:dyDescent="0.25">
      <c r="A47" s="1" t="s">
        <v>104</v>
      </c>
      <c r="B47" s="2" t="s">
        <v>105</v>
      </c>
      <c r="C47" s="2">
        <v>1284</v>
      </c>
      <c r="D47" s="2">
        <v>733</v>
      </c>
      <c r="E47" s="2">
        <v>75</v>
      </c>
      <c r="F47" s="3" t="s">
        <v>25</v>
      </c>
      <c r="G47" s="52">
        <f t="shared" si="0"/>
        <v>10.231923601637108</v>
      </c>
    </row>
    <row r="48" spans="1:7" x14ac:dyDescent="0.25">
      <c r="A48" s="4" t="s">
        <v>94</v>
      </c>
      <c r="B48" s="5" t="s">
        <v>95</v>
      </c>
      <c r="C48" s="5">
        <v>1171</v>
      </c>
      <c r="D48" s="5">
        <v>669</v>
      </c>
      <c r="E48" s="5">
        <v>382</v>
      </c>
      <c r="F48" s="6" t="s">
        <v>25</v>
      </c>
      <c r="G48" s="52">
        <f t="shared" si="0"/>
        <v>57.100149476831085</v>
      </c>
    </row>
    <row r="49" spans="1:7" x14ac:dyDescent="0.25">
      <c r="A49" s="1" t="s">
        <v>28</v>
      </c>
      <c r="B49" s="2" t="s">
        <v>29</v>
      </c>
      <c r="C49" s="2">
        <v>500</v>
      </c>
      <c r="D49" s="2">
        <v>281</v>
      </c>
      <c r="E49" s="2">
        <v>31</v>
      </c>
      <c r="F49" s="3" t="s">
        <v>25</v>
      </c>
      <c r="G49" s="52">
        <f t="shared" si="0"/>
        <v>11.032028469750891</v>
      </c>
    </row>
    <row r="50" spans="1:7" x14ac:dyDescent="0.25">
      <c r="A50" s="4" t="s">
        <v>26</v>
      </c>
      <c r="B50" s="5" t="s">
        <v>27</v>
      </c>
      <c r="C50" s="5">
        <v>897</v>
      </c>
      <c r="D50" s="5">
        <v>248</v>
      </c>
      <c r="E50" s="5">
        <v>93</v>
      </c>
      <c r="F50" s="6" t="s">
        <v>25</v>
      </c>
      <c r="G50" s="52">
        <f t="shared" si="0"/>
        <v>37.5</v>
      </c>
    </row>
    <row r="51" spans="1:7" x14ac:dyDescent="0.25">
      <c r="A51" s="1" t="s">
        <v>23</v>
      </c>
      <c r="B51" s="2" t="s">
        <v>24</v>
      </c>
      <c r="C51" s="2">
        <v>794</v>
      </c>
      <c r="D51" s="2">
        <v>453</v>
      </c>
      <c r="E51" s="2">
        <v>44</v>
      </c>
      <c r="F51" s="3" t="s">
        <v>25</v>
      </c>
      <c r="G51" s="52">
        <f t="shared" si="0"/>
        <v>9.7130242825607063</v>
      </c>
    </row>
  </sheetData>
  <sortState ref="A2:F51">
    <sortCondition ref="A2:A51"/>
  </sortState>
  <pageMargins left="0.7" right="0.7" top="0.75" bottom="0.75" header="0.3" footer="0.3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view="pageBreakPreview" topLeftCell="A3" zoomScale="60" zoomScaleNormal="100" workbookViewId="0">
      <selection activeCell="G2" sqref="G2:G51"/>
    </sheetView>
  </sheetViews>
  <sheetFormatPr defaultRowHeight="15" x14ac:dyDescent="0.25"/>
  <cols>
    <col min="1" max="1" width="10.5703125" customWidth="1"/>
    <col min="2" max="2" width="60.140625" customWidth="1"/>
    <col min="3" max="3" width="11.7109375" customWidth="1"/>
    <col min="4" max="4" width="14.28515625" customWidth="1"/>
    <col min="5" max="5" width="12.85546875" customWidth="1"/>
    <col min="6" max="6" width="11.28515625" customWidth="1"/>
  </cols>
  <sheetData>
    <row r="1" spans="1:7" s="10" customFormat="1" ht="73.5" customHeight="1" x14ac:dyDescent="0.25">
      <c r="A1" s="7" t="s">
        <v>115</v>
      </c>
      <c r="B1" s="8" t="s">
        <v>0</v>
      </c>
      <c r="C1" s="8" t="s">
        <v>1</v>
      </c>
      <c r="D1" s="8" t="s">
        <v>121</v>
      </c>
      <c r="E1" s="8" t="s">
        <v>117</v>
      </c>
      <c r="F1" s="9" t="s">
        <v>4</v>
      </c>
      <c r="G1" s="10" t="s">
        <v>128</v>
      </c>
    </row>
    <row r="2" spans="1:7" x14ac:dyDescent="0.25">
      <c r="A2" s="1" t="s">
        <v>78</v>
      </c>
      <c r="B2" s="2" t="s">
        <v>79</v>
      </c>
      <c r="C2" s="2">
        <v>562</v>
      </c>
      <c r="D2" s="2">
        <v>246</v>
      </c>
      <c r="E2" s="2">
        <v>206</v>
      </c>
      <c r="F2" s="3" t="s">
        <v>25</v>
      </c>
      <c r="G2" s="52">
        <f t="shared" ref="G2:G33" si="0">E2/D2*100</f>
        <v>83.739837398373979</v>
      </c>
    </row>
    <row r="3" spans="1:7" x14ac:dyDescent="0.25">
      <c r="A3" s="4" t="s">
        <v>48</v>
      </c>
      <c r="B3" s="5" t="s">
        <v>49</v>
      </c>
      <c r="C3" s="5">
        <v>128</v>
      </c>
      <c r="D3" s="5">
        <v>56</v>
      </c>
      <c r="E3" s="5">
        <v>36</v>
      </c>
      <c r="F3" s="6" t="s">
        <v>25</v>
      </c>
      <c r="G3" s="52">
        <f t="shared" si="0"/>
        <v>64.285714285714292</v>
      </c>
    </row>
    <row r="4" spans="1:7" x14ac:dyDescent="0.25">
      <c r="A4" s="1" t="s">
        <v>20</v>
      </c>
      <c r="B4" s="2" t="s">
        <v>21</v>
      </c>
      <c r="C4" s="2">
        <v>249</v>
      </c>
      <c r="D4" s="2">
        <v>55</v>
      </c>
      <c r="E4" s="2">
        <v>86</v>
      </c>
      <c r="F4" s="3" t="s">
        <v>7</v>
      </c>
      <c r="G4" s="52">
        <f t="shared" si="0"/>
        <v>156.36363636363637</v>
      </c>
    </row>
    <row r="5" spans="1:7" x14ac:dyDescent="0.25">
      <c r="A5" s="1" t="s">
        <v>18</v>
      </c>
      <c r="B5" s="2" t="s">
        <v>19</v>
      </c>
      <c r="C5" s="2">
        <v>1062</v>
      </c>
      <c r="D5" s="2">
        <v>466</v>
      </c>
      <c r="E5" s="2">
        <v>596</v>
      </c>
      <c r="F5" s="3" t="s">
        <v>7</v>
      </c>
      <c r="G5" s="52">
        <f t="shared" si="0"/>
        <v>127.89699570815452</v>
      </c>
    </row>
    <row r="6" spans="1:7" x14ac:dyDescent="0.25">
      <c r="A6" s="4" t="s">
        <v>64</v>
      </c>
      <c r="B6" s="5" t="s">
        <v>65</v>
      </c>
      <c r="C6" s="5">
        <v>690</v>
      </c>
      <c r="D6" s="5">
        <v>273</v>
      </c>
      <c r="E6" s="5">
        <v>327</v>
      </c>
      <c r="F6" s="6" t="s">
        <v>7</v>
      </c>
      <c r="G6" s="52">
        <f t="shared" si="0"/>
        <v>119.78021978021978</v>
      </c>
    </row>
    <row r="7" spans="1:7" x14ac:dyDescent="0.25">
      <c r="A7" s="4" t="s">
        <v>60</v>
      </c>
      <c r="B7" s="5" t="s">
        <v>61</v>
      </c>
      <c r="C7" s="5">
        <v>209</v>
      </c>
      <c r="D7" s="5">
        <v>92</v>
      </c>
      <c r="E7" s="5">
        <v>107</v>
      </c>
      <c r="F7" s="6" t="s">
        <v>7</v>
      </c>
      <c r="G7" s="52">
        <f t="shared" si="0"/>
        <v>116.30434782608697</v>
      </c>
    </row>
    <row r="8" spans="1:7" x14ac:dyDescent="0.25">
      <c r="A8" s="1" t="s">
        <v>62</v>
      </c>
      <c r="B8" s="2" t="s">
        <v>63</v>
      </c>
      <c r="C8" s="2">
        <v>385</v>
      </c>
      <c r="D8" s="2">
        <v>169</v>
      </c>
      <c r="E8" s="2">
        <v>221</v>
      </c>
      <c r="F8" s="3" t="s">
        <v>7</v>
      </c>
      <c r="G8" s="52">
        <f t="shared" si="0"/>
        <v>130.76923076923077</v>
      </c>
    </row>
    <row r="9" spans="1:7" x14ac:dyDescent="0.25">
      <c r="A9" s="4" t="s">
        <v>56</v>
      </c>
      <c r="B9" s="5" t="s">
        <v>57</v>
      </c>
      <c r="C9" s="5">
        <v>1039</v>
      </c>
      <c r="D9" s="5">
        <v>456</v>
      </c>
      <c r="E9" s="5">
        <v>151</v>
      </c>
      <c r="F9" s="6" t="s">
        <v>25</v>
      </c>
      <c r="G9" s="52">
        <f t="shared" si="0"/>
        <v>33.114035087719294</v>
      </c>
    </row>
    <row r="10" spans="1:7" x14ac:dyDescent="0.25">
      <c r="A10" s="4" t="s">
        <v>76</v>
      </c>
      <c r="B10" s="5" t="s">
        <v>77</v>
      </c>
      <c r="C10" s="5">
        <v>747</v>
      </c>
      <c r="D10" s="5">
        <v>165</v>
      </c>
      <c r="E10" s="5">
        <v>213</v>
      </c>
      <c r="F10" s="6" t="s">
        <v>7</v>
      </c>
      <c r="G10" s="52">
        <f t="shared" si="0"/>
        <v>129.09090909090909</v>
      </c>
    </row>
    <row r="11" spans="1:7" x14ac:dyDescent="0.25">
      <c r="A11" s="1" t="s">
        <v>54</v>
      </c>
      <c r="B11" s="2" t="s">
        <v>55</v>
      </c>
      <c r="C11" s="2">
        <v>731</v>
      </c>
      <c r="D11" s="2">
        <v>289</v>
      </c>
      <c r="E11" s="2">
        <v>186</v>
      </c>
      <c r="F11" s="3" t="s">
        <v>25</v>
      </c>
      <c r="G11" s="52">
        <f t="shared" si="0"/>
        <v>64.359861591695505</v>
      </c>
    </row>
    <row r="12" spans="1:7" x14ac:dyDescent="0.25">
      <c r="A12" s="1" t="s">
        <v>72</v>
      </c>
      <c r="B12" s="2" t="s">
        <v>73</v>
      </c>
      <c r="C12" s="2">
        <v>651</v>
      </c>
      <c r="D12" s="2">
        <v>257</v>
      </c>
      <c r="E12" s="2">
        <v>164</v>
      </c>
      <c r="F12" s="3" t="s">
        <v>25</v>
      </c>
      <c r="G12" s="52">
        <f t="shared" si="0"/>
        <v>63.813229571984429</v>
      </c>
    </row>
    <row r="13" spans="1:7" x14ac:dyDescent="0.25">
      <c r="A13" s="4" t="s">
        <v>74</v>
      </c>
      <c r="B13" s="5" t="s">
        <v>75</v>
      </c>
      <c r="C13" s="5">
        <v>64</v>
      </c>
      <c r="D13" s="5">
        <v>28</v>
      </c>
      <c r="E13" s="5">
        <v>11</v>
      </c>
      <c r="F13" s="6" t="s">
        <v>25</v>
      </c>
      <c r="G13" s="52">
        <f t="shared" si="0"/>
        <v>39.285714285714285</v>
      </c>
    </row>
    <row r="14" spans="1:7" x14ac:dyDescent="0.25">
      <c r="A14" s="1" t="s">
        <v>50</v>
      </c>
      <c r="B14" s="2" t="s">
        <v>51</v>
      </c>
      <c r="C14" s="2">
        <v>165</v>
      </c>
      <c r="D14" s="2">
        <v>65</v>
      </c>
      <c r="E14" s="2">
        <v>61</v>
      </c>
      <c r="F14" s="3" t="s">
        <v>25</v>
      </c>
      <c r="G14" s="52">
        <f t="shared" si="0"/>
        <v>93.84615384615384</v>
      </c>
    </row>
    <row r="15" spans="1:7" x14ac:dyDescent="0.25">
      <c r="A15" s="1" t="s">
        <v>46</v>
      </c>
      <c r="B15" s="2" t="s">
        <v>47</v>
      </c>
      <c r="C15" s="2">
        <v>1009</v>
      </c>
      <c r="D15" s="2">
        <v>399</v>
      </c>
      <c r="E15" s="2">
        <v>283</v>
      </c>
      <c r="F15" s="3" t="s">
        <v>25</v>
      </c>
      <c r="G15" s="52">
        <f t="shared" si="0"/>
        <v>70.927318295739354</v>
      </c>
    </row>
    <row r="16" spans="1:7" x14ac:dyDescent="0.25">
      <c r="A16" s="4" t="s">
        <v>86</v>
      </c>
      <c r="B16" s="5" t="s">
        <v>87</v>
      </c>
      <c r="C16" s="5">
        <v>1336</v>
      </c>
      <c r="D16" s="5">
        <v>528</v>
      </c>
      <c r="E16" s="5">
        <v>503</v>
      </c>
      <c r="F16" s="6" t="s">
        <v>25</v>
      </c>
      <c r="G16" s="52">
        <f t="shared" si="0"/>
        <v>95.265151515151516</v>
      </c>
    </row>
    <row r="17" spans="1:7" x14ac:dyDescent="0.25">
      <c r="A17" s="4" t="s">
        <v>80</v>
      </c>
      <c r="B17" s="5" t="s">
        <v>81</v>
      </c>
      <c r="C17" s="5">
        <v>542</v>
      </c>
      <c r="D17" s="5">
        <v>214</v>
      </c>
      <c r="E17" s="5">
        <v>277</v>
      </c>
      <c r="F17" s="6" t="s">
        <v>7</v>
      </c>
      <c r="G17" s="52">
        <f t="shared" si="0"/>
        <v>129.43925233644859</v>
      </c>
    </row>
    <row r="18" spans="1:7" x14ac:dyDescent="0.25">
      <c r="A18" s="4" t="s">
        <v>82</v>
      </c>
      <c r="B18" s="5" t="s">
        <v>83</v>
      </c>
      <c r="C18" s="5">
        <v>2078</v>
      </c>
      <c r="D18" s="5">
        <v>822</v>
      </c>
      <c r="E18" s="5">
        <v>165</v>
      </c>
      <c r="F18" s="6" t="s">
        <v>25</v>
      </c>
      <c r="G18" s="52">
        <f t="shared" si="0"/>
        <v>20.072992700729927</v>
      </c>
    </row>
    <row r="19" spans="1:7" x14ac:dyDescent="0.25">
      <c r="A19" s="1" t="s">
        <v>68</v>
      </c>
      <c r="B19" s="2" t="s">
        <v>69</v>
      </c>
      <c r="C19" s="2">
        <v>1487</v>
      </c>
      <c r="D19" s="2">
        <v>652</v>
      </c>
      <c r="E19" s="2">
        <v>152</v>
      </c>
      <c r="F19" s="3" t="s">
        <v>25</v>
      </c>
      <c r="G19" s="52">
        <f t="shared" si="0"/>
        <v>23.312883435582819</v>
      </c>
    </row>
    <row r="20" spans="1:7" x14ac:dyDescent="0.25">
      <c r="A20" s="4" t="s">
        <v>52</v>
      </c>
      <c r="B20" s="5" t="s">
        <v>53</v>
      </c>
      <c r="C20" s="5">
        <v>1596</v>
      </c>
      <c r="D20" s="5">
        <v>631</v>
      </c>
      <c r="E20" s="5">
        <v>323</v>
      </c>
      <c r="F20" s="6" t="s">
        <v>25</v>
      </c>
      <c r="G20" s="52">
        <f t="shared" si="0"/>
        <v>51.188589540412046</v>
      </c>
    </row>
    <row r="21" spans="1:7" x14ac:dyDescent="0.25">
      <c r="A21" s="4" t="s">
        <v>66</v>
      </c>
      <c r="B21" s="5" t="s">
        <v>67</v>
      </c>
      <c r="C21" s="5">
        <v>1184</v>
      </c>
      <c r="D21" s="5">
        <v>519</v>
      </c>
      <c r="E21" s="5">
        <v>411</v>
      </c>
      <c r="F21" s="6" t="s">
        <v>25</v>
      </c>
      <c r="G21" s="52">
        <f t="shared" si="0"/>
        <v>79.190751445086704</v>
      </c>
    </row>
    <row r="22" spans="1:7" x14ac:dyDescent="0.25">
      <c r="A22" s="1" t="s">
        <v>84</v>
      </c>
      <c r="B22" s="2" t="s">
        <v>85</v>
      </c>
      <c r="C22" s="2">
        <v>1506</v>
      </c>
      <c r="D22" s="2">
        <v>660</v>
      </c>
      <c r="E22" s="2">
        <v>511</v>
      </c>
      <c r="F22" s="3" t="s">
        <v>25</v>
      </c>
      <c r="G22" s="52">
        <f t="shared" si="0"/>
        <v>77.424242424242422</v>
      </c>
    </row>
    <row r="23" spans="1:7" x14ac:dyDescent="0.25">
      <c r="A23" s="1" t="s">
        <v>58</v>
      </c>
      <c r="B23" s="2" t="s">
        <v>59</v>
      </c>
      <c r="C23" s="2">
        <v>660</v>
      </c>
      <c r="D23" s="2">
        <v>261</v>
      </c>
      <c r="E23" s="2">
        <v>115</v>
      </c>
      <c r="F23" s="3" t="s">
        <v>25</v>
      </c>
      <c r="G23" s="52">
        <f t="shared" si="0"/>
        <v>44.061302681992338</v>
      </c>
    </row>
    <row r="24" spans="1:7" x14ac:dyDescent="0.25">
      <c r="A24" s="4" t="s">
        <v>70</v>
      </c>
      <c r="B24" s="5" t="s">
        <v>71</v>
      </c>
      <c r="C24" s="5">
        <v>263</v>
      </c>
      <c r="D24" s="5">
        <v>115</v>
      </c>
      <c r="E24" s="5">
        <v>10</v>
      </c>
      <c r="F24" s="6" t="s">
        <v>25</v>
      </c>
      <c r="G24" s="52">
        <f t="shared" si="0"/>
        <v>8.695652173913043</v>
      </c>
    </row>
    <row r="25" spans="1:7" x14ac:dyDescent="0.25">
      <c r="A25" s="1" t="s">
        <v>5</v>
      </c>
      <c r="B25" s="2" t="s">
        <v>6</v>
      </c>
      <c r="C25" s="2">
        <v>139</v>
      </c>
      <c r="D25" s="2">
        <v>61</v>
      </c>
      <c r="E25" s="2">
        <v>74</v>
      </c>
      <c r="F25" s="3" t="s">
        <v>7</v>
      </c>
      <c r="G25" s="52">
        <f t="shared" si="0"/>
        <v>121.31147540983606</v>
      </c>
    </row>
    <row r="26" spans="1:7" x14ac:dyDescent="0.25">
      <c r="A26" s="4" t="s">
        <v>30</v>
      </c>
      <c r="B26" s="5" t="s">
        <v>31</v>
      </c>
      <c r="C26" s="5">
        <v>597</v>
      </c>
      <c r="D26" s="5">
        <v>262</v>
      </c>
      <c r="E26" s="5">
        <v>32</v>
      </c>
      <c r="F26" s="6" t="s">
        <v>25</v>
      </c>
      <c r="G26" s="52">
        <f t="shared" si="0"/>
        <v>12.213740458015266</v>
      </c>
    </row>
    <row r="27" spans="1:7" x14ac:dyDescent="0.25">
      <c r="A27" s="1" t="s">
        <v>32</v>
      </c>
      <c r="B27" s="2" t="s">
        <v>33</v>
      </c>
      <c r="C27" s="2">
        <v>133</v>
      </c>
      <c r="D27" s="2">
        <v>53</v>
      </c>
      <c r="E27" s="2">
        <v>2</v>
      </c>
      <c r="F27" s="3" t="s">
        <v>25</v>
      </c>
      <c r="G27" s="52">
        <f t="shared" si="0"/>
        <v>3.7735849056603774</v>
      </c>
    </row>
    <row r="28" spans="1:7" x14ac:dyDescent="0.25">
      <c r="A28" s="4" t="s">
        <v>34</v>
      </c>
      <c r="B28" s="5" t="s">
        <v>35</v>
      </c>
      <c r="C28" s="5">
        <v>2090</v>
      </c>
      <c r="D28" s="5">
        <v>826</v>
      </c>
      <c r="E28" s="5">
        <v>858</v>
      </c>
      <c r="F28" s="6" t="s">
        <v>7</v>
      </c>
      <c r="G28" s="52">
        <f t="shared" si="0"/>
        <v>103.87409200968523</v>
      </c>
    </row>
    <row r="29" spans="1:7" x14ac:dyDescent="0.25">
      <c r="A29" s="4" t="s">
        <v>36</v>
      </c>
      <c r="B29" s="5" t="s">
        <v>37</v>
      </c>
      <c r="C29" s="5">
        <v>248</v>
      </c>
      <c r="D29" s="5">
        <v>109</v>
      </c>
      <c r="E29" s="5">
        <v>47</v>
      </c>
      <c r="F29" s="6" t="s">
        <v>25</v>
      </c>
      <c r="G29" s="52">
        <f t="shared" si="0"/>
        <v>43.119266055045877</v>
      </c>
    </row>
    <row r="30" spans="1:7" x14ac:dyDescent="0.25">
      <c r="A30" s="1" t="s">
        <v>38</v>
      </c>
      <c r="B30" s="2" t="s">
        <v>39</v>
      </c>
      <c r="C30" s="2">
        <v>386</v>
      </c>
      <c r="D30" s="2">
        <v>169</v>
      </c>
      <c r="E30" s="2">
        <v>131</v>
      </c>
      <c r="F30" s="3" t="s">
        <v>25</v>
      </c>
      <c r="G30" s="52">
        <f t="shared" si="0"/>
        <v>77.514792899408278</v>
      </c>
    </row>
    <row r="31" spans="1:7" x14ac:dyDescent="0.25">
      <c r="A31" s="4" t="s">
        <v>10</v>
      </c>
      <c r="B31" s="5" t="s">
        <v>11</v>
      </c>
      <c r="C31" s="5">
        <v>56</v>
      </c>
      <c r="D31" s="5">
        <v>25</v>
      </c>
      <c r="E31" s="5">
        <v>35</v>
      </c>
      <c r="F31" s="6" t="s">
        <v>7</v>
      </c>
      <c r="G31" s="52">
        <f t="shared" si="0"/>
        <v>140</v>
      </c>
    </row>
    <row r="32" spans="1:7" x14ac:dyDescent="0.25">
      <c r="A32" s="1" t="s">
        <v>12</v>
      </c>
      <c r="B32" s="2" t="s">
        <v>13</v>
      </c>
      <c r="C32" s="2">
        <v>17</v>
      </c>
      <c r="D32" s="2">
        <v>4</v>
      </c>
      <c r="E32" s="2">
        <v>16</v>
      </c>
      <c r="F32" s="3" t="s">
        <v>7</v>
      </c>
      <c r="G32" s="52">
        <f t="shared" si="0"/>
        <v>400</v>
      </c>
    </row>
    <row r="33" spans="1:7" x14ac:dyDescent="0.25">
      <c r="A33" s="1" t="s">
        <v>40</v>
      </c>
      <c r="B33" s="2" t="s">
        <v>41</v>
      </c>
      <c r="C33" s="2">
        <v>217</v>
      </c>
      <c r="D33" s="2">
        <v>95</v>
      </c>
      <c r="E33" s="2">
        <v>110</v>
      </c>
      <c r="F33" s="3" t="s">
        <v>7</v>
      </c>
      <c r="G33" s="52">
        <f t="shared" si="0"/>
        <v>115.78947368421053</v>
      </c>
    </row>
    <row r="34" spans="1:7" x14ac:dyDescent="0.25">
      <c r="A34" s="4" t="s">
        <v>8</v>
      </c>
      <c r="B34" s="5" t="s">
        <v>9</v>
      </c>
      <c r="C34" s="5">
        <v>245</v>
      </c>
      <c r="D34" s="5">
        <v>107</v>
      </c>
      <c r="E34" s="5">
        <v>87</v>
      </c>
      <c r="F34" s="6" t="s">
        <v>25</v>
      </c>
      <c r="G34" s="52">
        <f t="shared" ref="G34:G51" si="1">E34/D34*100</f>
        <v>81.308411214953267</v>
      </c>
    </row>
    <row r="35" spans="1:7" x14ac:dyDescent="0.25">
      <c r="A35" s="1" t="s">
        <v>42</v>
      </c>
      <c r="B35" s="2" t="s">
        <v>43</v>
      </c>
      <c r="C35" s="2">
        <v>139</v>
      </c>
      <c r="D35" s="2">
        <v>55</v>
      </c>
      <c r="E35" s="2">
        <v>49</v>
      </c>
      <c r="F35" s="3" t="s">
        <v>25</v>
      </c>
      <c r="G35" s="52">
        <f t="shared" si="1"/>
        <v>89.090909090909093</v>
      </c>
    </row>
    <row r="36" spans="1:7" x14ac:dyDescent="0.25">
      <c r="A36" s="1" t="s">
        <v>16</v>
      </c>
      <c r="B36" s="2" t="s">
        <v>17</v>
      </c>
      <c r="C36" s="2">
        <v>187</v>
      </c>
      <c r="D36" s="2">
        <v>82</v>
      </c>
      <c r="E36" s="2">
        <v>147</v>
      </c>
      <c r="F36" s="3" t="s">
        <v>7</v>
      </c>
      <c r="G36" s="52">
        <f t="shared" si="1"/>
        <v>179.26829268292684</v>
      </c>
    </row>
    <row r="37" spans="1:7" x14ac:dyDescent="0.25">
      <c r="A37" s="4" t="s">
        <v>44</v>
      </c>
      <c r="B37" s="5" t="s">
        <v>45</v>
      </c>
      <c r="C37" s="5">
        <v>312</v>
      </c>
      <c r="D37" s="5">
        <v>137</v>
      </c>
      <c r="E37" s="5">
        <v>79</v>
      </c>
      <c r="F37" s="6" t="s">
        <v>25</v>
      </c>
      <c r="G37" s="52">
        <f t="shared" si="1"/>
        <v>57.664233576642332</v>
      </c>
    </row>
    <row r="38" spans="1:7" x14ac:dyDescent="0.25">
      <c r="A38" s="4" t="s">
        <v>14</v>
      </c>
      <c r="B38" s="5" t="s">
        <v>15</v>
      </c>
      <c r="C38" s="5">
        <v>111</v>
      </c>
      <c r="D38" s="5">
        <v>49</v>
      </c>
      <c r="E38" s="5">
        <v>80</v>
      </c>
      <c r="F38" s="6" t="s">
        <v>7</v>
      </c>
      <c r="G38" s="52">
        <f t="shared" si="1"/>
        <v>163.26530612244898</v>
      </c>
    </row>
    <row r="39" spans="1:7" x14ac:dyDescent="0.25">
      <c r="A39" s="1" t="s">
        <v>106</v>
      </c>
      <c r="B39" s="2" t="s">
        <v>107</v>
      </c>
      <c r="C39" s="2">
        <v>562</v>
      </c>
      <c r="D39" s="2">
        <v>246</v>
      </c>
      <c r="E39" s="2">
        <v>70</v>
      </c>
      <c r="F39" s="3" t="s">
        <v>25</v>
      </c>
      <c r="G39" s="52">
        <f t="shared" si="1"/>
        <v>28.455284552845526</v>
      </c>
    </row>
    <row r="40" spans="1:7" x14ac:dyDescent="0.25">
      <c r="A40" s="1" t="s">
        <v>102</v>
      </c>
      <c r="B40" s="2" t="s">
        <v>103</v>
      </c>
      <c r="C40" s="2">
        <v>1957</v>
      </c>
      <c r="D40" s="2">
        <v>774</v>
      </c>
      <c r="E40" s="2">
        <v>268</v>
      </c>
      <c r="F40" s="3" t="s">
        <v>25</v>
      </c>
      <c r="G40" s="52">
        <f t="shared" si="1"/>
        <v>34.625322997416021</v>
      </c>
    </row>
    <row r="41" spans="1:7" x14ac:dyDescent="0.25">
      <c r="A41" s="1" t="s">
        <v>88</v>
      </c>
      <c r="B41" s="2" t="s">
        <v>89</v>
      </c>
      <c r="C41" s="2">
        <v>1871</v>
      </c>
      <c r="D41" s="2">
        <v>740</v>
      </c>
      <c r="E41" s="2">
        <v>286</v>
      </c>
      <c r="F41" s="3" t="s">
        <v>25</v>
      </c>
      <c r="G41" s="52">
        <f t="shared" si="1"/>
        <v>38.648648648648646</v>
      </c>
    </row>
    <row r="42" spans="1:7" x14ac:dyDescent="0.25">
      <c r="A42" s="4" t="s">
        <v>100</v>
      </c>
      <c r="B42" s="5" t="s">
        <v>101</v>
      </c>
      <c r="C42" s="5">
        <v>839</v>
      </c>
      <c r="D42" s="5">
        <v>332</v>
      </c>
      <c r="E42" s="5">
        <v>15</v>
      </c>
      <c r="F42" s="6" t="s">
        <v>25</v>
      </c>
      <c r="G42" s="52">
        <f t="shared" si="1"/>
        <v>4.5180722891566267</v>
      </c>
    </row>
    <row r="43" spans="1:7" x14ac:dyDescent="0.25">
      <c r="A43" s="1" t="s">
        <v>90</v>
      </c>
      <c r="B43" s="2" t="s">
        <v>91</v>
      </c>
      <c r="C43" s="2">
        <v>1047</v>
      </c>
      <c r="D43" s="2">
        <v>414</v>
      </c>
      <c r="E43" s="2">
        <v>414</v>
      </c>
      <c r="F43" s="3" t="s">
        <v>7</v>
      </c>
      <c r="G43" s="52">
        <f t="shared" si="1"/>
        <v>100</v>
      </c>
    </row>
    <row r="44" spans="1:7" x14ac:dyDescent="0.25">
      <c r="A44" s="4" t="s">
        <v>96</v>
      </c>
      <c r="B44" s="5" t="s">
        <v>97</v>
      </c>
      <c r="C44" s="5">
        <v>490</v>
      </c>
      <c r="D44" s="5">
        <v>194</v>
      </c>
      <c r="E44" s="5">
        <v>85</v>
      </c>
      <c r="F44" s="6" t="s">
        <v>25</v>
      </c>
      <c r="G44" s="52">
        <f t="shared" si="1"/>
        <v>43.814432989690722</v>
      </c>
    </row>
    <row r="45" spans="1:7" x14ac:dyDescent="0.25">
      <c r="A45" s="1" t="s">
        <v>98</v>
      </c>
      <c r="B45" s="2" t="s">
        <v>99</v>
      </c>
      <c r="C45" s="2">
        <v>2806</v>
      </c>
      <c r="D45" s="2">
        <v>1230</v>
      </c>
      <c r="E45" s="2">
        <v>127</v>
      </c>
      <c r="F45" s="3" t="s">
        <v>25</v>
      </c>
      <c r="G45" s="52">
        <f t="shared" si="1"/>
        <v>10.325203252032521</v>
      </c>
    </row>
    <row r="46" spans="1:7" x14ac:dyDescent="0.25">
      <c r="A46" s="4" t="s">
        <v>92</v>
      </c>
      <c r="B46" s="5" t="s">
        <v>93</v>
      </c>
      <c r="C46" s="5">
        <v>1324</v>
      </c>
      <c r="D46" s="5">
        <v>524</v>
      </c>
      <c r="E46" s="5">
        <v>348</v>
      </c>
      <c r="F46" s="6" t="s">
        <v>25</v>
      </c>
      <c r="G46" s="52">
        <f t="shared" si="1"/>
        <v>66.412213740458014</v>
      </c>
    </row>
    <row r="47" spans="1:7" x14ac:dyDescent="0.25">
      <c r="A47" s="4" t="s">
        <v>104</v>
      </c>
      <c r="B47" s="5" t="s">
        <v>105</v>
      </c>
      <c r="C47" s="5">
        <v>1283</v>
      </c>
      <c r="D47" s="5">
        <v>507</v>
      </c>
      <c r="E47" s="5">
        <v>53</v>
      </c>
      <c r="F47" s="6" t="s">
        <v>25</v>
      </c>
      <c r="G47" s="52">
        <f t="shared" si="1"/>
        <v>10.453648915187378</v>
      </c>
    </row>
    <row r="48" spans="1:7" x14ac:dyDescent="0.25">
      <c r="A48" s="1" t="s">
        <v>94</v>
      </c>
      <c r="B48" s="2" t="s">
        <v>95</v>
      </c>
      <c r="C48" s="2">
        <v>1170</v>
      </c>
      <c r="D48" s="2">
        <v>463</v>
      </c>
      <c r="E48" s="2">
        <v>335</v>
      </c>
      <c r="F48" s="3" t="s">
        <v>25</v>
      </c>
      <c r="G48" s="52">
        <f t="shared" si="1"/>
        <v>72.354211663066963</v>
      </c>
    </row>
    <row r="49" spans="1:7" x14ac:dyDescent="0.25">
      <c r="A49" s="1" t="s">
        <v>28</v>
      </c>
      <c r="B49" s="2" t="s">
        <v>29</v>
      </c>
      <c r="C49" s="2">
        <v>500</v>
      </c>
      <c r="D49" s="2">
        <v>219</v>
      </c>
      <c r="E49" s="2">
        <v>30</v>
      </c>
      <c r="F49" s="3" t="s">
        <v>25</v>
      </c>
      <c r="G49" s="52">
        <f t="shared" si="1"/>
        <v>13.698630136986301</v>
      </c>
    </row>
    <row r="50" spans="1:7" x14ac:dyDescent="0.25">
      <c r="A50" s="4" t="s">
        <v>26</v>
      </c>
      <c r="B50" s="5" t="s">
        <v>27</v>
      </c>
      <c r="C50" s="5">
        <v>897</v>
      </c>
      <c r="D50" s="5">
        <v>198</v>
      </c>
      <c r="E50" s="5">
        <v>38</v>
      </c>
      <c r="F50" s="6" t="s">
        <v>25</v>
      </c>
      <c r="G50" s="52">
        <f t="shared" si="1"/>
        <v>19.19191919191919</v>
      </c>
    </row>
    <row r="51" spans="1:7" x14ac:dyDescent="0.25">
      <c r="A51" s="1" t="s">
        <v>23</v>
      </c>
      <c r="B51" s="2" t="s">
        <v>24</v>
      </c>
      <c r="C51" s="2">
        <v>794</v>
      </c>
      <c r="D51" s="2">
        <v>314</v>
      </c>
      <c r="E51" s="2">
        <v>3</v>
      </c>
      <c r="F51" s="3" t="s">
        <v>25</v>
      </c>
      <c r="G51" s="52">
        <f t="shared" si="1"/>
        <v>0.95541401273885351</v>
      </c>
    </row>
  </sheetData>
  <sortState ref="A2:G51">
    <sortCondition ref="A2:A51"/>
  </sortState>
  <pageMargins left="0.7" right="0.7" top="0.75" bottom="0.75" header="0.3" footer="0.3"/>
  <pageSetup paperSize="9" scale="7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view="pageBreakPreview" topLeftCell="A7" zoomScale="60" zoomScaleNormal="100" workbookViewId="0">
      <selection activeCell="B38" sqref="B38"/>
    </sheetView>
  </sheetViews>
  <sheetFormatPr defaultRowHeight="15" x14ac:dyDescent="0.25"/>
  <cols>
    <col min="1" max="1" width="10.5703125" customWidth="1"/>
    <col min="2" max="2" width="82.28515625" customWidth="1"/>
    <col min="3" max="6" width="11.28515625" customWidth="1"/>
    <col min="24" max="24" width="15.5703125" customWidth="1"/>
    <col min="25" max="25" width="13.42578125" customWidth="1"/>
    <col min="27" max="27" width="11.140625" bestFit="1" customWidth="1"/>
  </cols>
  <sheetData>
    <row r="1" spans="1:27" s="10" customFormat="1" ht="73.5" customHeight="1" x14ac:dyDescent="0.25">
      <c r="A1" s="7" t="s">
        <v>115</v>
      </c>
      <c r="B1" s="8" t="s">
        <v>0</v>
      </c>
      <c r="C1" s="9" t="s">
        <v>130</v>
      </c>
      <c r="D1" s="9"/>
      <c r="E1" s="9" t="s">
        <v>131</v>
      </c>
      <c r="F1" s="9" t="s">
        <v>128</v>
      </c>
      <c r="G1" s="9" t="s">
        <v>132</v>
      </c>
      <c r="H1" s="9" t="s">
        <v>128</v>
      </c>
      <c r="I1" s="9" t="s">
        <v>133</v>
      </c>
      <c r="J1" s="9" t="s">
        <v>128</v>
      </c>
      <c r="K1" s="9" t="s">
        <v>134</v>
      </c>
      <c r="L1" s="9" t="s">
        <v>128</v>
      </c>
      <c r="M1" s="9" t="s">
        <v>135</v>
      </c>
      <c r="N1" s="9" t="s">
        <v>128</v>
      </c>
      <c r="O1" s="9" t="s">
        <v>136</v>
      </c>
      <c r="P1" s="9" t="s">
        <v>128</v>
      </c>
      <c r="Q1" s="9" t="s">
        <v>137</v>
      </c>
      <c r="R1" s="9" t="s">
        <v>128</v>
      </c>
      <c r="S1" s="10" t="s">
        <v>7</v>
      </c>
      <c r="T1" s="10" t="s">
        <v>25</v>
      </c>
    </row>
    <row r="2" spans="1:27" x14ac:dyDescent="0.25">
      <c r="A2" s="1" t="s">
        <v>78</v>
      </c>
      <c r="B2" s="2" t="s">
        <v>79</v>
      </c>
      <c r="C2" s="3"/>
      <c r="D2" s="54"/>
      <c r="E2" s="44" t="s">
        <v>7</v>
      </c>
      <c r="F2" s="56">
        <v>128.52885635395111</v>
      </c>
      <c r="G2" s="16" t="s">
        <v>7</v>
      </c>
      <c r="H2" s="58">
        <f>Table20[[#This Row],[KPI Achieved (as of 31 March 2018)]]/Table20[[#This Row],[KPI Target (Mar)]]*100</f>
        <v>113.75333027506709</v>
      </c>
      <c r="I2" s="14" t="s">
        <v>7</v>
      </c>
      <c r="J2" s="60">
        <v>88.519555132935821</v>
      </c>
      <c r="K2" s="44" t="s">
        <v>7</v>
      </c>
      <c r="L2" s="63">
        <v>42.488961824016094</v>
      </c>
      <c r="M2" s="28" t="s">
        <v>7</v>
      </c>
      <c r="N2" s="65">
        <v>111.56795695329973</v>
      </c>
      <c r="O2" s="3" t="s">
        <v>7</v>
      </c>
      <c r="P2" s="67">
        <v>75.078864353312298</v>
      </c>
      <c r="Q2" s="3" t="s">
        <v>7</v>
      </c>
      <c r="R2" s="69">
        <v>83.739837398373979</v>
      </c>
      <c r="S2">
        <f t="shared" ref="S2:S33" si="0">COUNTIF(E2:Q2,"PASS")</f>
        <v>7</v>
      </c>
      <c r="T2">
        <f t="shared" ref="T2:T33" si="1">COUNTIF(E2:Q2,"FAIL")</f>
        <v>0</v>
      </c>
      <c r="W2" s="97" t="s">
        <v>138</v>
      </c>
      <c r="X2" s="98"/>
      <c r="Y2" s="99"/>
      <c r="Z2" s="51"/>
      <c r="AA2" s="51" t="s">
        <v>128</v>
      </c>
    </row>
    <row r="3" spans="1:27" x14ac:dyDescent="0.25">
      <c r="A3" s="4" t="s">
        <v>48</v>
      </c>
      <c r="B3" s="5" t="s">
        <v>49</v>
      </c>
      <c r="C3" s="3"/>
      <c r="D3" s="54"/>
      <c r="E3" s="44" t="s">
        <v>7</v>
      </c>
      <c r="F3" s="56">
        <v>71.419675907514929</v>
      </c>
      <c r="G3" s="18" t="s">
        <v>7</v>
      </c>
      <c r="H3" s="59">
        <f>Table20[[#This Row],[KPI Achieved (as of 31 March 2018)]]/Table20[[#This Row],[KPI Target (Mar)]]*100</f>
        <v>22.917778150907345</v>
      </c>
      <c r="I3" s="14" t="s">
        <v>7</v>
      </c>
      <c r="J3" s="60">
        <v>57.829352139063431</v>
      </c>
      <c r="K3" s="40" t="s">
        <v>7</v>
      </c>
      <c r="L3" s="64">
        <v>47.550632248410032</v>
      </c>
      <c r="M3" s="34" t="s">
        <v>7</v>
      </c>
      <c r="N3" s="66">
        <v>77.766647961092417</v>
      </c>
      <c r="O3" s="6" t="s">
        <v>7</v>
      </c>
      <c r="P3" s="68">
        <v>54.166666666666664</v>
      </c>
      <c r="Q3" s="3" t="s">
        <v>7</v>
      </c>
      <c r="R3" s="69">
        <v>64.285714285714292</v>
      </c>
      <c r="S3">
        <f t="shared" si="0"/>
        <v>7</v>
      </c>
      <c r="T3">
        <f t="shared" si="1"/>
        <v>0</v>
      </c>
      <c r="W3" s="100" t="s">
        <v>139</v>
      </c>
      <c r="X3" s="101"/>
      <c r="Y3" s="102"/>
      <c r="Z3" s="106">
        <v>51</v>
      </c>
      <c r="AA3" s="106">
        <v>100</v>
      </c>
    </row>
    <row r="4" spans="1:27" x14ac:dyDescent="0.25">
      <c r="A4" s="1" t="s">
        <v>20</v>
      </c>
      <c r="B4" s="2" t="s">
        <v>21</v>
      </c>
      <c r="C4" s="3"/>
      <c r="D4" s="54"/>
      <c r="E4" s="40" t="s">
        <v>7</v>
      </c>
      <c r="F4" s="57">
        <v>0</v>
      </c>
      <c r="G4" s="16" t="s">
        <v>7</v>
      </c>
      <c r="H4" s="58">
        <f>Table20[[#This Row],[KPI Achieved (as of 31 March 2018)]]/Table20[[#This Row],[KPI Target (Mar)]]*100</f>
        <v>1.6603431515505005</v>
      </c>
      <c r="I4" s="14" t="s">
        <v>7</v>
      </c>
      <c r="J4" s="60">
        <v>63.878104791299236</v>
      </c>
      <c r="K4" s="44" t="s">
        <v>25</v>
      </c>
      <c r="L4" s="63">
        <v>106.97931729870641</v>
      </c>
      <c r="M4" s="28" t="s">
        <v>7</v>
      </c>
      <c r="N4" s="65">
        <v>192.30377502336336</v>
      </c>
      <c r="O4" s="3" t="s">
        <v>7</v>
      </c>
      <c r="P4" s="67">
        <v>118.84057971014492</v>
      </c>
      <c r="Q4" s="3" t="s">
        <v>7</v>
      </c>
      <c r="R4" s="69">
        <v>156.36363636363637</v>
      </c>
      <c r="S4">
        <f t="shared" si="0"/>
        <v>6</v>
      </c>
      <c r="T4">
        <f t="shared" si="1"/>
        <v>1</v>
      </c>
      <c r="W4" s="103"/>
      <c r="X4" s="104"/>
      <c r="Y4" s="105"/>
      <c r="Z4" s="107"/>
      <c r="AA4" s="107"/>
    </row>
    <row r="5" spans="1:27" ht="15.75" customHeight="1" x14ac:dyDescent="0.25">
      <c r="A5" s="1" t="s">
        <v>18</v>
      </c>
      <c r="B5" s="2" t="s">
        <v>19</v>
      </c>
      <c r="C5" s="3"/>
      <c r="D5" s="54"/>
      <c r="E5" s="44" t="s">
        <v>7</v>
      </c>
      <c r="F5" s="56">
        <v>263.01212385946508</v>
      </c>
      <c r="G5" s="18" t="s">
        <v>7</v>
      </c>
      <c r="H5" s="59">
        <f>Table20[[#This Row],[KPI Achieved (as of 31 March 2018)]]/Table20[[#This Row],[KPI Target (Mar)]]*100</f>
        <v>119.88089779311449</v>
      </c>
      <c r="I5" s="14" t="s">
        <v>7</v>
      </c>
      <c r="J5" s="60">
        <v>107.53377037946095</v>
      </c>
      <c r="K5" s="44" t="s">
        <v>7</v>
      </c>
      <c r="L5" s="63">
        <v>65.298138957711288</v>
      </c>
      <c r="M5" s="34" t="s">
        <v>7</v>
      </c>
      <c r="N5" s="66">
        <v>156.2879049050957</v>
      </c>
      <c r="O5" s="6" t="s">
        <v>25</v>
      </c>
      <c r="P5" s="68">
        <v>119.29530201342283</v>
      </c>
      <c r="Q5" s="3" t="s">
        <v>7</v>
      </c>
      <c r="R5" s="69">
        <v>127.89699570815452</v>
      </c>
      <c r="S5">
        <f t="shared" si="0"/>
        <v>6</v>
      </c>
      <c r="T5">
        <f t="shared" si="1"/>
        <v>1</v>
      </c>
      <c r="W5" s="93" t="s">
        <v>140</v>
      </c>
      <c r="X5" s="93"/>
      <c r="Y5" s="93"/>
      <c r="Z5" s="94">
        <v>2</v>
      </c>
      <c r="AA5" s="95">
        <f>2/51*100</f>
        <v>3.9215686274509802</v>
      </c>
    </row>
    <row r="6" spans="1:27" x14ac:dyDescent="0.25">
      <c r="A6" s="4" t="s">
        <v>64</v>
      </c>
      <c r="B6" s="5" t="s">
        <v>65</v>
      </c>
      <c r="C6" s="6"/>
      <c r="D6" s="55"/>
      <c r="E6" s="40" t="s">
        <v>7</v>
      </c>
      <c r="F6" s="57">
        <v>149.47857099417035</v>
      </c>
      <c r="G6" s="16" t="s">
        <v>7</v>
      </c>
      <c r="H6" s="58">
        <f>Table20[[#This Row],[KPI Achieved (as of 31 March 2018)]]/Table20[[#This Row],[KPI Target (Mar)]]*100</f>
        <v>89.849040660181728</v>
      </c>
      <c r="I6" s="16" t="s">
        <v>7</v>
      </c>
      <c r="J6" s="59">
        <v>76.093098973693529</v>
      </c>
      <c r="K6" s="44" t="s">
        <v>25</v>
      </c>
      <c r="L6" s="63">
        <v>48.457522062263294</v>
      </c>
      <c r="M6" s="28" t="s">
        <v>7</v>
      </c>
      <c r="N6" s="65">
        <v>133.29728317762223</v>
      </c>
      <c r="O6" s="3" t="s">
        <v>7</v>
      </c>
      <c r="P6" s="67">
        <v>81.012658227848107</v>
      </c>
      <c r="Q6" s="6" t="s">
        <v>7</v>
      </c>
      <c r="R6" s="70">
        <v>119.78021978021978</v>
      </c>
      <c r="S6">
        <f t="shared" si="0"/>
        <v>6</v>
      </c>
      <c r="T6">
        <f t="shared" si="1"/>
        <v>1</v>
      </c>
      <c r="W6" s="93"/>
      <c r="X6" s="93"/>
      <c r="Y6" s="93"/>
      <c r="Z6" s="94"/>
      <c r="AA6" s="95"/>
    </row>
    <row r="7" spans="1:27" x14ac:dyDescent="0.25">
      <c r="A7" s="4" t="s">
        <v>60</v>
      </c>
      <c r="B7" s="5" t="s">
        <v>61</v>
      </c>
      <c r="C7" s="3"/>
      <c r="D7" s="54"/>
      <c r="E7" s="44" t="s">
        <v>7</v>
      </c>
      <c r="F7" s="56">
        <v>229.39238351976257</v>
      </c>
      <c r="G7" s="18" t="s">
        <v>7</v>
      </c>
      <c r="H7" s="59">
        <f>Table20[[#This Row],[KPI Achieved (as of 31 March 2018)]]/Table20[[#This Row],[KPI Target (Mar)]]*100</f>
        <v>125.33502596405309</v>
      </c>
      <c r="I7" s="16" t="s">
        <v>7</v>
      </c>
      <c r="J7" s="59">
        <v>112.11436713403754</v>
      </c>
      <c r="K7" s="44" t="s">
        <v>25</v>
      </c>
      <c r="L7" s="63">
        <v>69.757153172698096</v>
      </c>
      <c r="M7" s="34" t="s">
        <v>7</v>
      </c>
      <c r="N7" s="66">
        <v>188.80870373055382</v>
      </c>
      <c r="O7" s="6" t="s">
        <v>7</v>
      </c>
      <c r="P7" s="68">
        <v>88.888888888888886</v>
      </c>
      <c r="Q7" s="3" t="s">
        <v>7</v>
      </c>
      <c r="R7" s="69">
        <v>116.30434782608697</v>
      </c>
      <c r="S7">
        <f t="shared" si="0"/>
        <v>6</v>
      </c>
      <c r="T7">
        <f t="shared" si="1"/>
        <v>1</v>
      </c>
      <c r="W7" s="93" t="s">
        <v>141</v>
      </c>
      <c r="X7" s="93"/>
      <c r="Y7" s="93"/>
      <c r="Z7" s="96">
        <v>15</v>
      </c>
      <c r="AA7" s="95">
        <f>15/51*100</f>
        <v>29.411764705882355</v>
      </c>
    </row>
    <row r="8" spans="1:27" x14ac:dyDescent="0.25">
      <c r="A8" s="1" t="s">
        <v>62</v>
      </c>
      <c r="B8" s="2" t="s">
        <v>63</v>
      </c>
      <c r="C8" s="6"/>
      <c r="D8" s="55"/>
      <c r="E8" s="40" t="s">
        <v>7</v>
      </c>
      <c r="F8" s="57">
        <v>167.87476462152389</v>
      </c>
      <c r="G8" s="16" t="s">
        <v>7</v>
      </c>
      <c r="H8" s="58">
        <f>Table20[[#This Row],[KPI Achieved (as of 31 March 2018)]]/Table20[[#This Row],[KPI Target (Mar)]]*100</f>
        <v>128.02011723462257</v>
      </c>
      <c r="I8" s="16" t="s">
        <v>7</v>
      </c>
      <c r="J8" s="59">
        <v>101.73960480223106</v>
      </c>
      <c r="K8" s="44" t="s">
        <v>25</v>
      </c>
      <c r="L8" s="63">
        <v>100.73668222387413</v>
      </c>
      <c r="M8" s="28" t="s">
        <v>7</v>
      </c>
      <c r="N8" s="65">
        <v>112.6534299221168</v>
      </c>
      <c r="O8" s="3" t="s">
        <v>25</v>
      </c>
      <c r="P8" s="67">
        <v>97.68518518518519</v>
      </c>
      <c r="Q8" s="6" t="s">
        <v>7</v>
      </c>
      <c r="R8" s="70">
        <v>130.76923076923077</v>
      </c>
      <c r="S8">
        <f t="shared" si="0"/>
        <v>5</v>
      </c>
      <c r="T8">
        <f t="shared" si="1"/>
        <v>2</v>
      </c>
      <c r="W8" s="93"/>
      <c r="X8" s="93"/>
      <c r="Y8" s="93"/>
      <c r="Z8" s="96"/>
      <c r="AA8" s="95"/>
    </row>
    <row r="9" spans="1:27" x14ac:dyDescent="0.25">
      <c r="A9" s="4" t="s">
        <v>56</v>
      </c>
      <c r="B9" s="5" t="s">
        <v>57</v>
      </c>
      <c r="C9" s="6"/>
      <c r="D9" s="55"/>
      <c r="E9" s="44" t="s">
        <v>7</v>
      </c>
      <c r="F9" s="56">
        <v>0.62236166050874131</v>
      </c>
      <c r="G9" s="18" t="s">
        <v>7</v>
      </c>
      <c r="H9" s="59">
        <f>Table20[[#This Row],[KPI Achieved (as of 31 March 2018)]]/Table20[[#This Row],[KPI Target (Mar)]]*100</f>
        <v>37.888918434103616</v>
      </c>
      <c r="I9" s="16" t="s">
        <v>25</v>
      </c>
      <c r="J9" s="59">
        <v>37.219576181544859</v>
      </c>
      <c r="K9" s="40" t="s">
        <v>25</v>
      </c>
      <c r="L9" s="64">
        <v>14.005038437169933</v>
      </c>
      <c r="M9" s="28" t="s">
        <v>7</v>
      </c>
      <c r="N9" s="65">
        <v>5.1225457693597303</v>
      </c>
      <c r="O9" s="3" t="s">
        <v>7</v>
      </c>
      <c r="P9" s="67">
        <v>33.333333333333329</v>
      </c>
      <c r="Q9" s="6" t="s">
        <v>7</v>
      </c>
      <c r="R9" s="70">
        <v>33.114035087719294</v>
      </c>
      <c r="S9">
        <f t="shared" si="0"/>
        <v>5</v>
      </c>
      <c r="T9">
        <f t="shared" si="1"/>
        <v>2</v>
      </c>
    </row>
    <row r="10" spans="1:27" x14ac:dyDescent="0.25">
      <c r="A10" s="4" t="s">
        <v>76</v>
      </c>
      <c r="B10" s="5" t="s">
        <v>77</v>
      </c>
      <c r="C10" s="3"/>
      <c r="D10" s="54"/>
      <c r="E10" s="40" t="s">
        <v>25</v>
      </c>
      <c r="F10" s="57">
        <v>282.97948795790325</v>
      </c>
      <c r="G10" s="18" t="s">
        <v>25</v>
      </c>
      <c r="H10" s="58">
        <f>Table20[[#This Row],[KPI Achieved (as of 31 March 2018)]]/Table20[[#This Row],[KPI Target (Mar)]]*100</f>
        <v>95.975391277042334</v>
      </c>
      <c r="I10" s="18" t="s">
        <v>25</v>
      </c>
      <c r="J10" s="58">
        <v>59.286815110716574</v>
      </c>
      <c r="K10" s="40" t="s">
        <v>7</v>
      </c>
      <c r="L10" s="64">
        <v>16.582169547325105</v>
      </c>
      <c r="M10" s="34" t="s">
        <v>7</v>
      </c>
      <c r="N10" s="66">
        <v>3.8422485596707814</v>
      </c>
      <c r="O10" s="6" t="s">
        <v>7</v>
      </c>
      <c r="P10" s="68">
        <v>97.584541062801932</v>
      </c>
      <c r="Q10" s="3" t="s">
        <v>7</v>
      </c>
      <c r="R10" s="69">
        <v>129.09090909090909</v>
      </c>
      <c r="S10">
        <f t="shared" si="0"/>
        <v>4</v>
      </c>
      <c r="T10">
        <f t="shared" si="1"/>
        <v>3</v>
      </c>
    </row>
    <row r="11" spans="1:27" x14ac:dyDescent="0.25">
      <c r="A11" s="1" t="s">
        <v>54</v>
      </c>
      <c r="B11" s="2" t="s">
        <v>55</v>
      </c>
      <c r="C11" s="3"/>
      <c r="D11" s="54"/>
      <c r="E11" s="40" t="s">
        <v>7</v>
      </c>
      <c r="F11" s="57">
        <v>91.443947499196128</v>
      </c>
      <c r="G11" s="18" t="s">
        <v>7</v>
      </c>
      <c r="H11" s="59">
        <f>Table20[[#This Row],[KPI Achieved (as of 31 March 2018)]]/Table20[[#This Row],[KPI Target (Mar)]]*100</f>
        <v>130.38074172442319</v>
      </c>
      <c r="I11" s="16" t="s">
        <v>7</v>
      </c>
      <c r="J11" s="59">
        <v>70.246282111017919</v>
      </c>
      <c r="K11" s="40" t="s">
        <v>25</v>
      </c>
      <c r="L11" s="64">
        <v>33.641712602353607</v>
      </c>
      <c r="M11" s="34" t="s">
        <v>7</v>
      </c>
      <c r="N11" s="66">
        <v>72.547362717696899</v>
      </c>
      <c r="O11" s="6" t="s">
        <v>25</v>
      </c>
      <c r="P11" s="68">
        <v>51.079136690647488</v>
      </c>
      <c r="Q11" s="3" t="s">
        <v>25</v>
      </c>
      <c r="R11" s="69">
        <v>64.359861591695505</v>
      </c>
      <c r="S11">
        <f t="shared" si="0"/>
        <v>4</v>
      </c>
      <c r="T11">
        <f t="shared" si="1"/>
        <v>3</v>
      </c>
    </row>
    <row r="12" spans="1:27" x14ac:dyDescent="0.25">
      <c r="A12" s="1" t="s">
        <v>72</v>
      </c>
      <c r="B12" s="2" t="s">
        <v>73</v>
      </c>
      <c r="C12" s="6"/>
      <c r="D12" s="55"/>
      <c r="E12" s="44" t="s">
        <v>7</v>
      </c>
      <c r="F12" s="56">
        <v>112.56018043010336</v>
      </c>
      <c r="G12" s="18" t="s">
        <v>7</v>
      </c>
      <c r="H12" s="58">
        <f>Table20[[#This Row],[KPI Achieved (as of 31 March 2018)]]/Table20[[#This Row],[KPI Target (Mar)]]*100</f>
        <v>75.732714147612583</v>
      </c>
      <c r="I12" s="18" t="s">
        <v>25</v>
      </c>
      <c r="J12" s="58">
        <v>65.579199159338543</v>
      </c>
      <c r="K12" s="40" t="s">
        <v>25</v>
      </c>
      <c r="L12" s="64">
        <v>49.287006717966378</v>
      </c>
      <c r="M12" s="34" t="s">
        <v>7</v>
      </c>
      <c r="N12" s="66">
        <v>99.913424290934699</v>
      </c>
      <c r="O12" s="6" t="s">
        <v>7</v>
      </c>
      <c r="P12" s="68">
        <v>29.032258064516132</v>
      </c>
      <c r="Q12" s="6" t="s">
        <v>25</v>
      </c>
      <c r="R12" s="70">
        <v>63.813229571984429</v>
      </c>
      <c r="S12">
        <f t="shared" si="0"/>
        <v>4</v>
      </c>
      <c r="T12">
        <f t="shared" si="1"/>
        <v>3</v>
      </c>
    </row>
    <row r="13" spans="1:27" x14ac:dyDescent="0.25">
      <c r="A13" s="4" t="s">
        <v>74</v>
      </c>
      <c r="B13" s="5" t="s">
        <v>75</v>
      </c>
      <c r="C13" s="3"/>
      <c r="D13" s="54"/>
      <c r="E13" s="44" t="s">
        <v>7</v>
      </c>
      <c r="F13" s="56">
        <v>50.615506921062483</v>
      </c>
      <c r="G13" s="18" t="s">
        <v>7</v>
      </c>
      <c r="H13" s="59">
        <f>Table20[[#This Row],[KPI Achieved (as of 31 March 2018)]]/Table20[[#This Row],[KPI Target (Mar)]]*100</f>
        <v>38.480932784636487</v>
      </c>
      <c r="I13" s="16" t="s">
        <v>7</v>
      </c>
      <c r="J13" s="59">
        <v>24.590382996632997</v>
      </c>
      <c r="K13" s="40" t="s">
        <v>25</v>
      </c>
      <c r="L13" s="64">
        <v>8.8466292555181436</v>
      </c>
      <c r="M13" s="34" t="s">
        <v>7</v>
      </c>
      <c r="N13" s="66">
        <v>16.664281705948376</v>
      </c>
      <c r="O13" s="6" t="s">
        <v>25</v>
      </c>
      <c r="P13" s="68">
        <v>25</v>
      </c>
      <c r="Q13" s="3" t="s">
        <v>25</v>
      </c>
      <c r="R13" s="69">
        <v>39.285714285714285</v>
      </c>
      <c r="S13">
        <f t="shared" si="0"/>
        <v>4</v>
      </c>
      <c r="T13">
        <f t="shared" si="1"/>
        <v>3</v>
      </c>
    </row>
    <row r="14" spans="1:27" x14ac:dyDescent="0.25">
      <c r="A14" s="1" t="s">
        <v>50</v>
      </c>
      <c r="B14" s="2" t="s">
        <v>51</v>
      </c>
      <c r="C14" s="3"/>
      <c r="D14" s="54"/>
      <c r="E14" s="44" t="s">
        <v>7</v>
      </c>
      <c r="F14" s="56">
        <v>284.69285080586667</v>
      </c>
      <c r="G14" s="18" t="s">
        <v>7</v>
      </c>
      <c r="H14" s="58">
        <f>Table20[[#This Row],[KPI Achieved (as of 31 March 2018)]]/Table20[[#This Row],[KPI Target (Mar)]]*100</f>
        <v>149.43554555839887</v>
      </c>
      <c r="I14" s="18" t="s">
        <v>25</v>
      </c>
      <c r="J14" s="58">
        <v>132.68805289183948</v>
      </c>
      <c r="K14" s="40" t="s">
        <v>25</v>
      </c>
      <c r="L14" s="64">
        <v>62.773361017767215</v>
      </c>
      <c r="M14" s="28" t="s">
        <v>7</v>
      </c>
      <c r="N14" s="65">
        <v>136.6157236656376</v>
      </c>
      <c r="O14" s="6" t="s">
        <v>25</v>
      </c>
      <c r="P14" s="68">
        <v>79.787234042553195</v>
      </c>
      <c r="Q14" s="3" t="s">
        <v>25</v>
      </c>
      <c r="R14" s="69">
        <v>93.84615384615384</v>
      </c>
      <c r="S14">
        <f t="shared" si="0"/>
        <v>3</v>
      </c>
      <c r="T14">
        <f t="shared" si="1"/>
        <v>4</v>
      </c>
    </row>
    <row r="15" spans="1:27" x14ac:dyDescent="0.25">
      <c r="A15" s="1" t="s">
        <v>46</v>
      </c>
      <c r="B15" s="2" t="s">
        <v>47</v>
      </c>
      <c r="C15" s="6"/>
      <c r="D15" s="55"/>
      <c r="E15" s="44" t="s">
        <v>7</v>
      </c>
      <c r="F15" s="56">
        <v>125.66899086117209</v>
      </c>
      <c r="G15" s="18" t="s">
        <v>25</v>
      </c>
      <c r="H15" s="59">
        <f>Table20[[#This Row],[KPI Achieved (as of 31 March 2018)]]/Table20[[#This Row],[KPI Target (Mar)]]*100</f>
        <v>64.553327496014916</v>
      </c>
      <c r="I15" s="16" t="s">
        <v>25</v>
      </c>
      <c r="J15" s="59">
        <v>69.104259494763937</v>
      </c>
      <c r="K15" s="40" t="s">
        <v>25</v>
      </c>
      <c r="L15" s="64">
        <v>44.295203869593301</v>
      </c>
      <c r="M15" s="28" t="s">
        <v>7</v>
      </c>
      <c r="N15" s="65">
        <v>30.368751294341234</v>
      </c>
      <c r="O15" s="3" t="s">
        <v>25</v>
      </c>
      <c r="P15" s="67">
        <v>48.353552859618716</v>
      </c>
      <c r="Q15" s="6" t="s">
        <v>7</v>
      </c>
      <c r="R15" s="70">
        <v>70.927318295739354</v>
      </c>
      <c r="S15">
        <f t="shared" si="0"/>
        <v>3</v>
      </c>
      <c r="T15">
        <f t="shared" si="1"/>
        <v>4</v>
      </c>
    </row>
    <row r="16" spans="1:27" x14ac:dyDescent="0.25">
      <c r="A16" s="4" t="s">
        <v>86</v>
      </c>
      <c r="B16" s="5" t="s">
        <v>87</v>
      </c>
      <c r="C16" s="6"/>
      <c r="D16" s="55"/>
      <c r="E16" s="44" t="s">
        <v>7</v>
      </c>
      <c r="F16" s="56">
        <v>130.95577184720042</v>
      </c>
      <c r="G16" s="16" t="s">
        <v>7</v>
      </c>
      <c r="H16" s="58">
        <f>Table20[[#This Row],[KPI Achieved (as of 31 March 2018)]]/Table20[[#This Row],[KPI Target (Mar)]]*100</f>
        <v>82.779831198108056</v>
      </c>
      <c r="I16" s="16" t="s">
        <v>25</v>
      </c>
      <c r="J16" s="59">
        <v>71.678360527168252</v>
      </c>
      <c r="K16" s="44" t="s">
        <v>25</v>
      </c>
      <c r="L16" s="63">
        <v>47.98548752834467</v>
      </c>
      <c r="M16" s="28" t="s">
        <v>7</v>
      </c>
      <c r="N16" s="65">
        <v>163.55298848240909</v>
      </c>
      <c r="O16" s="3" t="s">
        <v>25</v>
      </c>
      <c r="P16" s="67">
        <v>91.963109354413703</v>
      </c>
      <c r="Q16" s="6" t="s">
        <v>25</v>
      </c>
      <c r="R16" s="70">
        <v>95.265151515151516</v>
      </c>
      <c r="S16">
        <f t="shared" si="0"/>
        <v>3</v>
      </c>
      <c r="T16">
        <f t="shared" si="1"/>
        <v>4</v>
      </c>
    </row>
    <row r="17" spans="1:20" x14ac:dyDescent="0.25">
      <c r="A17" s="4" t="s">
        <v>80</v>
      </c>
      <c r="B17" s="5" t="s">
        <v>81</v>
      </c>
      <c r="C17" s="3"/>
      <c r="D17" s="54"/>
      <c r="E17" s="40" t="s">
        <v>7</v>
      </c>
      <c r="F17" s="57">
        <v>75.801155127098397</v>
      </c>
      <c r="G17" s="16" t="s">
        <v>7</v>
      </c>
      <c r="H17" s="59">
        <f>Table20[[#This Row],[KPI Achieved (as of 31 March 2018)]]/Table20[[#This Row],[KPI Target (Mar)]]*100</f>
        <v>70.904902777547889</v>
      </c>
      <c r="I17" s="16" t="s">
        <v>25</v>
      </c>
      <c r="J17" s="59">
        <v>61.162808450574836</v>
      </c>
      <c r="K17" s="40" t="s">
        <v>25</v>
      </c>
      <c r="L17" s="64">
        <v>67.535906428812154</v>
      </c>
      <c r="M17" s="28" t="s">
        <v>7</v>
      </c>
      <c r="N17" s="65">
        <v>101.43814786820077</v>
      </c>
      <c r="O17" s="6" t="s">
        <v>25</v>
      </c>
      <c r="P17" s="68">
        <v>87.012987012987011</v>
      </c>
      <c r="Q17" s="3" t="s">
        <v>25</v>
      </c>
      <c r="R17" s="69">
        <v>129.43925233644859</v>
      </c>
      <c r="S17">
        <f t="shared" si="0"/>
        <v>3</v>
      </c>
      <c r="T17">
        <f t="shared" si="1"/>
        <v>4</v>
      </c>
    </row>
    <row r="18" spans="1:20" x14ac:dyDescent="0.25">
      <c r="A18" s="4" t="s">
        <v>82</v>
      </c>
      <c r="B18" s="5" t="s">
        <v>83</v>
      </c>
      <c r="C18" s="3"/>
      <c r="D18" s="54"/>
      <c r="E18" s="44" t="s">
        <v>7</v>
      </c>
      <c r="F18" s="56">
        <v>29.96060895050298</v>
      </c>
      <c r="G18" s="16" t="s">
        <v>7</v>
      </c>
      <c r="H18" s="58">
        <f>Table20[[#This Row],[KPI Achieved (as of 31 March 2018)]]/Table20[[#This Row],[KPI Target (Mar)]]*100</f>
        <v>21.677543673812448</v>
      </c>
      <c r="I18" s="14" t="s">
        <v>7</v>
      </c>
      <c r="J18" s="60">
        <v>35.966826896946067</v>
      </c>
      <c r="K18" s="44" t="s">
        <v>25</v>
      </c>
      <c r="L18" s="63">
        <v>10.205266910732927</v>
      </c>
      <c r="M18" s="34" t="s">
        <v>25</v>
      </c>
      <c r="N18" s="66">
        <v>10.892512069402422</v>
      </c>
      <c r="O18" s="3" t="s">
        <v>25</v>
      </c>
      <c r="P18" s="67">
        <v>13.816343723673125</v>
      </c>
      <c r="Q18" s="3" t="s">
        <v>25</v>
      </c>
      <c r="R18" s="69">
        <v>20.072992700729927</v>
      </c>
      <c r="S18">
        <f t="shared" si="0"/>
        <v>3</v>
      </c>
      <c r="T18">
        <f t="shared" si="1"/>
        <v>4</v>
      </c>
    </row>
    <row r="19" spans="1:20" x14ac:dyDescent="0.25">
      <c r="A19" s="1" t="s">
        <v>68</v>
      </c>
      <c r="B19" s="2" t="s">
        <v>69</v>
      </c>
      <c r="C19" s="3"/>
      <c r="D19" s="54"/>
      <c r="E19" s="44" t="s">
        <v>7</v>
      </c>
      <c r="F19" s="56">
        <v>34.246236597655042</v>
      </c>
      <c r="G19" s="16" t="s">
        <v>7</v>
      </c>
      <c r="H19" s="59">
        <f>Table20[[#This Row],[KPI Achieved (as of 31 March 2018)]]/Table20[[#This Row],[KPI Target (Mar)]]*100</f>
        <v>45.017106283065367</v>
      </c>
      <c r="I19" s="16" t="s">
        <v>25</v>
      </c>
      <c r="J19" s="59">
        <v>28.185081921370259</v>
      </c>
      <c r="K19" s="40" t="s">
        <v>25</v>
      </c>
      <c r="L19" s="64">
        <v>2.4749144386654662</v>
      </c>
      <c r="M19" s="28" t="s">
        <v>25</v>
      </c>
      <c r="N19" s="65">
        <v>3.347051425359727</v>
      </c>
      <c r="O19" s="6" t="s">
        <v>25</v>
      </c>
      <c r="P19" s="68">
        <v>1.5550239234449761</v>
      </c>
      <c r="Q19" s="3" t="s">
        <v>7</v>
      </c>
      <c r="R19" s="69">
        <v>23.312883435582819</v>
      </c>
      <c r="S19">
        <f t="shared" si="0"/>
        <v>3</v>
      </c>
      <c r="T19">
        <f t="shared" si="1"/>
        <v>4</v>
      </c>
    </row>
    <row r="20" spans="1:20" x14ac:dyDescent="0.25">
      <c r="A20" s="4" t="s">
        <v>52</v>
      </c>
      <c r="B20" s="5" t="s">
        <v>53</v>
      </c>
      <c r="C20" s="6"/>
      <c r="D20" s="55"/>
      <c r="E20" s="40" t="s">
        <v>7</v>
      </c>
      <c r="F20" s="57">
        <v>46.691230276710471</v>
      </c>
      <c r="G20" s="18" t="s">
        <v>25</v>
      </c>
      <c r="H20" s="58">
        <f>Table20[[#This Row],[KPI Achieved (as of 31 March 2018)]]/Table20[[#This Row],[KPI Target (Mar)]]*100</f>
        <v>20.992057445200302</v>
      </c>
      <c r="I20" s="16" t="s">
        <v>25</v>
      </c>
      <c r="J20" s="59">
        <v>46.852347095258011</v>
      </c>
      <c r="K20" s="44" t="s">
        <v>25</v>
      </c>
      <c r="L20" s="63">
        <v>40.756419537850505</v>
      </c>
      <c r="M20" s="28" t="s">
        <v>25</v>
      </c>
      <c r="N20" s="65">
        <v>24.076856617455292</v>
      </c>
      <c r="O20" s="3" t="s">
        <v>25</v>
      </c>
      <c r="P20" s="67">
        <v>44.945054945054949</v>
      </c>
      <c r="Q20" s="6" t="s">
        <v>7</v>
      </c>
      <c r="R20" s="70">
        <v>51.188589540412046</v>
      </c>
      <c r="S20">
        <f t="shared" si="0"/>
        <v>2</v>
      </c>
      <c r="T20">
        <f t="shared" si="1"/>
        <v>5</v>
      </c>
    </row>
    <row r="21" spans="1:20" x14ac:dyDescent="0.25">
      <c r="A21" s="4" t="s">
        <v>66</v>
      </c>
      <c r="B21" s="5" t="s">
        <v>67</v>
      </c>
      <c r="C21" s="3"/>
      <c r="D21" s="54"/>
      <c r="E21" s="44" t="s">
        <v>7</v>
      </c>
      <c r="F21" s="56">
        <v>135.29880958110419</v>
      </c>
      <c r="G21" s="18" t="s">
        <v>25</v>
      </c>
      <c r="H21" s="59">
        <f>Table20[[#This Row],[KPI Achieved (as of 31 March 2018)]]/Table20[[#This Row],[KPI Target (Mar)]]*100</f>
        <v>88.478495874703071</v>
      </c>
      <c r="I21" s="18" t="s">
        <v>25</v>
      </c>
      <c r="J21" s="58">
        <v>65.500259341690608</v>
      </c>
      <c r="K21" s="40" t="s">
        <v>25</v>
      </c>
      <c r="L21" s="64">
        <v>37.697595741919557</v>
      </c>
      <c r="M21" s="34" t="s">
        <v>7</v>
      </c>
      <c r="N21" s="66">
        <v>86.840836981634268</v>
      </c>
      <c r="O21" s="3" t="s">
        <v>25</v>
      </c>
      <c r="P21" s="67">
        <v>64.404223227752638</v>
      </c>
      <c r="Q21" s="3" t="s">
        <v>25</v>
      </c>
      <c r="R21" s="69">
        <v>79.190751445086704</v>
      </c>
      <c r="S21">
        <f t="shared" si="0"/>
        <v>2</v>
      </c>
      <c r="T21">
        <f t="shared" si="1"/>
        <v>5</v>
      </c>
    </row>
    <row r="22" spans="1:20" x14ac:dyDescent="0.25">
      <c r="A22" s="1" t="s">
        <v>84</v>
      </c>
      <c r="B22" s="2" t="s">
        <v>85</v>
      </c>
      <c r="C22" s="6"/>
      <c r="D22" s="55"/>
      <c r="E22" s="40" t="s">
        <v>7</v>
      </c>
      <c r="F22" s="57">
        <v>37.155852674551866</v>
      </c>
      <c r="G22" s="18" t="s">
        <v>25</v>
      </c>
      <c r="H22" s="58">
        <f>Table20[[#This Row],[KPI Achieved (as of 31 March 2018)]]/Table20[[#This Row],[KPI Target (Mar)]]*100</f>
        <v>58.785686639733271</v>
      </c>
      <c r="I22" s="16" t="s">
        <v>25</v>
      </c>
      <c r="J22" s="59">
        <v>47.351984645249971</v>
      </c>
      <c r="K22" s="40" t="s">
        <v>25</v>
      </c>
      <c r="L22" s="64">
        <v>23.65383694418167</v>
      </c>
      <c r="M22" s="28" t="s">
        <v>7</v>
      </c>
      <c r="N22" s="65">
        <v>50.887819856602221</v>
      </c>
      <c r="O22" s="6" t="s">
        <v>25</v>
      </c>
      <c r="P22" s="68">
        <v>52.132701421800952</v>
      </c>
      <c r="Q22" s="6" t="s">
        <v>25</v>
      </c>
      <c r="R22" s="70">
        <v>77.424242424242422</v>
      </c>
      <c r="S22">
        <f t="shared" si="0"/>
        <v>2</v>
      </c>
      <c r="T22">
        <f t="shared" si="1"/>
        <v>5</v>
      </c>
    </row>
    <row r="23" spans="1:20" x14ac:dyDescent="0.25">
      <c r="A23" s="1" t="s">
        <v>58</v>
      </c>
      <c r="B23" s="2" t="s">
        <v>59</v>
      </c>
      <c r="C23" s="6"/>
      <c r="D23" s="55"/>
      <c r="E23" s="40" t="s">
        <v>25</v>
      </c>
      <c r="F23" s="57">
        <v>20.620458260823707</v>
      </c>
      <c r="G23" s="16" t="s">
        <v>25</v>
      </c>
      <c r="H23" s="59">
        <f>Table20[[#This Row],[KPI Achieved (as of 31 March 2018)]]/Table20[[#This Row],[KPI Target (Mar)]]*100</f>
        <v>53.379886623867904</v>
      </c>
      <c r="I23" s="18" t="s">
        <v>25</v>
      </c>
      <c r="J23" s="58">
        <v>30.029103396543238</v>
      </c>
      <c r="K23" s="44" t="s">
        <v>25</v>
      </c>
      <c r="L23" s="63">
        <v>30.781490695530728</v>
      </c>
      <c r="M23" s="34" t="s">
        <v>7</v>
      </c>
      <c r="N23" s="66">
        <v>21.177271043301822</v>
      </c>
      <c r="O23" s="3" t="s">
        <v>25</v>
      </c>
      <c r="P23" s="67">
        <v>38.297872340425535</v>
      </c>
      <c r="Q23" s="6" t="s">
        <v>7</v>
      </c>
      <c r="R23" s="70">
        <v>44.061302681992338</v>
      </c>
      <c r="S23">
        <f t="shared" si="0"/>
        <v>2</v>
      </c>
      <c r="T23">
        <f t="shared" si="1"/>
        <v>5</v>
      </c>
    </row>
    <row r="24" spans="1:20" x14ac:dyDescent="0.25">
      <c r="A24" s="4" t="s">
        <v>70</v>
      </c>
      <c r="B24" s="5" t="s">
        <v>71</v>
      </c>
      <c r="C24" s="3"/>
      <c r="D24" s="54"/>
      <c r="E24" s="40" t="s">
        <v>25</v>
      </c>
      <c r="F24" s="57">
        <v>137.5632407279287</v>
      </c>
      <c r="G24" s="16" t="s">
        <v>7</v>
      </c>
      <c r="H24" s="58">
        <f>Table20[[#This Row],[KPI Achieved (as of 31 March 2018)]]/Table20[[#This Row],[KPI Target (Mar)]]*100</f>
        <v>95.076177639749432</v>
      </c>
      <c r="I24" s="16" t="s">
        <v>25</v>
      </c>
      <c r="J24" s="59">
        <v>63.164143903476401</v>
      </c>
      <c r="K24" s="44" t="s">
        <v>25</v>
      </c>
      <c r="L24" s="63">
        <v>33.36827460636502</v>
      </c>
      <c r="M24" s="34" t="s">
        <v>7</v>
      </c>
      <c r="N24" s="66">
        <v>82.455457262385863</v>
      </c>
      <c r="O24" s="3" t="s">
        <v>25</v>
      </c>
      <c r="P24" s="67">
        <v>17.567567567567568</v>
      </c>
      <c r="Q24" s="3" t="s">
        <v>25</v>
      </c>
      <c r="R24" s="69">
        <v>8.695652173913043</v>
      </c>
      <c r="S24">
        <f t="shared" si="0"/>
        <v>2</v>
      </c>
      <c r="T24">
        <f t="shared" si="1"/>
        <v>5</v>
      </c>
    </row>
    <row r="25" spans="1:20" x14ac:dyDescent="0.25">
      <c r="A25" s="1" t="s">
        <v>5</v>
      </c>
      <c r="B25" s="2" t="s">
        <v>6</v>
      </c>
      <c r="C25" s="3"/>
      <c r="D25" s="54"/>
      <c r="E25" s="40" t="s">
        <v>7</v>
      </c>
      <c r="F25" s="57">
        <v>312.3699855699856</v>
      </c>
      <c r="G25" s="16" t="s">
        <v>25</v>
      </c>
      <c r="H25" s="59">
        <f>Table20[[#This Row],[KPI Achieved (as of 31 March 2018)]]/Table20[[#This Row],[KPI Target (Mar)]]*100</f>
        <v>198.3017419343345</v>
      </c>
      <c r="I25" s="16" t="s">
        <v>25</v>
      </c>
      <c r="J25" s="59">
        <v>167.370733792956</v>
      </c>
      <c r="K25" s="44" t="s">
        <v>25</v>
      </c>
      <c r="L25" s="63">
        <v>111.21476778365667</v>
      </c>
      <c r="M25" s="28" t="s">
        <v>25</v>
      </c>
      <c r="N25" s="65">
        <v>276.78578376356154</v>
      </c>
      <c r="O25" s="3" t="s">
        <v>25</v>
      </c>
      <c r="P25" s="67">
        <v>129.1139240506329</v>
      </c>
      <c r="Q25" s="3" t="s">
        <v>7</v>
      </c>
      <c r="R25" s="69">
        <v>121.31147540983606</v>
      </c>
      <c r="S25">
        <f t="shared" si="0"/>
        <v>2</v>
      </c>
      <c r="T25">
        <f t="shared" si="1"/>
        <v>5</v>
      </c>
    </row>
    <row r="26" spans="1:20" x14ac:dyDescent="0.25">
      <c r="A26" s="4" t="s">
        <v>30</v>
      </c>
      <c r="B26" s="5" t="s">
        <v>31</v>
      </c>
      <c r="C26" s="6"/>
      <c r="D26" s="55"/>
      <c r="E26" s="40" t="s">
        <v>7</v>
      </c>
      <c r="F26" s="57">
        <v>142.19115343633129</v>
      </c>
      <c r="G26" s="16" t="s">
        <v>7</v>
      </c>
      <c r="H26" s="58">
        <f>Table20[[#This Row],[KPI Achieved (as of 31 March 2018)]]/Table20[[#This Row],[KPI Target (Mar)]]*100</f>
        <v>61.401014063171864</v>
      </c>
      <c r="I26" s="18" t="s">
        <v>25</v>
      </c>
      <c r="J26" s="58">
        <v>48.915319833987247</v>
      </c>
      <c r="K26" s="44" t="s">
        <v>25</v>
      </c>
      <c r="L26" s="63">
        <v>52.872316890600899</v>
      </c>
      <c r="M26" s="34" t="s">
        <v>25</v>
      </c>
      <c r="N26" s="66">
        <v>4.168396540628069</v>
      </c>
      <c r="O26" s="3" t="s">
        <v>25</v>
      </c>
      <c r="P26" s="67">
        <v>8.3333333333333321</v>
      </c>
      <c r="Q26" s="6" t="s">
        <v>25</v>
      </c>
      <c r="R26" s="70">
        <v>12.213740458015266</v>
      </c>
      <c r="S26">
        <f t="shared" si="0"/>
        <v>2</v>
      </c>
      <c r="T26">
        <f t="shared" si="1"/>
        <v>5</v>
      </c>
    </row>
    <row r="27" spans="1:20" x14ac:dyDescent="0.25">
      <c r="A27" s="1" t="s">
        <v>32</v>
      </c>
      <c r="B27" s="2" t="s">
        <v>33</v>
      </c>
      <c r="C27" s="3"/>
      <c r="D27" s="54"/>
      <c r="E27" s="40" t="s">
        <v>25</v>
      </c>
      <c r="F27" s="57">
        <v>59.260130674380576</v>
      </c>
      <c r="G27" s="16" t="s">
        <v>7</v>
      </c>
      <c r="H27" s="59">
        <f>Table20[[#This Row],[KPI Achieved (as of 31 March 2018)]]/Table20[[#This Row],[KPI Target (Mar)]]*100</f>
        <v>107.28654844468186</v>
      </c>
      <c r="I27" s="16" t="s">
        <v>25</v>
      </c>
      <c r="J27" s="59">
        <v>32.345830562801567</v>
      </c>
      <c r="K27" s="40" t="s">
        <v>25</v>
      </c>
      <c r="L27" s="64">
        <v>1.0446494164360258</v>
      </c>
      <c r="M27" s="34" t="s">
        <v>25</v>
      </c>
      <c r="N27" s="66">
        <v>136.41028648719305</v>
      </c>
      <c r="O27" s="6" t="s">
        <v>25</v>
      </c>
      <c r="P27" s="68">
        <v>2.6315789473684208</v>
      </c>
      <c r="Q27" s="3" t="s">
        <v>25</v>
      </c>
      <c r="R27" s="69">
        <v>3.7735849056603774</v>
      </c>
      <c r="S27">
        <f t="shared" si="0"/>
        <v>1</v>
      </c>
      <c r="T27">
        <f t="shared" si="1"/>
        <v>6</v>
      </c>
    </row>
    <row r="28" spans="1:20" x14ac:dyDescent="0.25">
      <c r="A28" s="4" t="s">
        <v>34</v>
      </c>
      <c r="B28" s="5" t="s">
        <v>35</v>
      </c>
      <c r="C28" s="3"/>
      <c r="D28" s="54"/>
      <c r="E28" s="44" t="s">
        <v>7</v>
      </c>
      <c r="F28" s="56">
        <v>90.581203390384047</v>
      </c>
      <c r="G28" s="16" t="s">
        <v>25</v>
      </c>
      <c r="H28" s="58">
        <f>Table20[[#This Row],[KPI Achieved (as of 31 March 2018)]]/Table20[[#This Row],[KPI Target (Mar)]]*100</f>
        <v>73.76956164898742</v>
      </c>
      <c r="I28" s="18" t="s">
        <v>25</v>
      </c>
      <c r="J28" s="58">
        <v>42.115137246740638</v>
      </c>
      <c r="K28" s="40" t="s">
        <v>25</v>
      </c>
      <c r="L28" s="64">
        <v>40.047723971679176</v>
      </c>
      <c r="M28" s="28" t="s">
        <v>25</v>
      </c>
      <c r="N28" s="65">
        <v>69.378845517386907</v>
      </c>
      <c r="O28" s="6" t="s">
        <v>25</v>
      </c>
      <c r="P28" s="68">
        <v>77.824267782426787</v>
      </c>
      <c r="Q28" s="3" t="s">
        <v>25</v>
      </c>
      <c r="R28" s="69">
        <v>103.87409200968523</v>
      </c>
      <c r="S28">
        <f t="shared" si="0"/>
        <v>1</v>
      </c>
      <c r="T28">
        <f t="shared" si="1"/>
        <v>6</v>
      </c>
    </row>
    <row r="29" spans="1:20" x14ac:dyDescent="0.25">
      <c r="A29" s="4" t="s">
        <v>36</v>
      </c>
      <c r="B29" s="5" t="s">
        <v>37</v>
      </c>
      <c r="C29" s="6"/>
      <c r="D29" s="55"/>
      <c r="E29" s="44" t="s">
        <v>7</v>
      </c>
      <c r="F29" s="56">
        <v>206.38064757491281</v>
      </c>
      <c r="G29" s="16" t="s">
        <v>25</v>
      </c>
      <c r="H29" s="59">
        <f>Table20[[#This Row],[KPI Achieved (as of 31 March 2018)]]/Table20[[#This Row],[KPI Target (Mar)]]*100</f>
        <v>104.72230388311633</v>
      </c>
      <c r="I29" s="18" t="s">
        <v>25</v>
      </c>
      <c r="J29" s="58">
        <v>83.906969938331954</v>
      </c>
      <c r="K29" s="44" t="s">
        <v>25</v>
      </c>
      <c r="L29" s="63">
        <v>57.645777729505333</v>
      </c>
      <c r="M29" s="28" t="s">
        <v>25</v>
      </c>
      <c r="N29" s="65">
        <v>107.51149487708626</v>
      </c>
      <c r="O29" s="6" t="s">
        <v>25</v>
      </c>
      <c r="P29" s="68">
        <v>63.309352517985609</v>
      </c>
      <c r="Q29" s="6" t="s">
        <v>25</v>
      </c>
      <c r="R29" s="70">
        <v>43.119266055045877</v>
      </c>
      <c r="S29">
        <f t="shared" si="0"/>
        <v>1</v>
      </c>
      <c r="T29">
        <f t="shared" si="1"/>
        <v>6</v>
      </c>
    </row>
    <row r="30" spans="1:20" x14ac:dyDescent="0.25">
      <c r="A30" s="1" t="s">
        <v>38</v>
      </c>
      <c r="B30" s="2" t="s">
        <v>39</v>
      </c>
      <c r="C30" s="6"/>
      <c r="D30" s="55"/>
      <c r="E30" s="40" t="s">
        <v>7</v>
      </c>
      <c r="F30" s="57">
        <v>91.475071575474558</v>
      </c>
      <c r="G30" s="18" t="s">
        <v>25</v>
      </c>
      <c r="H30" s="58">
        <f>Table20[[#This Row],[KPI Achieved (as of 31 March 2018)]]/Table20[[#This Row],[KPI Target (Mar)]]*100</f>
        <v>98.095723687170818</v>
      </c>
      <c r="I30" s="16" t="s">
        <v>25</v>
      </c>
      <c r="J30" s="59">
        <v>85.629741477393267</v>
      </c>
      <c r="K30" s="44" t="s">
        <v>25</v>
      </c>
      <c r="L30" s="63">
        <v>47.790038452489767</v>
      </c>
      <c r="M30" s="28" t="s">
        <v>25</v>
      </c>
      <c r="N30" s="65">
        <v>78.797428272800545</v>
      </c>
      <c r="O30" s="6" t="s">
        <v>25</v>
      </c>
      <c r="P30" s="68">
        <v>46.788990825688074</v>
      </c>
      <c r="Q30" s="6" t="s">
        <v>25</v>
      </c>
      <c r="R30" s="70">
        <v>77.514792899408278</v>
      </c>
      <c r="S30">
        <f t="shared" si="0"/>
        <v>1</v>
      </c>
      <c r="T30">
        <f t="shared" si="1"/>
        <v>6</v>
      </c>
    </row>
    <row r="31" spans="1:20" x14ac:dyDescent="0.25">
      <c r="A31" s="4" t="s">
        <v>10</v>
      </c>
      <c r="B31" s="5" t="s">
        <v>11</v>
      </c>
      <c r="C31" s="6"/>
      <c r="D31" s="55"/>
      <c r="E31" s="40" t="s">
        <v>7</v>
      </c>
      <c r="F31" s="57">
        <v>167.75425150980709</v>
      </c>
      <c r="G31" s="18" t="s">
        <v>25</v>
      </c>
      <c r="H31" s="59">
        <f>Table20[[#This Row],[KPI Achieved (as of 31 March 2018)]]/Table20[[#This Row],[KPI Target (Mar)]]*100</f>
        <v>163.9187786150749</v>
      </c>
      <c r="I31" s="18" t="s">
        <v>25</v>
      </c>
      <c r="J31" s="58">
        <v>112.41317941317941</v>
      </c>
      <c r="K31" s="40" t="s">
        <v>25</v>
      </c>
      <c r="L31" s="64">
        <v>63.190208967986749</v>
      </c>
      <c r="M31" s="34" t="s">
        <v>25</v>
      </c>
      <c r="N31" s="66">
        <v>184.10063598952487</v>
      </c>
      <c r="O31" s="6" t="s">
        <v>25</v>
      </c>
      <c r="P31" s="68">
        <v>116.12903225806453</v>
      </c>
      <c r="Q31" s="6" t="s">
        <v>25</v>
      </c>
      <c r="R31" s="70">
        <v>140</v>
      </c>
      <c r="S31">
        <f t="shared" si="0"/>
        <v>1</v>
      </c>
      <c r="T31">
        <f t="shared" si="1"/>
        <v>6</v>
      </c>
    </row>
    <row r="32" spans="1:20" x14ac:dyDescent="0.25">
      <c r="A32" s="1" t="s">
        <v>12</v>
      </c>
      <c r="B32" s="2" t="s">
        <v>13</v>
      </c>
      <c r="C32" s="6"/>
      <c r="D32" s="55"/>
      <c r="E32" s="44" t="s">
        <v>25</v>
      </c>
      <c r="F32" s="56">
        <v>372.02044753086415</v>
      </c>
      <c r="G32" s="18" t="s">
        <v>25</v>
      </c>
      <c r="H32" s="58">
        <f>Table20[[#This Row],[KPI Achieved (as of 31 March 2018)]]/Table20[[#This Row],[KPI Target (Mar)]]*100</f>
        <v>322.49724037763252</v>
      </c>
      <c r="I32" s="18" t="s">
        <v>25</v>
      </c>
      <c r="J32" s="58">
        <v>302.20179738562092</v>
      </c>
      <c r="K32" s="40" t="s">
        <v>25</v>
      </c>
      <c r="L32" s="64">
        <v>199.51808278867099</v>
      </c>
      <c r="M32" s="28" t="s">
        <v>25</v>
      </c>
      <c r="N32" s="65">
        <v>339.02193173565718</v>
      </c>
      <c r="O32" s="6" t="s">
        <v>25</v>
      </c>
      <c r="P32" s="68">
        <v>240</v>
      </c>
      <c r="Q32" s="6" t="s">
        <v>7</v>
      </c>
      <c r="R32" s="70">
        <v>400</v>
      </c>
      <c r="S32">
        <f t="shared" si="0"/>
        <v>1</v>
      </c>
      <c r="T32">
        <f t="shared" si="1"/>
        <v>6</v>
      </c>
    </row>
    <row r="33" spans="1:20" x14ac:dyDescent="0.25">
      <c r="A33" s="1" t="s">
        <v>40</v>
      </c>
      <c r="B33" s="2" t="s">
        <v>41</v>
      </c>
      <c r="C33" s="3"/>
      <c r="D33" s="54"/>
      <c r="E33" s="40" t="s">
        <v>7</v>
      </c>
      <c r="F33" s="57">
        <v>216.45709872233166</v>
      </c>
      <c r="G33" s="16" t="s">
        <v>25</v>
      </c>
      <c r="H33" s="59">
        <f>Table20[[#This Row],[KPI Achieved (as of 31 March 2018)]]/Table20[[#This Row],[KPI Target (Mar)]]*100</f>
        <v>31.984151924892668</v>
      </c>
      <c r="I33" s="18" t="s">
        <v>25</v>
      </c>
      <c r="J33" s="58">
        <v>86.223729012259483</v>
      </c>
      <c r="K33" s="40" t="s">
        <v>25</v>
      </c>
      <c r="L33" s="64">
        <v>54.792026356757539</v>
      </c>
      <c r="M33" s="34" t="s">
        <v>25</v>
      </c>
      <c r="N33" s="66">
        <v>50.786382341937895</v>
      </c>
      <c r="O33" s="6" t="s">
        <v>25</v>
      </c>
      <c r="P33" s="68">
        <v>95.081967213114751</v>
      </c>
      <c r="Q33" s="3" t="s">
        <v>25</v>
      </c>
      <c r="R33" s="69">
        <v>115.78947368421053</v>
      </c>
      <c r="S33">
        <f t="shared" si="0"/>
        <v>1</v>
      </c>
      <c r="T33">
        <f t="shared" si="1"/>
        <v>6</v>
      </c>
    </row>
    <row r="34" spans="1:20" x14ac:dyDescent="0.25">
      <c r="A34" s="4" t="s">
        <v>8</v>
      </c>
      <c r="B34" s="5" t="s">
        <v>9</v>
      </c>
      <c r="C34" s="6"/>
      <c r="D34" s="55"/>
      <c r="E34" s="40" t="s">
        <v>7</v>
      </c>
      <c r="F34" s="57">
        <v>159.33596975475928</v>
      </c>
      <c r="G34" s="18" t="s">
        <v>25</v>
      </c>
      <c r="H34" s="58">
        <f>Table20[[#This Row],[KPI Achieved (as of 31 March 2018)]]/Table20[[#This Row],[KPI Target (Mar)]]*100</f>
        <v>132.50577226026959</v>
      </c>
      <c r="I34" s="18" t="s">
        <v>25</v>
      </c>
      <c r="J34" s="58">
        <v>81.365729860967946</v>
      </c>
      <c r="K34" s="44" t="s">
        <v>25</v>
      </c>
      <c r="L34" s="63">
        <v>55.462949128472935</v>
      </c>
      <c r="M34" s="28" t="s">
        <v>25</v>
      </c>
      <c r="N34" s="65">
        <v>159.61434450323338</v>
      </c>
      <c r="O34" s="3" t="s">
        <v>25</v>
      </c>
      <c r="P34" s="67">
        <v>100</v>
      </c>
      <c r="Q34" s="6" t="s">
        <v>25</v>
      </c>
      <c r="R34" s="70">
        <v>81.308411214953267</v>
      </c>
      <c r="S34">
        <f t="shared" ref="S34:S51" si="2">COUNTIF(E34:Q34,"PASS")</f>
        <v>1</v>
      </c>
      <c r="T34">
        <f t="shared" ref="T34:T51" si="3">COUNTIF(E34:Q34,"FAIL")</f>
        <v>6</v>
      </c>
    </row>
    <row r="35" spans="1:20" x14ac:dyDescent="0.25">
      <c r="A35" s="1" t="s">
        <v>42</v>
      </c>
      <c r="B35" s="2" t="s">
        <v>43</v>
      </c>
      <c r="C35" s="6"/>
      <c r="D35" s="55"/>
      <c r="E35" s="40" t="s">
        <v>7</v>
      </c>
      <c r="F35" s="57">
        <v>101.56152328194514</v>
      </c>
      <c r="G35" s="18" t="s">
        <v>25</v>
      </c>
      <c r="H35" s="59">
        <f>Table20[[#This Row],[KPI Achieved (as of 31 March 2018)]]/Table20[[#This Row],[KPI Target (Mar)]]*100</f>
        <v>145.85874892835585</v>
      </c>
      <c r="I35" s="18" t="s">
        <v>25</v>
      </c>
      <c r="J35" s="58">
        <v>87.202610774039343</v>
      </c>
      <c r="K35" s="44" t="s">
        <v>25</v>
      </c>
      <c r="L35" s="63">
        <v>70.447625435150584</v>
      </c>
      <c r="M35" s="34" t="s">
        <v>25</v>
      </c>
      <c r="N35" s="66">
        <v>111.34964056544602</v>
      </c>
      <c r="O35" s="3" t="s">
        <v>25</v>
      </c>
      <c r="P35" s="67">
        <v>47.5</v>
      </c>
      <c r="Q35" s="6" t="s">
        <v>25</v>
      </c>
      <c r="R35" s="70">
        <v>89.090909090909093</v>
      </c>
      <c r="S35">
        <f t="shared" si="2"/>
        <v>1</v>
      </c>
      <c r="T35">
        <f t="shared" si="3"/>
        <v>6</v>
      </c>
    </row>
    <row r="36" spans="1:20" x14ac:dyDescent="0.25">
      <c r="A36" s="1" t="s">
        <v>16</v>
      </c>
      <c r="B36" s="2" t="s">
        <v>17</v>
      </c>
      <c r="C36" s="3"/>
      <c r="D36" s="54"/>
      <c r="E36" s="40" t="s">
        <v>7</v>
      </c>
      <c r="F36" s="57">
        <v>191.5769724324085</v>
      </c>
      <c r="G36" s="16" t="s">
        <v>25</v>
      </c>
      <c r="H36" s="58">
        <f>Table20[[#This Row],[KPI Achieved (as of 31 March 2018)]]/Table20[[#This Row],[KPI Target (Mar)]]*100</f>
        <v>159.23660664211269</v>
      </c>
      <c r="I36" s="18" t="s">
        <v>25</v>
      </c>
      <c r="J36" s="58">
        <v>135.59046595885576</v>
      </c>
      <c r="K36" s="44" t="s">
        <v>25</v>
      </c>
      <c r="L36" s="63">
        <v>93.102493983206998</v>
      </c>
      <c r="M36" s="28" t="s">
        <v>25</v>
      </c>
      <c r="N36" s="65">
        <v>235.73572124493097</v>
      </c>
      <c r="O36" s="3" t="s">
        <v>25</v>
      </c>
      <c r="P36" s="67">
        <v>147.61904761904762</v>
      </c>
      <c r="Q36" s="3" t="s">
        <v>25</v>
      </c>
      <c r="R36" s="69">
        <v>179.26829268292684</v>
      </c>
      <c r="S36">
        <f t="shared" si="2"/>
        <v>1</v>
      </c>
      <c r="T36">
        <f t="shared" si="3"/>
        <v>6</v>
      </c>
    </row>
    <row r="37" spans="1:20" x14ac:dyDescent="0.25">
      <c r="A37" s="4" t="s">
        <v>44</v>
      </c>
      <c r="B37" s="5" t="s">
        <v>45</v>
      </c>
      <c r="C37" s="6"/>
      <c r="D37" s="55"/>
      <c r="E37" s="44" t="s">
        <v>25</v>
      </c>
      <c r="F37" s="56">
        <v>175.01415547470728</v>
      </c>
      <c r="G37" s="16" t="s">
        <v>25</v>
      </c>
      <c r="H37" s="59">
        <f>Table20[[#This Row],[KPI Achieved (as of 31 March 2018)]]/Table20[[#This Row],[KPI Target (Mar)]]*100</f>
        <v>118.73988669880278</v>
      </c>
      <c r="I37" s="16" t="s">
        <v>25</v>
      </c>
      <c r="J37" s="59">
        <v>78.214352733344555</v>
      </c>
      <c r="K37" s="44" t="s">
        <v>25</v>
      </c>
      <c r="L37" s="63">
        <v>23.137338052893607</v>
      </c>
      <c r="M37" s="34" t="s">
        <v>25</v>
      </c>
      <c r="N37" s="66">
        <v>93.43392135984729</v>
      </c>
      <c r="O37" s="3" t="s">
        <v>25</v>
      </c>
      <c r="P37" s="67">
        <v>45.142857142857139</v>
      </c>
      <c r="Q37" s="6" t="s">
        <v>25</v>
      </c>
      <c r="R37" s="70">
        <v>57.664233576642332</v>
      </c>
      <c r="S37">
        <f t="shared" si="2"/>
        <v>0</v>
      </c>
      <c r="T37">
        <f t="shared" si="3"/>
        <v>7</v>
      </c>
    </row>
    <row r="38" spans="1:20" x14ac:dyDescent="0.25">
      <c r="A38" s="4" t="s">
        <v>14</v>
      </c>
      <c r="B38" s="5" t="s">
        <v>15</v>
      </c>
      <c r="C38" s="6"/>
      <c r="D38" s="55"/>
      <c r="E38" s="44" t="s">
        <v>25</v>
      </c>
      <c r="F38" s="56">
        <v>272.64886394812322</v>
      </c>
      <c r="G38" s="16" t="s">
        <v>25</v>
      </c>
      <c r="H38" s="58">
        <f>Table20[[#This Row],[KPI Achieved (as of 31 March 2018)]]/Table20[[#This Row],[KPI Target (Mar)]]*100</f>
        <v>166.43080824634416</v>
      </c>
      <c r="I38" s="18" t="s">
        <v>25</v>
      </c>
      <c r="J38" s="58">
        <v>65.574354657687991</v>
      </c>
      <c r="K38" s="44" t="s">
        <v>25</v>
      </c>
      <c r="L38" s="63">
        <v>98.57672599005933</v>
      </c>
      <c r="M38" s="28" t="s">
        <v>25</v>
      </c>
      <c r="N38" s="65">
        <v>250.75776281331841</v>
      </c>
      <c r="O38" s="3" t="s">
        <v>25</v>
      </c>
      <c r="P38" s="67">
        <v>130.15873015873015</v>
      </c>
      <c r="Q38" s="6" t="s">
        <v>25</v>
      </c>
      <c r="R38" s="70">
        <v>163.26530612244898</v>
      </c>
      <c r="S38">
        <f t="shared" si="2"/>
        <v>0</v>
      </c>
      <c r="T38">
        <f t="shared" si="3"/>
        <v>7</v>
      </c>
    </row>
    <row r="39" spans="1:20" x14ac:dyDescent="0.25">
      <c r="A39" s="1" t="s">
        <v>106</v>
      </c>
      <c r="B39" s="2" t="s">
        <v>107</v>
      </c>
      <c r="C39" s="6"/>
      <c r="D39" s="55"/>
      <c r="E39" s="44" t="s">
        <v>25</v>
      </c>
      <c r="F39" s="56">
        <v>107.21932733701122</v>
      </c>
      <c r="G39" s="16" t="s">
        <v>25</v>
      </c>
      <c r="H39" s="59">
        <f>Table20[[#This Row],[KPI Achieved (as of 31 March 2018)]]/Table20[[#This Row],[KPI Target (Mar)]]*100</f>
        <v>85.1017044111709</v>
      </c>
      <c r="I39" s="16" t="s">
        <v>25</v>
      </c>
      <c r="J39" s="59">
        <v>59.528492171518174</v>
      </c>
      <c r="K39" s="40" t="s">
        <v>25</v>
      </c>
      <c r="L39" s="64">
        <v>29.363280082145334</v>
      </c>
      <c r="M39" s="34" t="s">
        <v>25</v>
      </c>
      <c r="N39" s="66">
        <v>46.644230590645087</v>
      </c>
      <c r="O39" s="6" t="s">
        <v>25</v>
      </c>
      <c r="P39" s="68">
        <v>25.236593059936908</v>
      </c>
      <c r="Q39" s="6" t="s">
        <v>25</v>
      </c>
      <c r="R39" s="70">
        <v>28.455284552845526</v>
      </c>
      <c r="S39">
        <f t="shared" si="2"/>
        <v>0</v>
      </c>
      <c r="T39">
        <f t="shared" si="3"/>
        <v>7</v>
      </c>
    </row>
    <row r="40" spans="1:20" x14ac:dyDescent="0.25">
      <c r="A40" s="1" t="s">
        <v>102</v>
      </c>
      <c r="B40" s="2" t="s">
        <v>103</v>
      </c>
      <c r="C40" s="6"/>
      <c r="D40" s="55"/>
      <c r="E40" s="44" t="s">
        <v>25</v>
      </c>
      <c r="F40" s="56">
        <v>30.939335461299656</v>
      </c>
      <c r="G40" s="18" t="s">
        <v>25</v>
      </c>
      <c r="H40" s="58">
        <f>Table20[[#This Row],[KPI Achieved (as of 31 March 2018)]]/Table20[[#This Row],[KPI Target (Mar)]]*100</f>
        <v>50.94504458735527</v>
      </c>
      <c r="I40" s="16" t="s">
        <v>25</v>
      </c>
      <c r="J40" s="59">
        <v>87.223341569604571</v>
      </c>
      <c r="K40" s="40" t="s">
        <v>25</v>
      </c>
      <c r="L40" s="64">
        <v>32.166252454482461</v>
      </c>
      <c r="M40" s="34" t="s">
        <v>25</v>
      </c>
      <c r="N40" s="66">
        <v>37.935043447360236</v>
      </c>
      <c r="O40" s="6" t="s">
        <v>25</v>
      </c>
      <c r="P40" s="68">
        <v>53.976764968722065</v>
      </c>
      <c r="Q40" s="6" t="s">
        <v>25</v>
      </c>
      <c r="R40" s="70">
        <v>34.625322997416021</v>
      </c>
      <c r="S40">
        <f t="shared" si="2"/>
        <v>0</v>
      </c>
      <c r="T40">
        <f t="shared" si="3"/>
        <v>7</v>
      </c>
    </row>
    <row r="41" spans="1:20" x14ac:dyDescent="0.25">
      <c r="A41" s="1" t="s">
        <v>88</v>
      </c>
      <c r="B41" s="2" t="s">
        <v>89</v>
      </c>
      <c r="C41" s="3"/>
      <c r="D41" s="54"/>
      <c r="E41" s="40" t="s">
        <v>25</v>
      </c>
      <c r="F41" s="57">
        <v>190.97094267017022</v>
      </c>
      <c r="G41" s="16" t="s">
        <v>25</v>
      </c>
      <c r="H41" s="59">
        <f>Table20[[#This Row],[KPI Achieved (as of 31 March 2018)]]/Table20[[#This Row],[KPI Target (Mar)]]*100</f>
        <v>132.2823010262762</v>
      </c>
      <c r="I41" s="18" t="s">
        <v>25</v>
      </c>
      <c r="J41" s="58">
        <v>105.78225774835015</v>
      </c>
      <c r="K41" s="40" t="s">
        <v>25</v>
      </c>
      <c r="L41" s="64">
        <v>22.624775001456161</v>
      </c>
      <c r="M41" s="34" t="s">
        <v>25</v>
      </c>
      <c r="N41" s="66">
        <v>40.257177742892033</v>
      </c>
      <c r="O41" s="3" t="s">
        <v>25</v>
      </c>
      <c r="P41" s="67">
        <v>62.394761459307766</v>
      </c>
      <c r="Q41" s="3" t="s">
        <v>25</v>
      </c>
      <c r="R41" s="69">
        <v>38.648648648648646</v>
      </c>
      <c r="S41">
        <f t="shared" si="2"/>
        <v>0</v>
      </c>
      <c r="T41">
        <f t="shared" si="3"/>
        <v>7</v>
      </c>
    </row>
    <row r="42" spans="1:20" x14ac:dyDescent="0.25">
      <c r="A42" s="4" t="s">
        <v>100</v>
      </c>
      <c r="B42" s="5" t="s">
        <v>101</v>
      </c>
      <c r="C42" s="6"/>
      <c r="D42" s="55"/>
      <c r="E42" s="44" t="s">
        <v>25</v>
      </c>
      <c r="F42" s="56">
        <v>117.05527780990697</v>
      </c>
      <c r="G42" s="18" t="s">
        <v>25</v>
      </c>
      <c r="H42" s="58">
        <f>Table20[[#This Row],[KPI Achieved (as of 31 March 2018)]]/Table20[[#This Row],[KPI Target (Mar)]]*100</f>
        <v>63.733001731158403</v>
      </c>
      <c r="I42" s="20" t="s">
        <v>25</v>
      </c>
      <c r="J42" s="61">
        <v>52.176401595120815</v>
      </c>
      <c r="K42" s="44" t="s">
        <v>25</v>
      </c>
      <c r="L42" s="63">
        <v>38.869663703223786</v>
      </c>
      <c r="M42" s="28" t="s">
        <v>25</v>
      </c>
      <c r="N42" s="65">
        <v>27.413221034445527</v>
      </c>
      <c r="O42" s="3" t="s">
        <v>25</v>
      </c>
      <c r="P42" s="67">
        <v>20</v>
      </c>
      <c r="Q42" s="6" t="s">
        <v>25</v>
      </c>
      <c r="R42" s="70">
        <v>4.5180722891566267</v>
      </c>
      <c r="S42">
        <f t="shared" si="2"/>
        <v>0</v>
      </c>
      <c r="T42">
        <f t="shared" si="3"/>
        <v>7</v>
      </c>
    </row>
    <row r="43" spans="1:20" x14ac:dyDescent="0.25">
      <c r="A43" s="1" t="s">
        <v>90</v>
      </c>
      <c r="B43" s="2" t="s">
        <v>91</v>
      </c>
      <c r="C43" s="3"/>
      <c r="D43" s="54"/>
      <c r="E43" s="40" t="s">
        <v>25</v>
      </c>
      <c r="F43" s="57">
        <v>286.06594944347415</v>
      </c>
      <c r="G43" s="18" t="s">
        <v>25</v>
      </c>
      <c r="H43" s="59">
        <f>Table20[[#This Row],[KPI Achieved (as of 31 March 2018)]]/Table20[[#This Row],[KPI Target (Mar)]]*100</f>
        <v>112.46487500349936</v>
      </c>
      <c r="I43" s="20" t="s">
        <v>25</v>
      </c>
      <c r="J43" s="61">
        <v>64.754206617876221</v>
      </c>
      <c r="K43" s="44" t="s">
        <v>25</v>
      </c>
      <c r="L43" s="63">
        <v>35.723243753893428</v>
      </c>
      <c r="M43" s="28" t="s">
        <v>25</v>
      </c>
      <c r="N43" s="65">
        <v>99.208846422368779</v>
      </c>
      <c r="O43" s="3" t="s">
        <v>25</v>
      </c>
      <c r="P43" s="67">
        <v>71.786310517529216</v>
      </c>
      <c r="Q43" s="3" t="s">
        <v>25</v>
      </c>
      <c r="R43" s="69">
        <v>100</v>
      </c>
      <c r="S43">
        <f t="shared" si="2"/>
        <v>0</v>
      </c>
      <c r="T43">
        <f t="shared" si="3"/>
        <v>7</v>
      </c>
    </row>
    <row r="44" spans="1:20" x14ac:dyDescent="0.25">
      <c r="A44" s="4" t="s">
        <v>96</v>
      </c>
      <c r="B44" s="5" t="s">
        <v>97</v>
      </c>
      <c r="C44" s="3"/>
      <c r="D44" s="54"/>
      <c r="E44" s="44" t="s">
        <v>25</v>
      </c>
      <c r="F44" s="56">
        <v>1.2436445569534702</v>
      </c>
      <c r="G44" s="16" t="s">
        <v>25</v>
      </c>
      <c r="H44" s="58">
        <f>Table20[[#This Row],[KPI Achieved (as of 31 March 2018)]]/Table20[[#This Row],[KPI Target (Mar)]]*100</f>
        <v>15.275084355711702</v>
      </c>
      <c r="I44" s="22" t="s">
        <v>25</v>
      </c>
      <c r="J44" s="62">
        <v>32.743933092805271</v>
      </c>
      <c r="K44" s="40" t="s">
        <v>25</v>
      </c>
      <c r="L44" s="64">
        <v>10.448617435531876</v>
      </c>
      <c r="M44" s="34" t="s">
        <v>25</v>
      </c>
      <c r="N44" s="66">
        <v>35.894602925761063</v>
      </c>
      <c r="O44" s="6" t="s">
        <v>25</v>
      </c>
      <c r="P44" s="68">
        <v>37.769784172661872</v>
      </c>
      <c r="Q44" s="3" t="s">
        <v>25</v>
      </c>
      <c r="R44" s="69">
        <v>43.814432989690722</v>
      </c>
      <c r="S44">
        <f t="shared" si="2"/>
        <v>0</v>
      </c>
      <c r="T44">
        <f t="shared" si="3"/>
        <v>7</v>
      </c>
    </row>
    <row r="45" spans="1:20" x14ac:dyDescent="0.25">
      <c r="A45" s="1" t="s">
        <v>98</v>
      </c>
      <c r="B45" s="2" t="s">
        <v>99</v>
      </c>
      <c r="C45" s="3"/>
      <c r="D45" s="54"/>
      <c r="E45" s="40" t="s">
        <v>25</v>
      </c>
      <c r="F45" s="57">
        <v>21.960093298718363</v>
      </c>
      <c r="G45" s="18" t="s">
        <v>25</v>
      </c>
      <c r="H45" s="59">
        <f>Table20[[#This Row],[KPI Achieved (as of 31 March 2018)]]/Table20[[#This Row],[KPI Target (Mar)]]*100</f>
        <v>2.9385935965048602</v>
      </c>
      <c r="I45" s="22" t="s">
        <v>25</v>
      </c>
      <c r="J45" s="62">
        <v>32.701854653041465</v>
      </c>
      <c r="K45" s="40" t="s">
        <v>25</v>
      </c>
      <c r="L45" s="64">
        <v>0.80452472092811556</v>
      </c>
      <c r="M45" s="34" t="s">
        <v>25</v>
      </c>
      <c r="N45" s="66">
        <v>0.88622960639421544</v>
      </c>
      <c r="O45" s="6" t="s">
        <v>25</v>
      </c>
      <c r="P45" s="68">
        <v>6.2737642585551328</v>
      </c>
      <c r="Q45" s="3" t="s">
        <v>25</v>
      </c>
      <c r="R45" s="69">
        <v>10.325203252032521</v>
      </c>
      <c r="S45">
        <f t="shared" si="2"/>
        <v>0</v>
      </c>
      <c r="T45">
        <f t="shared" si="3"/>
        <v>7</v>
      </c>
    </row>
    <row r="46" spans="1:20" x14ac:dyDescent="0.25">
      <c r="A46" s="4" t="s">
        <v>92</v>
      </c>
      <c r="B46" s="5" t="s">
        <v>93</v>
      </c>
      <c r="C46" s="3"/>
      <c r="D46" s="54"/>
      <c r="E46" s="44" t="s">
        <v>25</v>
      </c>
      <c r="F46" s="56">
        <v>103.616578668914</v>
      </c>
      <c r="G46" s="18" t="s">
        <v>25</v>
      </c>
      <c r="H46" s="58">
        <f>Table20[[#This Row],[KPI Achieved (as of 31 March 2018)]]/Table20[[#This Row],[KPI Target (Mar)]]*100</f>
        <v>64.740093408546969</v>
      </c>
      <c r="I46" s="20" t="s">
        <v>25</v>
      </c>
      <c r="J46" s="61">
        <v>63.228730954667142</v>
      </c>
      <c r="K46" s="40" t="s">
        <v>25</v>
      </c>
      <c r="L46" s="64">
        <v>28.369615303945896</v>
      </c>
      <c r="M46" s="34" t="s">
        <v>25</v>
      </c>
      <c r="N46" s="66">
        <v>67.672568975598637</v>
      </c>
      <c r="O46" s="6" t="s">
        <v>25</v>
      </c>
      <c r="P46" s="68">
        <v>64.200792602377817</v>
      </c>
      <c r="Q46" s="3" t="s">
        <v>25</v>
      </c>
      <c r="R46" s="69">
        <v>66.412213740458014</v>
      </c>
      <c r="S46">
        <f t="shared" si="2"/>
        <v>0</v>
      </c>
      <c r="T46">
        <f t="shared" si="3"/>
        <v>7</v>
      </c>
    </row>
    <row r="47" spans="1:20" x14ac:dyDescent="0.25">
      <c r="A47" s="4" t="s">
        <v>104</v>
      </c>
      <c r="B47" s="5" t="s">
        <v>105</v>
      </c>
      <c r="C47" s="6"/>
      <c r="D47" s="55"/>
      <c r="E47" s="40" t="s">
        <v>25</v>
      </c>
      <c r="F47" s="57">
        <v>48.55844825259539</v>
      </c>
      <c r="G47" s="18" t="s">
        <v>25</v>
      </c>
      <c r="H47" s="59">
        <f>Table20[[#This Row],[KPI Achieved (as of 31 March 2018)]]/Table20[[#This Row],[KPI Target (Mar)]]*100</f>
        <v>13.975956728830633</v>
      </c>
      <c r="I47" s="22" t="s">
        <v>25</v>
      </c>
      <c r="J47" s="62">
        <v>5.4947605625843279</v>
      </c>
      <c r="K47" s="44" t="s">
        <v>25</v>
      </c>
      <c r="L47" s="63">
        <v>1.2984894615513218</v>
      </c>
      <c r="M47" s="28" t="s">
        <v>25</v>
      </c>
      <c r="N47" s="65">
        <v>4.8910589781083775</v>
      </c>
      <c r="O47" s="3" t="s">
        <v>25</v>
      </c>
      <c r="P47" s="67">
        <v>10.231923601637108</v>
      </c>
      <c r="Q47" s="6" t="s">
        <v>25</v>
      </c>
      <c r="R47" s="70">
        <v>10.453648915187378</v>
      </c>
      <c r="S47">
        <f t="shared" si="2"/>
        <v>0</v>
      </c>
      <c r="T47">
        <f t="shared" si="3"/>
        <v>7</v>
      </c>
    </row>
    <row r="48" spans="1:20" x14ac:dyDescent="0.25">
      <c r="A48" s="1" t="s">
        <v>94</v>
      </c>
      <c r="B48" s="2" t="s">
        <v>95</v>
      </c>
      <c r="C48" s="3"/>
      <c r="D48" s="54"/>
      <c r="E48" s="44" t="s">
        <v>25</v>
      </c>
      <c r="F48" s="56">
        <v>227.3020404723639</v>
      </c>
      <c r="G48" s="16" t="s">
        <v>25</v>
      </c>
      <c r="H48" s="58">
        <f>Table20[[#This Row],[KPI Achieved (as of 31 March 2018)]]/Table20[[#This Row],[KPI Target (Mar)]]*100</f>
        <v>143.34780750244596</v>
      </c>
      <c r="I48" s="20" t="s">
        <v>25</v>
      </c>
      <c r="J48" s="61">
        <v>118.68079560326548</v>
      </c>
      <c r="K48" s="40" t="s">
        <v>25</v>
      </c>
      <c r="L48" s="64">
        <v>41.219568278196945</v>
      </c>
      <c r="M48" s="34" t="s">
        <v>25</v>
      </c>
      <c r="N48" s="66">
        <v>117.78570674646672</v>
      </c>
      <c r="O48" s="6" t="s">
        <v>25</v>
      </c>
      <c r="P48" s="68">
        <v>57.100149476831085</v>
      </c>
      <c r="Q48" s="3" t="s">
        <v>25</v>
      </c>
      <c r="R48" s="69">
        <v>72.354211663066963</v>
      </c>
      <c r="S48">
        <f t="shared" si="2"/>
        <v>0</v>
      </c>
      <c r="T48">
        <f t="shared" si="3"/>
        <v>7</v>
      </c>
    </row>
    <row r="49" spans="1:20" x14ac:dyDescent="0.25">
      <c r="A49" s="1" t="s">
        <v>28</v>
      </c>
      <c r="B49" s="2" t="s">
        <v>29</v>
      </c>
      <c r="C49" s="6"/>
      <c r="D49" s="55"/>
      <c r="E49" s="40" t="s">
        <v>25</v>
      </c>
      <c r="F49" s="57">
        <v>137.05121874010763</v>
      </c>
      <c r="G49" s="16" t="s">
        <v>25</v>
      </c>
      <c r="H49" s="59">
        <f>Table20[[#This Row],[KPI Achieved (as of 31 March 2018)]]/Table20[[#This Row],[KPI Target (Mar)]]*100</f>
        <v>47.065087999498239</v>
      </c>
      <c r="I49" s="20" t="s">
        <v>25</v>
      </c>
      <c r="J49" s="61">
        <v>8.376763868447167</v>
      </c>
      <c r="K49" s="44" t="s">
        <v>25</v>
      </c>
      <c r="L49" s="63">
        <v>3.9553791481757772</v>
      </c>
      <c r="M49" s="28" t="s">
        <v>25</v>
      </c>
      <c r="N49" s="65">
        <v>4.2660561167227833</v>
      </c>
      <c r="O49" s="3" t="s">
        <v>25</v>
      </c>
      <c r="P49" s="67">
        <v>11.032028469750891</v>
      </c>
      <c r="Q49" s="6" t="s">
        <v>25</v>
      </c>
      <c r="R49" s="70">
        <v>13.698630136986301</v>
      </c>
      <c r="S49">
        <f t="shared" si="2"/>
        <v>0</v>
      </c>
      <c r="T49">
        <f t="shared" si="3"/>
        <v>7</v>
      </c>
    </row>
    <row r="50" spans="1:20" x14ac:dyDescent="0.25">
      <c r="A50" s="4" t="s">
        <v>26</v>
      </c>
      <c r="B50" s="5" t="s">
        <v>27</v>
      </c>
      <c r="C50" s="6"/>
      <c r="D50" s="55"/>
      <c r="E50" s="44" t="s">
        <v>25</v>
      </c>
      <c r="F50" s="56">
        <v>63.032285433176995</v>
      </c>
      <c r="G50" s="18" t="s">
        <v>25</v>
      </c>
      <c r="H50" s="58">
        <f>Table20[[#This Row],[KPI Achieved (as of 31 March 2018)]]/Table20[[#This Row],[KPI Target (Mar)]]*100</f>
        <v>49.916820987654319</v>
      </c>
      <c r="I50" s="20" t="s">
        <v>25</v>
      </c>
      <c r="J50" s="61">
        <v>18.646970164609051</v>
      </c>
      <c r="K50" s="40" t="s">
        <v>25</v>
      </c>
      <c r="L50" s="64">
        <v>39.703431190387718</v>
      </c>
      <c r="M50" s="34" t="s">
        <v>25</v>
      </c>
      <c r="N50" s="66">
        <v>72.283104174408521</v>
      </c>
      <c r="O50" s="6" t="s">
        <v>25</v>
      </c>
      <c r="P50" s="68">
        <v>37.5</v>
      </c>
      <c r="Q50" s="6" t="s">
        <v>25</v>
      </c>
      <c r="R50" s="70">
        <v>19.19191919191919</v>
      </c>
      <c r="S50">
        <f t="shared" si="2"/>
        <v>0</v>
      </c>
      <c r="T50">
        <f t="shared" si="3"/>
        <v>7</v>
      </c>
    </row>
    <row r="51" spans="1:20" x14ac:dyDescent="0.25">
      <c r="A51" s="1" t="s">
        <v>23</v>
      </c>
      <c r="B51" s="2" t="s">
        <v>24</v>
      </c>
      <c r="C51" s="3"/>
      <c r="D51" s="54"/>
      <c r="E51" s="40" t="s">
        <v>25</v>
      </c>
      <c r="F51" s="57">
        <v>6.9035889457161614</v>
      </c>
      <c r="G51" s="16" t="s">
        <v>25</v>
      </c>
      <c r="H51" s="59">
        <f>Table20[[#This Row],[KPI Achieved (as of 31 March 2018)]]/Table20[[#This Row],[KPI Target (Mar)]]*100</f>
        <v>2.209981044369028</v>
      </c>
      <c r="I51" s="22" t="s">
        <v>25</v>
      </c>
      <c r="J51" s="62">
        <v>0.43290520401032528</v>
      </c>
      <c r="K51" s="44" t="s">
        <v>25</v>
      </c>
      <c r="L51" s="63">
        <v>0.34953049656853191</v>
      </c>
      <c r="M51" s="28" t="s">
        <v>25</v>
      </c>
      <c r="N51" s="65">
        <v>1.31824511500654</v>
      </c>
      <c r="O51" s="3" t="s">
        <v>25</v>
      </c>
      <c r="P51" s="67">
        <v>9.7130242825607063</v>
      </c>
      <c r="Q51" s="3" t="s">
        <v>25</v>
      </c>
      <c r="R51" s="69">
        <v>0.95541401273885351</v>
      </c>
      <c r="S51">
        <f t="shared" si="2"/>
        <v>0</v>
      </c>
      <c r="T51">
        <f t="shared" si="3"/>
        <v>7</v>
      </c>
    </row>
  </sheetData>
  <sortState ref="A2:T51">
    <sortCondition descending="1" ref="S2:S51"/>
  </sortState>
  <mergeCells count="10">
    <mergeCell ref="W2:Y2"/>
    <mergeCell ref="W7:Y8"/>
    <mergeCell ref="Z7:Z8"/>
    <mergeCell ref="AA7:AA8"/>
    <mergeCell ref="W3:Y4"/>
    <mergeCell ref="W5:Y6"/>
    <mergeCell ref="Z3:Z4"/>
    <mergeCell ref="Z5:Z6"/>
    <mergeCell ref="AA3:AA4"/>
    <mergeCell ref="AA5:AA6"/>
  </mergeCells>
  <pageMargins left="0.7" right="0.7" top="0.75" bottom="0.75" header="0.3" footer="0.3"/>
  <pageSetup paperSize="9" scale="71" orientation="portrait" r:id="rId1"/>
  <colBreaks count="1" manualBreakCount="1">
    <brk id="2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60" zoomScaleNormal="100" workbookViewId="0">
      <selection activeCell="E2" sqref="E2:E39"/>
    </sheetView>
  </sheetViews>
  <sheetFormatPr defaultRowHeight="15" x14ac:dyDescent="0.25"/>
  <cols>
    <col min="1" max="1" width="10.5703125" customWidth="1"/>
    <col min="2" max="2" width="82.28515625" customWidth="1"/>
    <col min="3" max="5" width="11.28515625" customWidth="1"/>
    <col min="17" max="17" width="15.5703125" customWidth="1"/>
    <col min="18" max="18" width="13.42578125" customWidth="1"/>
    <col min="20" max="20" width="11.140625" bestFit="1" customWidth="1"/>
  </cols>
  <sheetData>
    <row r="1" spans="1:20" s="10" customFormat="1" ht="73.5" customHeight="1" x14ac:dyDescent="0.25">
      <c r="A1" s="7" t="s">
        <v>115</v>
      </c>
      <c r="B1" s="8" t="s">
        <v>0</v>
      </c>
      <c r="C1" s="9" t="s">
        <v>130</v>
      </c>
      <c r="D1" s="9"/>
      <c r="E1" s="108" t="s">
        <v>131</v>
      </c>
      <c r="F1" s="9" t="s">
        <v>143</v>
      </c>
      <c r="G1" s="9" t="s">
        <v>144</v>
      </c>
      <c r="H1" s="9" t="s">
        <v>134</v>
      </c>
      <c r="I1" s="9" t="s">
        <v>135</v>
      </c>
      <c r="J1" s="9" t="s">
        <v>145</v>
      </c>
      <c r="K1" s="9" t="s">
        <v>129</v>
      </c>
      <c r="L1" s="9" t="s">
        <v>146</v>
      </c>
      <c r="M1" s="10" t="s">
        <v>7</v>
      </c>
    </row>
    <row r="2" spans="1:20" ht="15.75" customHeight="1" x14ac:dyDescent="0.25">
      <c r="A2" s="1" t="s">
        <v>18</v>
      </c>
      <c r="B2" s="2" t="s">
        <v>19</v>
      </c>
      <c r="C2" s="3"/>
      <c r="D2" s="54"/>
      <c r="E2" s="109">
        <v>263.01212385946508</v>
      </c>
      <c r="F2" s="74">
        <v>119.88089779311449</v>
      </c>
      <c r="G2" s="73">
        <v>107.53377037946095</v>
      </c>
      <c r="H2" s="73">
        <v>65.298138957711288</v>
      </c>
      <c r="I2" s="75">
        <v>156.2879049050957</v>
      </c>
      <c r="J2" s="73">
        <v>119.29530201342283</v>
      </c>
      <c r="K2" s="73">
        <v>127.89699570815452</v>
      </c>
      <c r="L2" s="76">
        <v>69.470404984423666</v>
      </c>
      <c r="M2" s="77">
        <f>COUNTIF(E2:L2,"&gt;100")</f>
        <v>6</v>
      </c>
      <c r="P2" s="93" t="s">
        <v>140</v>
      </c>
      <c r="Q2" s="93"/>
      <c r="R2" s="93"/>
      <c r="S2" s="94">
        <f>COUNT(L2:L39,3,4,5,6,7)</f>
        <v>43</v>
      </c>
      <c r="T2" s="95">
        <f>2/51*100</f>
        <v>3.9215686274509802</v>
      </c>
    </row>
    <row r="3" spans="1:20" x14ac:dyDescent="0.25">
      <c r="A3" s="4" t="s">
        <v>64</v>
      </c>
      <c r="B3" s="5" t="s">
        <v>65</v>
      </c>
      <c r="C3" s="6"/>
      <c r="D3" s="55"/>
      <c r="E3" s="109">
        <v>149.47857099417035</v>
      </c>
      <c r="F3" s="74">
        <v>89.849040660181728</v>
      </c>
      <c r="G3" s="73">
        <v>76.093098973693529</v>
      </c>
      <c r="H3" s="73">
        <v>48.457522062263294</v>
      </c>
      <c r="I3" s="75">
        <v>133.29728317762223</v>
      </c>
      <c r="J3" s="73">
        <v>81.012658227848107</v>
      </c>
      <c r="K3" s="73">
        <v>119.78021978021978</v>
      </c>
      <c r="L3" s="76">
        <v>73.352435530085955</v>
      </c>
      <c r="M3" s="77">
        <f>COUNTIF(E3:L3,"&gt;100")</f>
        <v>3</v>
      </c>
      <c r="P3" s="93"/>
      <c r="Q3" s="93"/>
      <c r="R3" s="93"/>
      <c r="S3" s="94"/>
      <c r="T3" s="95"/>
    </row>
    <row r="4" spans="1:20" x14ac:dyDescent="0.25">
      <c r="A4" s="4" t="s">
        <v>60</v>
      </c>
      <c r="B4" s="5" t="s">
        <v>61</v>
      </c>
      <c r="C4" s="3"/>
      <c r="D4" s="54"/>
      <c r="E4" s="109">
        <v>229.39238351976257</v>
      </c>
      <c r="F4" s="74">
        <v>125.33502596405309</v>
      </c>
      <c r="G4" s="73">
        <v>112.11436713403754</v>
      </c>
      <c r="H4" s="73">
        <v>69.757153172698096</v>
      </c>
      <c r="I4" s="75">
        <v>188.80870373055382</v>
      </c>
      <c r="J4" s="73">
        <v>88.888888888888886</v>
      </c>
      <c r="K4" s="73">
        <v>116.30434782608697</v>
      </c>
      <c r="L4" s="76">
        <v>73.599999999999994</v>
      </c>
      <c r="M4" s="77">
        <f>COUNTIF(E4:L4,"&gt;100")</f>
        <v>5</v>
      </c>
      <c r="P4" s="93" t="s">
        <v>141</v>
      </c>
      <c r="Q4" s="93"/>
      <c r="R4" s="93"/>
      <c r="S4" s="96">
        <v>15</v>
      </c>
      <c r="T4" s="95">
        <f>15/51*100</f>
        <v>29.411764705882355</v>
      </c>
    </row>
    <row r="5" spans="1:20" x14ac:dyDescent="0.25">
      <c r="A5" s="1" t="s">
        <v>62</v>
      </c>
      <c r="B5" s="2" t="s">
        <v>63</v>
      </c>
      <c r="C5" s="6"/>
      <c r="D5" s="55"/>
      <c r="E5" s="109">
        <v>167.87476462152389</v>
      </c>
      <c r="F5" s="74">
        <v>128.02011723462257</v>
      </c>
      <c r="G5" s="73">
        <v>101.73960480223106</v>
      </c>
      <c r="H5" s="73">
        <v>100.73668222387413</v>
      </c>
      <c r="I5" s="75">
        <v>112.6534299221168</v>
      </c>
      <c r="J5" s="73">
        <v>97.68518518518519</v>
      </c>
      <c r="K5" s="73">
        <v>130.76923076923077</v>
      </c>
      <c r="L5" s="76">
        <v>88.311688311688314</v>
      </c>
      <c r="M5" s="77">
        <f>COUNTIF(E5:L5,"&gt;100")</f>
        <v>6</v>
      </c>
      <c r="P5" s="93"/>
      <c r="Q5" s="93"/>
      <c r="R5" s="93"/>
      <c r="S5" s="96"/>
      <c r="T5" s="95"/>
    </row>
    <row r="6" spans="1:20" x14ac:dyDescent="0.25">
      <c r="A6" s="4" t="s">
        <v>56</v>
      </c>
      <c r="B6" s="5" t="s">
        <v>57</v>
      </c>
      <c r="C6" s="6"/>
      <c r="D6" s="55"/>
      <c r="E6" s="109">
        <v>0.62236166050874131</v>
      </c>
      <c r="F6" s="74">
        <v>37.888918434103616</v>
      </c>
      <c r="G6" s="73">
        <v>37.219576181544859</v>
      </c>
      <c r="H6" s="73">
        <v>14.005038437169933</v>
      </c>
      <c r="I6" s="75">
        <v>5.1225457693597303</v>
      </c>
      <c r="J6" s="73">
        <v>33.333333333333329</v>
      </c>
      <c r="K6" s="73">
        <v>33.114035087719294</v>
      </c>
      <c r="L6" s="76">
        <v>20.289855072463769</v>
      </c>
      <c r="M6" s="77">
        <f>COUNTIF(E6:L6,"&gt;100")</f>
        <v>0</v>
      </c>
    </row>
    <row r="7" spans="1:20" x14ac:dyDescent="0.25">
      <c r="A7" s="4" t="s">
        <v>76</v>
      </c>
      <c r="B7" s="5" t="s">
        <v>77</v>
      </c>
      <c r="C7" s="3"/>
      <c r="D7" s="54"/>
      <c r="E7" s="109">
        <v>282.97948795790325</v>
      </c>
      <c r="F7" s="74">
        <v>95.975391277042334</v>
      </c>
      <c r="G7" s="73">
        <v>59.286815110716574</v>
      </c>
      <c r="H7" s="73">
        <v>16.582169547325105</v>
      </c>
      <c r="I7" s="75">
        <v>3.8422485596707814</v>
      </c>
      <c r="J7" s="73">
        <v>97.584541062801932</v>
      </c>
      <c r="K7" s="73">
        <v>129.09090909090909</v>
      </c>
      <c r="L7" s="76">
        <v>75.109170305676855</v>
      </c>
      <c r="M7" s="77">
        <f>COUNTIF(E7:L7,"&gt;100")</f>
        <v>2</v>
      </c>
    </row>
    <row r="8" spans="1:20" x14ac:dyDescent="0.25">
      <c r="A8" s="1" t="s">
        <v>54</v>
      </c>
      <c r="B8" s="2" t="s">
        <v>55</v>
      </c>
      <c r="C8" s="3"/>
      <c r="D8" s="54"/>
      <c r="E8" s="109">
        <v>91.443947499196128</v>
      </c>
      <c r="F8" s="74">
        <v>130.38074172442319</v>
      </c>
      <c r="G8" s="73">
        <v>70.246282111017919</v>
      </c>
      <c r="H8" s="73">
        <v>33.641712602353607</v>
      </c>
      <c r="I8" s="75">
        <v>72.547362717696899</v>
      </c>
      <c r="J8" s="73">
        <v>51.079136690647488</v>
      </c>
      <c r="K8" s="73">
        <v>64.359861591695505</v>
      </c>
      <c r="L8" s="76">
        <v>62.702702702702709</v>
      </c>
      <c r="M8" s="77">
        <f>COUNTIF(E8:L8,"&gt;100")</f>
        <v>1</v>
      </c>
    </row>
    <row r="9" spans="1:20" x14ac:dyDescent="0.25">
      <c r="A9" s="1" t="s">
        <v>72</v>
      </c>
      <c r="B9" s="2" t="s">
        <v>73</v>
      </c>
      <c r="C9" s="6"/>
      <c r="D9" s="55"/>
      <c r="E9" s="109">
        <v>112.56018043010336</v>
      </c>
      <c r="F9" s="74">
        <v>75.732714147612583</v>
      </c>
      <c r="G9" s="73">
        <v>65.579199159338543</v>
      </c>
      <c r="H9" s="73">
        <v>49.287006717966378</v>
      </c>
      <c r="I9" s="75">
        <v>99.913424290934699</v>
      </c>
      <c r="J9" s="73">
        <v>29.032258064516132</v>
      </c>
      <c r="K9" s="73">
        <v>63.813229571984429</v>
      </c>
      <c r="L9" s="76">
        <v>55.015197568389063</v>
      </c>
      <c r="M9" s="77">
        <f>COUNTIF(E9:L9,"&gt;100")</f>
        <v>1</v>
      </c>
    </row>
    <row r="10" spans="1:20" x14ac:dyDescent="0.25">
      <c r="A10" s="4" t="s">
        <v>74</v>
      </c>
      <c r="B10" s="5" t="s">
        <v>75</v>
      </c>
      <c r="C10" s="3"/>
      <c r="D10" s="54"/>
      <c r="E10" s="109">
        <v>50.615506921062483</v>
      </c>
      <c r="F10" s="74">
        <v>38.480932784636487</v>
      </c>
      <c r="G10" s="73">
        <v>24.590382996632997</v>
      </c>
      <c r="H10" s="73">
        <v>8.8466292555181436</v>
      </c>
      <c r="I10" s="75">
        <v>16.664281705948376</v>
      </c>
      <c r="J10" s="73">
        <v>25</v>
      </c>
      <c r="K10" s="73">
        <v>39.285714285714285</v>
      </c>
      <c r="L10" s="76">
        <v>21.052631578947366</v>
      </c>
      <c r="M10" s="77">
        <f>COUNTIF(E10:L10,"&gt;100")</f>
        <v>0</v>
      </c>
    </row>
    <row r="11" spans="1:20" x14ac:dyDescent="0.25">
      <c r="A11" s="1" t="s">
        <v>50</v>
      </c>
      <c r="B11" s="2" t="s">
        <v>51</v>
      </c>
      <c r="C11" s="3"/>
      <c r="D11" s="54"/>
      <c r="E11" s="109">
        <v>284.69285080586667</v>
      </c>
      <c r="F11" s="74">
        <v>149.43554555839887</v>
      </c>
      <c r="G11" s="73">
        <v>132.68805289183948</v>
      </c>
      <c r="H11" s="73">
        <v>62.773361017767215</v>
      </c>
      <c r="I11" s="75">
        <v>136.6157236656376</v>
      </c>
      <c r="J11" s="73">
        <v>79.787234042553195</v>
      </c>
      <c r="K11" s="73">
        <v>93.84615384615384</v>
      </c>
      <c r="L11" s="76">
        <v>90.361445783132538</v>
      </c>
      <c r="M11" s="77">
        <f>COUNTIF(E11:L11,"&gt;100")</f>
        <v>4</v>
      </c>
    </row>
    <row r="12" spans="1:20" x14ac:dyDescent="0.25">
      <c r="A12" s="1" t="s">
        <v>46</v>
      </c>
      <c r="B12" s="2" t="s">
        <v>47</v>
      </c>
      <c r="C12" s="6"/>
      <c r="D12" s="55"/>
      <c r="E12" s="109">
        <v>125.66899086117209</v>
      </c>
      <c r="F12" s="74">
        <v>64.553327496014916</v>
      </c>
      <c r="G12" s="73">
        <v>69.104259494763937</v>
      </c>
      <c r="H12" s="73">
        <v>44.295203869593301</v>
      </c>
      <c r="I12" s="75">
        <v>30.368751294341234</v>
      </c>
      <c r="J12" s="73">
        <v>48.353552859618716</v>
      </c>
      <c r="K12" s="73">
        <v>70.927318295739354</v>
      </c>
      <c r="L12" s="76">
        <v>45.703125</v>
      </c>
      <c r="M12" s="77">
        <f>COUNTIF(E12:L12,"&gt;100")</f>
        <v>1</v>
      </c>
    </row>
    <row r="13" spans="1:20" x14ac:dyDescent="0.25">
      <c r="A13" s="4" t="s">
        <v>86</v>
      </c>
      <c r="B13" s="5" t="s">
        <v>87</v>
      </c>
      <c r="C13" s="6"/>
      <c r="D13" s="55"/>
      <c r="E13" s="109">
        <v>130.95577184720042</v>
      </c>
      <c r="F13" s="74">
        <v>82.779831198108056</v>
      </c>
      <c r="G13" s="73">
        <v>71.678360527168252</v>
      </c>
      <c r="H13" s="73">
        <v>47.98548752834467</v>
      </c>
      <c r="I13" s="75">
        <v>163.55298848240909</v>
      </c>
      <c r="J13" s="73">
        <v>91.963109354413703</v>
      </c>
      <c r="K13" s="73">
        <v>95.265151515151516</v>
      </c>
      <c r="L13" s="76">
        <v>56.083086053412465</v>
      </c>
      <c r="M13" s="77">
        <f>COUNTIF(E13:L13,"&gt;100")</f>
        <v>2</v>
      </c>
    </row>
    <row r="14" spans="1:20" x14ac:dyDescent="0.25">
      <c r="A14" s="4" t="s">
        <v>82</v>
      </c>
      <c r="B14" s="5" t="s">
        <v>83</v>
      </c>
      <c r="C14" s="3"/>
      <c r="D14" s="54"/>
      <c r="E14" s="109">
        <v>29.96060895050298</v>
      </c>
      <c r="F14" s="74">
        <v>21.677543673812448</v>
      </c>
      <c r="G14" s="73">
        <v>35.966826896946067</v>
      </c>
      <c r="H14" s="73">
        <v>10.205266910732927</v>
      </c>
      <c r="I14" s="75">
        <v>10.892512069402422</v>
      </c>
      <c r="J14" s="73">
        <v>13.816343723673125</v>
      </c>
      <c r="K14" s="73">
        <v>20.072992700729927</v>
      </c>
      <c r="L14" s="76">
        <v>8.5632730732635576</v>
      </c>
      <c r="M14" s="77">
        <f>COUNTIF(E14:L14,"&gt;100")</f>
        <v>0</v>
      </c>
    </row>
    <row r="15" spans="1:20" x14ac:dyDescent="0.25">
      <c r="A15" s="1" t="s">
        <v>68</v>
      </c>
      <c r="B15" s="2" t="s">
        <v>69</v>
      </c>
      <c r="C15" s="3"/>
      <c r="D15" s="54"/>
      <c r="E15" s="109">
        <v>34.246236597655042</v>
      </c>
      <c r="F15" s="74">
        <v>45.017106283065367</v>
      </c>
      <c r="G15" s="73">
        <v>28.185081921370259</v>
      </c>
      <c r="H15" s="73">
        <v>2.4749144386654662</v>
      </c>
      <c r="I15" s="75">
        <v>3.347051425359727</v>
      </c>
      <c r="J15" s="73">
        <v>1.5550239234449761</v>
      </c>
      <c r="K15" s="73">
        <v>23.312883435582819</v>
      </c>
      <c r="L15" s="76">
        <v>13.707865168539326</v>
      </c>
      <c r="M15" s="77">
        <f>COUNTIF(E15:L15,"&gt;100")</f>
        <v>0</v>
      </c>
    </row>
    <row r="16" spans="1:20" x14ac:dyDescent="0.25">
      <c r="A16" s="4" t="s">
        <v>52</v>
      </c>
      <c r="B16" s="5" t="s">
        <v>53</v>
      </c>
      <c r="C16" s="6"/>
      <c r="D16" s="55"/>
      <c r="E16" s="109">
        <v>46.691230276710471</v>
      </c>
      <c r="F16" s="74">
        <v>20.992057445200302</v>
      </c>
      <c r="G16" s="73">
        <v>46.852347095258011</v>
      </c>
      <c r="H16" s="73">
        <v>40.756419537850505</v>
      </c>
      <c r="I16" s="75">
        <v>24.076856617455292</v>
      </c>
      <c r="J16" s="73">
        <v>44.945054945054949</v>
      </c>
      <c r="K16" s="73">
        <v>51.188589540412046</v>
      </c>
      <c r="L16" s="76">
        <v>32.094175960346966</v>
      </c>
      <c r="M16" s="77">
        <f>COUNTIF(E16:L16,"&gt;100")</f>
        <v>0</v>
      </c>
    </row>
    <row r="17" spans="1:13" x14ac:dyDescent="0.25">
      <c r="A17" s="4" t="s">
        <v>66</v>
      </c>
      <c r="B17" s="5" t="s">
        <v>67</v>
      </c>
      <c r="C17" s="3"/>
      <c r="D17" s="54"/>
      <c r="E17" s="109">
        <v>135.29880958110419</v>
      </c>
      <c r="F17" s="74">
        <v>88.478495874703071</v>
      </c>
      <c r="G17" s="73">
        <v>65.500259341690608</v>
      </c>
      <c r="H17" s="73">
        <v>37.697595741919557</v>
      </c>
      <c r="I17" s="75">
        <v>86.840836981634268</v>
      </c>
      <c r="J17" s="73">
        <v>64.404223227752638</v>
      </c>
      <c r="K17" s="73">
        <v>79.190751445086704</v>
      </c>
      <c r="L17" s="76">
        <v>56.779661016949156</v>
      </c>
      <c r="M17" s="77">
        <f>COUNTIF(E17:L17,"&gt;100")</f>
        <v>1</v>
      </c>
    </row>
    <row r="18" spans="1:13" x14ac:dyDescent="0.25">
      <c r="A18" s="1" t="s">
        <v>84</v>
      </c>
      <c r="B18" s="2" t="s">
        <v>85</v>
      </c>
      <c r="C18" s="6"/>
      <c r="D18" s="55"/>
      <c r="E18" s="109">
        <v>37.155852674551866</v>
      </c>
      <c r="F18" s="74">
        <v>58.785686639733271</v>
      </c>
      <c r="G18" s="73">
        <v>47.351984645249971</v>
      </c>
      <c r="H18" s="73">
        <v>23.65383694418167</v>
      </c>
      <c r="I18" s="75">
        <v>50.887819856602221</v>
      </c>
      <c r="J18" s="73">
        <v>52.132701421800952</v>
      </c>
      <c r="K18" s="73">
        <v>77.424242424242422</v>
      </c>
      <c r="L18" s="76">
        <v>46.238938053097343</v>
      </c>
      <c r="M18" s="77">
        <f>COUNTIF(E18:L18,"&gt;100")</f>
        <v>0</v>
      </c>
    </row>
    <row r="19" spans="1:13" x14ac:dyDescent="0.25">
      <c r="A19" s="1" t="s">
        <v>58</v>
      </c>
      <c r="B19" s="2" t="s">
        <v>59</v>
      </c>
      <c r="C19" s="6"/>
      <c r="D19" s="55"/>
      <c r="E19" s="109">
        <v>20.620458260823707</v>
      </c>
      <c r="F19" s="74">
        <v>53.379886623867904</v>
      </c>
      <c r="G19" s="73">
        <v>30.029103396543238</v>
      </c>
      <c r="H19" s="73">
        <v>30.781490695530728</v>
      </c>
      <c r="I19" s="75">
        <v>21.177271043301822</v>
      </c>
      <c r="J19" s="73">
        <v>38.297872340425535</v>
      </c>
      <c r="K19" s="73">
        <v>44.061302681992338</v>
      </c>
      <c r="L19" s="76">
        <v>18.263473053892216</v>
      </c>
      <c r="M19" s="77">
        <f>COUNTIF(E19:L19,"&gt;100")</f>
        <v>0</v>
      </c>
    </row>
    <row r="20" spans="1:13" x14ac:dyDescent="0.25">
      <c r="A20" s="1" t="s">
        <v>5</v>
      </c>
      <c r="B20" s="2" t="s">
        <v>6</v>
      </c>
      <c r="C20" s="3"/>
      <c r="D20" s="54"/>
      <c r="E20" s="109">
        <v>312.3699855699856</v>
      </c>
      <c r="F20" s="74">
        <v>198.3017419343345</v>
      </c>
      <c r="G20" s="73">
        <v>167.370733792956</v>
      </c>
      <c r="H20" s="73">
        <v>111.21476778365667</v>
      </c>
      <c r="I20" s="75">
        <v>276.78578376356154</v>
      </c>
      <c r="J20" s="73">
        <v>129.1139240506329</v>
      </c>
      <c r="K20" s="73">
        <v>121.31147540983606</v>
      </c>
      <c r="L20" s="76">
        <v>38.554216867469883</v>
      </c>
      <c r="M20" s="77">
        <f>COUNTIF(E20:L20,"&gt;100")</f>
        <v>7</v>
      </c>
    </row>
    <row r="21" spans="1:13" x14ac:dyDescent="0.25">
      <c r="A21" s="4" t="s">
        <v>30</v>
      </c>
      <c r="B21" s="5" t="s">
        <v>31</v>
      </c>
      <c r="C21" s="6"/>
      <c r="D21" s="55"/>
      <c r="E21" s="109">
        <v>142.19115343633129</v>
      </c>
      <c r="F21" s="74">
        <v>61.401014063171864</v>
      </c>
      <c r="G21" s="73">
        <v>48.915319833987247</v>
      </c>
      <c r="H21" s="73">
        <v>52.872316890600899</v>
      </c>
      <c r="I21" s="75">
        <v>4.168396540628069</v>
      </c>
      <c r="J21" s="73">
        <v>8.3333333333333321</v>
      </c>
      <c r="K21" s="73">
        <v>12.213740458015266</v>
      </c>
      <c r="L21" s="76">
        <v>20.728291316526612</v>
      </c>
      <c r="M21" s="77">
        <f>COUNTIF(E21:L21,"&gt;100")</f>
        <v>1</v>
      </c>
    </row>
    <row r="22" spans="1:13" x14ac:dyDescent="0.25">
      <c r="A22" s="1" t="s">
        <v>32</v>
      </c>
      <c r="B22" s="2" t="s">
        <v>33</v>
      </c>
      <c r="C22" s="3"/>
      <c r="D22" s="54"/>
      <c r="E22" s="109">
        <v>59.260130674380576</v>
      </c>
      <c r="F22" s="74">
        <v>107.28654844468186</v>
      </c>
      <c r="G22" s="73">
        <v>32.345830562801567</v>
      </c>
      <c r="H22" s="73">
        <v>1.0446494164360258</v>
      </c>
      <c r="I22" s="75">
        <v>136.41028648719305</v>
      </c>
      <c r="J22" s="73">
        <v>2.6315789473684208</v>
      </c>
      <c r="K22" s="73">
        <v>3.7735849056603774</v>
      </c>
      <c r="L22" s="76">
        <v>22.388059701492537</v>
      </c>
      <c r="M22" s="77">
        <f>COUNTIF(E22:L22,"&gt;100")</f>
        <v>2</v>
      </c>
    </row>
    <row r="23" spans="1:13" x14ac:dyDescent="0.25">
      <c r="A23" s="4" t="s">
        <v>34</v>
      </c>
      <c r="B23" s="5" t="s">
        <v>35</v>
      </c>
      <c r="C23" s="3"/>
      <c r="D23" s="54"/>
      <c r="E23" s="109">
        <v>90.581203390384047</v>
      </c>
      <c r="F23" s="74">
        <v>73.76956164898742</v>
      </c>
      <c r="G23" s="73">
        <v>42.115137246740638</v>
      </c>
      <c r="H23" s="73">
        <v>40.047723971679176</v>
      </c>
      <c r="I23" s="75">
        <v>69.378845517386907</v>
      </c>
      <c r="J23" s="73">
        <v>77.824267782426787</v>
      </c>
      <c r="K23" s="73">
        <v>103.87409200968523</v>
      </c>
      <c r="L23" s="76">
        <v>67.202268431001883</v>
      </c>
      <c r="M23" s="77">
        <f>COUNTIF(E23:L23,"&gt;100")</f>
        <v>1</v>
      </c>
    </row>
    <row r="24" spans="1:13" x14ac:dyDescent="0.25">
      <c r="A24" s="4" t="s">
        <v>10</v>
      </c>
      <c r="B24" s="5" t="s">
        <v>11</v>
      </c>
      <c r="C24" s="6"/>
      <c r="D24" s="55"/>
      <c r="E24" s="109">
        <v>167.75425150980709</v>
      </c>
      <c r="F24" s="74">
        <v>163.9187786150749</v>
      </c>
      <c r="G24" s="73">
        <v>112.41317941317941</v>
      </c>
      <c r="H24" s="73">
        <v>63.190208967986749</v>
      </c>
      <c r="I24" s="75">
        <v>184.10063598952487</v>
      </c>
      <c r="J24" s="73">
        <v>116.12903225806453</v>
      </c>
      <c r="K24" s="73">
        <v>140</v>
      </c>
      <c r="L24" s="76">
        <v>82.35294117647058</v>
      </c>
      <c r="M24" s="77">
        <f>COUNTIF(E24:L24,"&gt;100")</f>
        <v>6</v>
      </c>
    </row>
    <row r="25" spans="1:13" x14ac:dyDescent="0.25">
      <c r="A25" s="1" t="s">
        <v>12</v>
      </c>
      <c r="B25" s="2" t="s">
        <v>13</v>
      </c>
      <c r="C25" s="6"/>
      <c r="D25" s="55"/>
      <c r="E25" s="109">
        <v>372.02044753086415</v>
      </c>
      <c r="F25" s="74">
        <v>322.49724037763252</v>
      </c>
      <c r="G25" s="73">
        <v>302.20179738562092</v>
      </c>
      <c r="H25" s="73">
        <v>199.51808278867099</v>
      </c>
      <c r="I25" s="75">
        <v>339.02193173565718</v>
      </c>
      <c r="J25" s="73">
        <v>240</v>
      </c>
      <c r="K25" s="73">
        <v>400</v>
      </c>
      <c r="L25" s="76">
        <v>260</v>
      </c>
      <c r="M25" s="77">
        <f>COUNTIF(E25:L25,"&gt;100")</f>
        <v>8</v>
      </c>
    </row>
    <row r="26" spans="1:13" x14ac:dyDescent="0.25">
      <c r="A26" s="1" t="s">
        <v>40</v>
      </c>
      <c r="B26" s="2" t="s">
        <v>41</v>
      </c>
      <c r="C26" s="3"/>
      <c r="D26" s="54"/>
      <c r="E26" s="109">
        <v>216.45709872233166</v>
      </c>
      <c r="F26" s="74">
        <v>31.984151924892668</v>
      </c>
      <c r="G26" s="73">
        <v>86.223729012259483</v>
      </c>
      <c r="H26" s="73">
        <v>54.792026356757539</v>
      </c>
      <c r="I26" s="75">
        <v>50.786382341937895</v>
      </c>
      <c r="J26" s="73">
        <v>95.081967213114751</v>
      </c>
      <c r="K26" s="73">
        <v>115.78947368421053</v>
      </c>
      <c r="L26" s="76">
        <v>42.307692307692307</v>
      </c>
      <c r="M26" s="77">
        <f>COUNTIF(E26:L26,"&gt;100")</f>
        <v>2</v>
      </c>
    </row>
    <row r="27" spans="1:13" x14ac:dyDescent="0.25">
      <c r="A27" s="4" t="s">
        <v>8</v>
      </c>
      <c r="B27" s="5" t="s">
        <v>9</v>
      </c>
      <c r="C27" s="6"/>
      <c r="D27" s="55"/>
      <c r="E27" s="109">
        <v>159.33596975475928</v>
      </c>
      <c r="F27" s="74">
        <v>132.50577226026959</v>
      </c>
      <c r="G27" s="73">
        <v>81.365729860967946</v>
      </c>
      <c r="H27" s="73">
        <v>55.462949128472935</v>
      </c>
      <c r="I27" s="75">
        <v>159.61434450323338</v>
      </c>
      <c r="J27" s="73">
        <v>100</v>
      </c>
      <c r="K27" s="73">
        <v>81.308411214953267</v>
      </c>
      <c r="L27" s="76">
        <v>48.299319727891152</v>
      </c>
      <c r="M27" s="77">
        <f>COUNTIF(E27:L27,"&gt;100")</f>
        <v>3</v>
      </c>
    </row>
    <row r="28" spans="1:13" x14ac:dyDescent="0.25">
      <c r="A28" s="1" t="s">
        <v>42</v>
      </c>
      <c r="B28" s="2" t="s">
        <v>43</v>
      </c>
      <c r="C28" s="6"/>
      <c r="D28" s="55"/>
      <c r="E28" s="109">
        <v>101.56152328194514</v>
      </c>
      <c r="F28" s="74">
        <v>145.85874892835585</v>
      </c>
      <c r="G28" s="73">
        <v>87.202610774039343</v>
      </c>
      <c r="H28" s="73">
        <v>70.447625435150584</v>
      </c>
      <c r="I28" s="75">
        <v>111.34964056544602</v>
      </c>
      <c r="J28" s="73">
        <v>47.5</v>
      </c>
      <c r="K28" s="73">
        <v>89.090909090909093</v>
      </c>
      <c r="L28" s="76">
        <v>75.714285714285708</v>
      </c>
      <c r="M28" s="77">
        <f>COUNTIF(E28:L28,"&gt;100")</f>
        <v>3</v>
      </c>
    </row>
    <row r="29" spans="1:13" x14ac:dyDescent="0.25">
      <c r="A29" s="1" t="s">
        <v>16</v>
      </c>
      <c r="B29" s="2" t="s">
        <v>17</v>
      </c>
      <c r="C29" s="3"/>
      <c r="D29" s="54"/>
      <c r="E29" s="109">
        <v>191.5769724324085</v>
      </c>
      <c r="F29" s="74">
        <v>159.23660664211269</v>
      </c>
      <c r="G29" s="73">
        <v>135.59046595885576</v>
      </c>
      <c r="H29" s="73">
        <v>93.102493983206998</v>
      </c>
      <c r="I29" s="75">
        <v>235.73572124493097</v>
      </c>
      <c r="J29" s="73">
        <v>147.61904761904762</v>
      </c>
      <c r="K29" s="73">
        <v>179.26829268292684</v>
      </c>
      <c r="L29" s="76">
        <v>131.85840707964601</v>
      </c>
      <c r="M29" s="77">
        <f>COUNTIF(E29:L29,"&gt;100")</f>
        <v>7</v>
      </c>
    </row>
    <row r="30" spans="1:13" x14ac:dyDescent="0.25">
      <c r="A30" s="4" t="s">
        <v>14</v>
      </c>
      <c r="B30" s="5" t="s">
        <v>15</v>
      </c>
      <c r="C30" s="6"/>
      <c r="D30" s="55"/>
      <c r="E30" s="109">
        <v>272.64886394812322</v>
      </c>
      <c r="F30" s="74">
        <v>166.43080824634416</v>
      </c>
      <c r="G30" s="73">
        <v>65.574354657687991</v>
      </c>
      <c r="H30" s="73">
        <v>98.57672599005933</v>
      </c>
      <c r="I30" s="75">
        <v>250.75776281331841</v>
      </c>
      <c r="J30" s="73">
        <v>130.15873015873015</v>
      </c>
      <c r="K30" s="73">
        <v>163.26530612244898</v>
      </c>
      <c r="L30" s="76">
        <v>115.15151515151516</v>
      </c>
      <c r="M30" s="77">
        <f>COUNTIF(E30:L30,"&gt;100")</f>
        <v>6</v>
      </c>
    </row>
    <row r="31" spans="1:13" x14ac:dyDescent="0.25">
      <c r="A31" s="1" t="s">
        <v>88</v>
      </c>
      <c r="B31" s="2" t="s">
        <v>89</v>
      </c>
      <c r="C31" s="3"/>
      <c r="D31" s="54"/>
      <c r="E31" s="109">
        <v>190.97094267017022</v>
      </c>
      <c r="F31" s="74">
        <v>132.2823010262762</v>
      </c>
      <c r="G31" s="73">
        <v>105.78225774835015</v>
      </c>
      <c r="H31" s="73">
        <v>22.624775001456161</v>
      </c>
      <c r="I31" s="75">
        <v>40.257177742892033</v>
      </c>
      <c r="J31" s="73">
        <v>62.394761459307766</v>
      </c>
      <c r="K31" s="73">
        <v>38.648648648648646</v>
      </c>
      <c r="L31" s="76">
        <v>25.687103594080341</v>
      </c>
      <c r="M31" s="77">
        <f>COUNTIF(E31:L31,"&gt;100")</f>
        <v>3</v>
      </c>
    </row>
    <row r="32" spans="1:13" x14ac:dyDescent="0.25">
      <c r="A32" s="4" t="s">
        <v>100</v>
      </c>
      <c r="B32" s="5" t="s">
        <v>101</v>
      </c>
      <c r="C32" s="6"/>
      <c r="D32" s="55"/>
      <c r="E32" s="109">
        <v>117.05527780990697</v>
      </c>
      <c r="F32" s="74">
        <v>63.733001731158403</v>
      </c>
      <c r="G32" s="73">
        <v>52.176401595120815</v>
      </c>
      <c r="H32" s="73">
        <v>38.869663703223786</v>
      </c>
      <c r="I32" s="75">
        <v>27.413221034445527</v>
      </c>
      <c r="J32" s="73">
        <v>20</v>
      </c>
      <c r="K32" s="73">
        <v>4.5180722891566267</v>
      </c>
      <c r="L32" s="76">
        <v>7.3684210526315779</v>
      </c>
      <c r="M32" s="77">
        <f>COUNTIF(E32:L32,"&gt;100")</f>
        <v>1</v>
      </c>
    </row>
    <row r="33" spans="1:13" x14ac:dyDescent="0.25">
      <c r="A33" s="1" t="s">
        <v>90</v>
      </c>
      <c r="B33" s="2" t="s">
        <v>91</v>
      </c>
      <c r="C33" s="3"/>
      <c r="D33" s="54"/>
      <c r="E33" s="109">
        <v>286.06594944347415</v>
      </c>
      <c r="F33" s="74">
        <v>112.46487500349936</v>
      </c>
      <c r="G33" s="73">
        <v>64.754206617876221</v>
      </c>
      <c r="H33" s="73">
        <v>35.723243753893428</v>
      </c>
      <c r="I33" s="75">
        <v>99.208846422368779</v>
      </c>
      <c r="J33" s="73">
        <v>71.786310517529216</v>
      </c>
      <c r="K33" s="73">
        <v>100</v>
      </c>
      <c r="L33" s="76">
        <v>48.582230623818525</v>
      </c>
      <c r="M33" s="77">
        <f>COUNTIF(E33:L33,"&gt;100")</f>
        <v>2</v>
      </c>
    </row>
    <row r="34" spans="1:13" x14ac:dyDescent="0.25">
      <c r="A34" s="1" t="s">
        <v>98</v>
      </c>
      <c r="B34" s="2" t="s">
        <v>99</v>
      </c>
      <c r="C34" s="3"/>
      <c r="D34" s="54"/>
      <c r="E34" s="109">
        <v>21.960093298718363</v>
      </c>
      <c r="F34" s="74">
        <v>2.9385935965048602</v>
      </c>
      <c r="G34" s="73">
        <v>32.701854653041465</v>
      </c>
      <c r="H34" s="73">
        <v>0.80452472092811556</v>
      </c>
      <c r="I34" s="75">
        <v>0.88622960639421544</v>
      </c>
      <c r="J34" s="73">
        <v>6.2737642585551328</v>
      </c>
      <c r="K34" s="73">
        <v>10.325203252032521</v>
      </c>
      <c r="L34" s="76">
        <v>1.8452380952380953</v>
      </c>
      <c r="M34" s="77">
        <f>COUNTIF(E34:L34,"&gt;100")</f>
        <v>0</v>
      </c>
    </row>
    <row r="35" spans="1:13" x14ac:dyDescent="0.25">
      <c r="A35" s="4" t="s">
        <v>92</v>
      </c>
      <c r="B35" s="5" t="s">
        <v>93</v>
      </c>
      <c r="C35" s="3"/>
      <c r="D35" s="54"/>
      <c r="E35" s="109">
        <v>103.616578668914</v>
      </c>
      <c r="F35" s="74">
        <v>64.740093408546969</v>
      </c>
      <c r="G35" s="73">
        <v>63.228730954667142</v>
      </c>
      <c r="H35" s="73">
        <v>28.369615303945896</v>
      </c>
      <c r="I35" s="75">
        <v>67.672568975598637</v>
      </c>
      <c r="J35" s="73">
        <v>64.200792602377817</v>
      </c>
      <c r="K35" s="73">
        <v>66.412213740458014</v>
      </c>
      <c r="L35" s="76">
        <v>44.992526158445436</v>
      </c>
      <c r="M35" s="77">
        <f>COUNTIF(E35:L35,"&gt;100")</f>
        <v>1</v>
      </c>
    </row>
    <row r="36" spans="1:13" x14ac:dyDescent="0.25">
      <c r="A36" s="1" t="s">
        <v>94</v>
      </c>
      <c r="B36" s="2" t="s">
        <v>95</v>
      </c>
      <c r="C36" s="3"/>
      <c r="D36" s="54"/>
      <c r="E36" s="109">
        <v>227.3020404723639</v>
      </c>
      <c r="F36" s="74">
        <v>143.34780750244596</v>
      </c>
      <c r="G36" s="73">
        <v>118.68079560326548</v>
      </c>
      <c r="H36" s="73">
        <v>41.219568278196945</v>
      </c>
      <c r="I36" s="75">
        <v>117.78570674646672</v>
      </c>
      <c r="J36" s="73">
        <v>57.100149476831085</v>
      </c>
      <c r="K36" s="73">
        <v>72.354211663066963</v>
      </c>
      <c r="L36" s="76">
        <v>82.608695652173907</v>
      </c>
      <c r="M36" s="77">
        <f>COUNTIF(E36:L36,"&gt;100")</f>
        <v>4</v>
      </c>
    </row>
    <row r="37" spans="1:13" x14ac:dyDescent="0.25">
      <c r="A37" s="1" t="s">
        <v>28</v>
      </c>
      <c r="B37" s="2" t="s">
        <v>29</v>
      </c>
      <c r="C37" s="6"/>
      <c r="D37" s="55"/>
      <c r="E37" s="109">
        <v>137.05121874010763</v>
      </c>
      <c r="F37" s="74">
        <v>47.065087999498239</v>
      </c>
      <c r="G37" s="73">
        <v>8.376763868447167</v>
      </c>
      <c r="H37" s="73">
        <v>3.9553791481757772</v>
      </c>
      <c r="I37" s="75">
        <v>4.2660561167227833</v>
      </c>
      <c r="J37" s="73">
        <v>11.032028469750891</v>
      </c>
      <c r="K37" s="73">
        <v>13.698630136986301</v>
      </c>
      <c r="L37" s="76">
        <v>21.404682274247492</v>
      </c>
      <c r="M37" s="77">
        <f>COUNTIF(E37:L37,"&gt;100")</f>
        <v>1</v>
      </c>
    </row>
    <row r="38" spans="1:13" x14ac:dyDescent="0.25">
      <c r="A38" s="4" t="s">
        <v>26</v>
      </c>
      <c r="B38" s="5" t="s">
        <v>27</v>
      </c>
      <c r="C38" s="6"/>
      <c r="D38" s="55"/>
      <c r="E38" s="109">
        <v>63.032285433176995</v>
      </c>
      <c r="F38" s="74">
        <v>49.916820987654319</v>
      </c>
      <c r="G38" s="73">
        <v>18.646970164609051</v>
      </c>
      <c r="H38" s="73">
        <v>39.703431190387718</v>
      </c>
      <c r="I38" s="75">
        <v>72.283104174408521</v>
      </c>
      <c r="J38" s="73">
        <v>37.5</v>
      </c>
      <c r="K38" s="73">
        <v>19.19191919191919</v>
      </c>
      <c r="L38" s="76">
        <v>20.802919708029197</v>
      </c>
      <c r="M38" s="77">
        <f>COUNTIF(E38:L38,"&gt;100")</f>
        <v>0</v>
      </c>
    </row>
    <row r="39" spans="1:13" x14ac:dyDescent="0.25">
      <c r="A39" s="1" t="s">
        <v>23</v>
      </c>
      <c r="B39" s="2" t="s">
        <v>24</v>
      </c>
      <c r="C39" s="3"/>
      <c r="D39" s="54"/>
      <c r="E39" s="109">
        <v>6.9035889457161614</v>
      </c>
      <c r="F39" s="74">
        <v>2.209981044369028</v>
      </c>
      <c r="G39" s="73">
        <v>0.43290520401032528</v>
      </c>
      <c r="H39" s="73">
        <v>0.34953049656853191</v>
      </c>
      <c r="I39" s="75">
        <v>1.31824511500654</v>
      </c>
      <c r="J39" s="73">
        <v>9.7130242825607063</v>
      </c>
      <c r="K39" s="73">
        <v>0.95541401273885351</v>
      </c>
      <c r="L39" s="76">
        <v>2.9850746268656714</v>
      </c>
      <c r="M39" s="77">
        <f>COUNTIF(E39:L39,"&gt;100")</f>
        <v>0</v>
      </c>
    </row>
  </sheetData>
  <sortState ref="A2:M39">
    <sortCondition ref="A2:A39"/>
  </sortState>
  <mergeCells count="6">
    <mergeCell ref="P4:R5"/>
    <mergeCell ref="S4:S5"/>
    <mergeCell ref="T4:T5"/>
    <mergeCell ref="P2:R3"/>
    <mergeCell ref="S2:S3"/>
    <mergeCell ref="T2:T3"/>
  </mergeCells>
  <conditionalFormatting sqref="E2:L39">
    <cfRule type="cellIs" dxfId="6" priority="1" operator="greaterThan">
      <formula>100</formula>
    </cfRule>
  </conditionalFormatting>
  <pageMargins left="0.7" right="0.7" top="0.75" bottom="0.75" header="0.3" footer="0.3"/>
  <pageSetup paperSize="9" scale="71" orientation="portrait" r:id="rId1"/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view="pageBreakPreview" zoomScale="60" zoomScaleNormal="100" workbookViewId="0">
      <selection activeCell="B2" sqref="B2:B16"/>
    </sheetView>
  </sheetViews>
  <sheetFormatPr defaultRowHeight="15" x14ac:dyDescent="0.25"/>
  <cols>
    <col min="1" max="1" width="10.5703125" customWidth="1"/>
    <col min="2" max="2" width="82.28515625" customWidth="1"/>
    <col min="3" max="5" width="11.28515625" customWidth="1"/>
    <col min="17" max="17" width="15.5703125" customWidth="1"/>
    <col min="18" max="18" width="13.42578125" customWidth="1"/>
    <col min="20" max="20" width="11.140625" bestFit="1" customWidth="1"/>
  </cols>
  <sheetData>
    <row r="1" spans="1:20" s="10" customFormat="1" ht="73.5" customHeight="1" x14ac:dyDescent="0.25">
      <c r="A1" s="7" t="s">
        <v>109</v>
      </c>
      <c r="B1" s="8" t="s">
        <v>0</v>
      </c>
      <c r="C1" s="9" t="s">
        <v>130</v>
      </c>
      <c r="D1" s="9"/>
      <c r="E1" s="9" t="s">
        <v>131</v>
      </c>
      <c r="F1" s="9" t="s">
        <v>143</v>
      </c>
      <c r="G1" s="9" t="s">
        <v>144</v>
      </c>
      <c r="H1" s="9" t="s">
        <v>134</v>
      </c>
      <c r="I1" s="9" t="s">
        <v>135</v>
      </c>
      <c r="J1" s="9" t="s">
        <v>145</v>
      </c>
      <c r="K1" s="9" t="s">
        <v>129</v>
      </c>
      <c r="L1" s="9" t="s">
        <v>146</v>
      </c>
      <c r="M1" s="10" t="s">
        <v>7</v>
      </c>
    </row>
    <row r="2" spans="1:20" x14ac:dyDescent="0.25">
      <c r="A2" s="78" t="s">
        <v>48</v>
      </c>
      <c r="B2" s="79" t="s">
        <v>49</v>
      </c>
      <c r="C2" s="80"/>
      <c r="D2" s="81"/>
      <c r="E2" s="82">
        <v>71.419675907514929</v>
      </c>
      <c r="F2" s="83">
        <v>22.917778150907345</v>
      </c>
      <c r="G2" s="82">
        <v>57.829352139063431</v>
      </c>
      <c r="H2" s="82">
        <v>47.550632248410032</v>
      </c>
      <c r="I2" s="84">
        <v>77.766647961092417</v>
      </c>
      <c r="J2" s="82">
        <v>54.166666666666664</v>
      </c>
      <c r="K2" s="82">
        <v>64.285714285714292</v>
      </c>
      <c r="L2" s="85">
        <v>75.324675324675326</v>
      </c>
      <c r="M2" s="86">
        <f t="shared" ref="M2:M33" si="0">COUNTIF(E2:L2, "&gt;100")</f>
        <v>0</v>
      </c>
      <c r="P2" s="97" t="s">
        <v>138</v>
      </c>
      <c r="Q2" s="98"/>
      <c r="R2" s="99"/>
      <c r="S2" s="51"/>
      <c r="T2" s="51" t="s">
        <v>128</v>
      </c>
    </row>
    <row r="3" spans="1:20" x14ac:dyDescent="0.25">
      <c r="A3" s="78" t="s">
        <v>56</v>
      </c>
      <c r="B3" s="79" t="s">
        <v>57</v>
      </c>
      <c r="C3" s="87"/>
      <c r="D3" s="88"/>
      <c r="E3" s="82">
        <v>0.62236166050874131</v>
      </c>
      <c r="F3" s="83">
        <v>37.888918434103616</v>
      </c>
      <c r="G3" s="82">
        <v>37.219576181544859</v>
      </c>
      <c r="H3" s="82">
        <v>14.005038437169933</v>
      </c>
      <c r="I3" s="84">
        <v>5.1225457693597303</v>
      </c>
      <c r="J3" s="82">
        <v>33.333333333333329</v>
      </c>
      <c r="K3" s="82">
        <v>33.114035087719294</v>
      </c>
      <c r="L3" s="85">
        <v>20.289855072463769</v>
      </c>
      <c r="M3" s="86">
        <f t="shared" si="0"/>
        <v>0</v>
      </c>
      <c r="P3" s="100" t="s">
        <v>139</v>
      </c>
      <c r="Q3" s="101"/>
      <c r="R3" s="102"/>
      <c r="S3" s="106">
        <v>51</v>
      </c>
      <c r="T3" s="106">
        <v>100</v>
      </c>
    </row>
    <row r="4" spans="1:20" x14ac:dyDescent="0.25">
      <c r="A4" s="78" t="s">
        <v>74</v>
      </c>
      <c r="B4" s="79" t="s">
        <v>75</v>
      </c>
      <c r="C4" s="80"/>
      <c r="D4" s="81"/>
      <c r="E4" s="82">
        <v>50.615506921062483</v>
      </c>
      <c r="F4" s="83">
        <v>38.480932784636487</v>
      </c>
      <c r="G4" s="82">
        <v>24.590382996632997</v>
      </c>
      <c r="H4" s="82">
        <v>8.8466292555181436</v>
      </c>
      <c r="I4" s="84">
        <v>16.664281705948376</v>
      </c>
      <c r="J4" s="82">
        <v>25</v>
      </c>
      <c r="K4" s="82">
        <v>39.285714285714285</v>
      </c>
      <c r="L4" s="85">
        <v>21.052631578947366</v>
      </c>
      <c r="M4" s="86">
        <f t="shared" si="0"/>
        <v>0</v>
      </c>
      <c r="P4" s="103"/>
      <c r="Q4" s="104"/>
      <c r="R4" s="105"/>
      <c r="S4" s="107"/>
      <c r="T4" s="107"/>
    </row>
    <row r="5" spans="1:20" ht="15.75" customHeight="1" x14ac:dyDescent="0.25">
      <c r="A5" s="78" t="s">
        <v>82</v>
      </c>
      <c r="B5" s="79" t="s">
        <v>83</v>
      </c>
      <c r="C5" s="80"/>
      <c r="D5" s="81"/>
      <c r="E5" s="82">
        <v>29.96060895050298</v>
      </c>
      <c r="F5" s="89">
        <v>21.677543673812448</v>
      </c>
      <c r="G5" s="82">
        <v>35.966826896946067</v>
      </c>
      <c r="H5" s="82">
        <v>10.205266910732927</v>
      </c>
      <c r="I5" s="84">
        <v>10.892512069402422</v>
      </c>
      <c r="J5" s="82">
        <v>13.816343723673125</v>
      </c>
      <c r="K5" s="82">
        <v>20.072992700729927</v>
      </c>
      <c r="L5" s="90">
        <v>8.5632730732635576</v>
      </c>
      <c r="M5" s="86">
        <f t="shared" si="0"/>
        <v>0</v>
      </c>
      <c r="P5" s="93" t="s">
        <v>140</v>
      </c>
      <c r="Q5" s="93"/>
      <c r="R5" s="93"/>
      <c r="S5" s="94">
        <f>COUNT(L2:L51,3,4,5,6,7)</f>
        <v>55</v>
      </c>
      <c r="T5" s="95">
        <f>2/51*100</f>
        <v>3.9215686274509802</v>
      </c>
    </row>
    <row r="6" spans="1:20" x14ac:dyDescent="0.25">
      <c r="A6" s="91" t="s">
        <v>68</v>
      </c>
      <c r="B6" s="92" t="s">
        <v>69</v>
      </c>
      <c r="C6" s="80"/>
      <c r="D6" s="81"/>
      <c r="E6" s="82">
        <v>34.246236597655042</v>
      </c>
      <c r="F6" s="83">
        <v>45.017106283065367</v>
      </c>
      <c r="G6" s="82">
        <v>28.185081921370259</v>
      </c>
      <c r="H6" s="82">
        <v>2.4749144386654662</v>
      </c>
      <c r="I6" s="84">
        <v>3.347051425359727</v>
      </c>
      <c r="J6" s="82">
        <v>1.5550239234449761</v>
      </c>
      <c r="K6" s="82">
        <v>23.312883435582819</v>
      </c>
      <c r="L6" s="85">
        <v>13.707865168539326</v>
      </c>
      <c r="M6" s="86">
        <f t="shared" si="0"/>
        <v>0</v>
      </c>
      <c r="P6" s="93"/>
      <c r="Q6" s="93"/>
      <c r="R6" s="93"/>
      <c r="S6" s="94"/>
      <c r="T6" s="95"/>
    </row>
    <row r="7" spans="1:20" x14ac:dyDescent="0.25">
      <c r="A7" s="78" t="s">
        <v>52</v>
      </c>
      <c r="B7" s="79" t="s">
        <v>53</v>
      </c>
      <c r="C7" s="87"/>
      <c r="D7" s="88"/>
      <c r="E7" s="82">
        <v>46.691230276710471</v>
      </c>
      <c r="F7" s="89">
        <v>20.992057445200302</v>
      </c>
      <c r="G7" s="82">
        <v>46.852347095258011</v>
      </c>
      <c r="H7" s="82">
        <v>40.756419537850505</v>
      </c>
      <c r="I7" s="84">
        <v>24.076856617455292</v>
      </c>
      <c r="J7" s="82">
        <v>44.945054945054949</v>
      </c>
      <c r="K7" s="82">
        <v>51.188589540412046</v>
      </c>
      <c r="L7" s="90">
        <v>32.094175960346966</v>
      </c>
      <c r="M7" s="86">
        <f t="shared" si="0"/>
        <v>0</v>
      </c>
      <c r="P7" s="93" t="s">
        <v>141</v>
      </c>
      <c r="Q7" s="93"/>
      <c r="R7" s="93"/>
      <c r="S7" s="96">
        <v>15</v>
      </c>
      <c r="T7" s="95">
        <f>15/51*100</f>
        <v>29.411764705882355</v>
      </c>
    </row>
    <row r="8" spans="1:20" x14ac:dyDescent="0.25">
      <c r="A8" s="91" t="s">
        <v>84</v>
      </c>
      <c r="B8" s="92" t="s">
        <v>85</v>
      </c>
      <c r="C8" s="87"/>
      <c r="D8" s="88"/>
      <c r="E8" s="82">
        <v>37.155852674551866</v>
      </c>
      <c r="F8" s="89">
        <v>58.785686639733271</v>
      </c>
      <c r="G8" s="82">
        <v>47.351984645249971</v>
      </c>
      <c r="H8" s="82">
        <v>23.65383694418167</v>
      </c>
      <c r="I8" s="84">
        <v>50.887819856602221</v>
      </c>
      <c r="J8" s="82">
        <v>52.132701421800952</v>
      </c>
      <c r="K8" s="82">
        <v>77.424242424242422</v>
      </c>
      <c r="L8" s="90">
        <v>46.238938053097343</v>
      </c>
      <c r="M8" s="86">
        <f t="shared" si="0"/>
        <v>0</v>
      </c>
      <c r="P8" s="93"/>
      <c r="Q8" s="93"/>
      <c r="R8" s="93"/>
      <c r="S8" s="96"/>
      <c r="T8" s="95"/>
    </row>
    <row r="9" spans="1:20" x14ac:dyDescent="0.25">
      <c r="A9" s="91" t="s">
        <v>58</v>
      </c>
      <c r="B9" s="92" t="s">
        <v>59</v>
      </c>
      <c r="C9" s="87"/>
      <c r="D9" s="88"/>
      <c r="E9" s="82">
        <v>20.620458260823707</v>
      </c>
      <c r="F9" s="83">
        <v>53.379886623867904</v>
      </c>
      <c r="G9" s="82">
        <v>30.029103396543238</v>
      </c>
      <c r="H9" s="82">
        <v>30.781490695530728</v>
      </c>
      <c r="I9" s="84">
        <v>21.177271043301822</v>
      </c>
      <c r="J9" s="82">
        <v>38.297872340425535</v>
      </c>
      <c r="K9" s="82">
        <v>44.061302681992338</v>
      </c>
      <c r="L9" s="85">
        <v>18.263473053892216</v>
      </c>
      <c r="M9" s="86">
        <f t="shared" si="0"/>
        <v>0</v>
      </c>
    </row>
    <row r="10" spans="1:20" x14ac:dyDescent="0.25">
      <c r="A10" s="91" t="s">
        <v>38</v>
      </c>
      <c r="B10" s="92" t="s">
        <v>39</v>
      </c>
      <c r="C10" s="87"/>
      <c r="D10" s="88"/>
      <c r="E10" s="82">
        <v>91.475071575474558</v>
      </c>
      <c r="F10" s="89">
        <v>98.095723687170818</v>
      </c>
      <c r="G10" s="82">
        <v>85.629741477393267</v>
      </c>
      <c r="H10" s="82">
        <v>47.790038452489767</v>
      </c>
      <c r="I10" s="84">
        <v>78.797428272800545</v>
      </c>
      <c r="J10" s="82">
        <v>46.788990825688074</v>
      </c>
      <c r="K10" s="82">
        <v>77.514792899408278</v>
      </c>
      <c r="L10" s="90">
        <v>56.38766519823789</v>
      </c>
      <c r="M10" s="86">
        <f t="shared" si="0"/>
        <v>0</v>
      </c>
    </row>
    <row r="11" spans="1:20" x14ac:dyDescent="0.25">
      <c r="A11" s="91" t="s">
        <v>102</v>
      </c>
      <c r="B11" s="92" t="s">
        <v>103</v>
      </c>
      <c r="C11" s="87"/>
      <c r="D11" s="88"/>
      <c r="E11" s="82">
        <v>30.939335461299656</v>
      </c>
      <c r="F11" s="89">
        <v>50.94504458735527</v>
      </c>
      <c r="G11" s="82">
        <v>87.223341569604571</v>
      </c>
      <c r="H11" s="82">
        <v>32.166252454482461</v>
      </c>
      <c r="I11" s="84">
        <v>37.935043447360236</v>
      </c>
      <c r="J11" s="82">
        <v>53.976764968722065</v>
      </c>
      <c r="K11" s="82">
        <v>34.625322997416021</v>
      </c>
      <c r="L11" s="90">
        <v>40.991902834008101</v>
      </c>
      <c r="M11" s="86">
        <f t="shared" si="0"/>
        <v>0</v>
      </c>
    </row>
    <row r="12" spans="1:20" x14ac:dyDescent="0.25">
      <c r="A12" s="78" t="s">
        <v>96</v>
      </c>
      <c r="B12" s="79" t="s">
        <v>97</v>
      </c>
      <c r="C12" s="80"/>
      <c r="D12" s="81"/>
      <c r="E12" s="82">
        <v>1.2436445569534702</v>
      </c>
      <c r="F12" s="89">
        <v>15.275084355711702</v>
      </c>
      <c r="G12" s="82">
        <v>32.743933092805271</v>
      </c>
      <c r="H12" s="82">
        <v>10.448617435531876</v>
      </c>
      <c r="I12" s="84">
        <v>35.894602925761063</v>
      </c>
      <c r="J12" s="82">
        <v>37.769784172661872</v>
      </c>
      <c r="K12" s="82">
        <v>43.814432989690722</v>
      </c>
      <c r="L12" s="90">
        <v>31.048387096774192</v>
      </c>
      <c r="M12" s="86">
        <f t="shared" si="0"/>
        <v>0</v>
      </c>
    </row>
    <row r="13" spans="1:20" x14ac:dyDescent="0.25">
      <c r="A13" s="91" t="s">
        <v>98</v>
      </c>
      <c r="B13" s="92" t="s">
        <v>99</v>
      </c>
      <c r="C13" s="80"/>
      <c r="D13" s="81"/>
      <c r="E13" s="82">
        <v>21.960093298718363</v>
      </c>
      <c r="F13" s="83">
        <v>2.9385935965048602</v>
      </c>
      <c r="G13" s="82">
        <v>32.701854653041465</v>
      </c>
      <c r="H13" s="82">
        <v>0.80452472092811556</v>
      </c>
      <c r="I13" s="84">
        <v>0.88622960639421544</v>
      </c>
      <c r="J13" s="82">
        <v>6.2737642585551328</v>
      </c>
      <c r="K13" s="82">
        <v>10.325203252032521</v>
      </c>
      <c r="L13" s="85">
        <v>1.8452380952380953</v>
      </c>
      <c r="M13" s="86">
        <f t="shared" si="0"/>
        <v>0</v>
      </c>
    </row>
    <row r="14" spans="1:20" x14ac:dyDescent="0.25">
      <c r="A14" s="78" t="s">
        <v>104</v>
      </c>
      <c r="B14" s="79" t="s">
        <v>105</v>
      </c>
      <c r="C14" s="87"/>
      <c r="D14" s="88"/>
      <c r="E14" s="82">
        <v>48.55844825259539</v>
      </c>
      <c r="F14" s="83">
        <v>13.975956728830633</v>
      </c>
      <c r="G14" s="82">
        <v>5.4947605625843279</v>
      </c>
      <c r="H14" s="82">
        <v>1.2984894615513218</v>
      </c>
      <c r="I14" s="84">
        <v>4.8910589781083775</v>
      </c>
      <c r="J14" s="82">
        <v>10.231923601637108</v>
      </c>
      <c r="K14" s="82">
        <v>10.453648915187378</v>
      </c>
      <c r="L14" s="85">
        <v>2.0061728395061729</v>
      </c>
      <c r="M14" s="86">
        <f t="shared" si="0"/>
        <v>0</v>
      </c>
    </row>
    <row r="15" spans="1:20" x14ac:dyDescent="0.25">
      <c r="A15" s="78" t="s">
        <v>26</v>
      </c>
      <c r="B15" s="79" t="s">
        <v>27</v>
      </c>
      <c r="C15" s="87"/>
      <c r="D15" s="88"/>
      <c r="E15" s="82">
        <v>63.032285433176995</v>
      </c>
      <c r="F15" s="89">
        <v>49.916820987654319</v>
      </c>
      <c r="G15" s="82">
        <v>18.646970164609051</v>
      </c>
      <c r="H15" s="82">
        <v>39.703431190387718</v>
      </c>
      <c r="I15" s="84">
        <v>72.283104174408521</v>
      </c>
      <c r="J15" s="82">
        <v>37.5</v>
      </c>
      <c r="K15" s="82">
        <v>19.19191919191919</v>
      </c>
      <c r="L15" s="90">
        <v>20.802919708029197</v>
      </c>
      <c r="M15" s="86">
        <f t="shared" si="0"/>
        <v>0</v>
      </c>
    </row>
    <row r="16" spans="1:20" x14ac:dyDescent="0.25">
      <c r="A16" s="91" t="s">
        <v>23</v>
      </c>
      <c r="B16" s="92" t="s">
        <v>24</v>
      </c>
      <c r="C16" s="80"/>
      <c r="D16" s="81"/>
      <c r="E16" s="82">
        <v>6.9035889457161614</v>
      </c>
      <c r="F16" s="83">
        <v>2.209981044369028</v>
      </c>
      <c r="G16" s="82">
        <v>0.43290520401032528</v>
      </c>
      <c r="H16" s="82">
        <v>0.34953049656853191</v>
      </c>
      <c r="I16" s="84">
        <v>1.31824511500654</v>
      </c>
      <c r="J16" s="82">
        <v>9.7130242825607063</v>
      </c>
      <c r="K16" s="82">
        <v>0.95541401273885351</v>
      </c>
      <c r="L16" s="85">
        <v>2.9850746268656714</v>
      </c>
      <c r="M16" s="86">
        <f t="shared" si="0"/>
        <v>0</v>
      </c>
    </row>
    <row r="17" spans="1:13" x14ac:dyDescent="0.25">
      <c r="A17" s="1" t="s">
        <v>54</v>
      </c>
      <c r="B17" s="2" t="s">
        <v>55</v>
      </c>
      <c r="C17" s="3"/>
      <c r="D17" s="54"/>
      <c r="E17" s="52">
        <v>91.443947499196128</v>
      </c>
      <c r="F17" s="16">
        <v>130.38074172442319</v>
      </c>
      <c r="G17" s="52">
        <v>70.246282111017919</v>
      </c>
      <c r="H17" s="52">
        <v>33.641712602353607</v>
      </c>
      <c r="I17" s="53">
        <v>72.547362717696899</v>
      </c>
      <c r="J17" s="52">
        <v>51.079136690647488</v>
      </c>
      <c r="K17" s="52">
        <v>64.359861591695505</v>
      </c>
      <c r="L17" s="72">
        <v>62.702702702702709</v>
      </c>
      <c r="M17">
        <f t="shared" si="0"/>
        <v>1</v>
      </c>
    </row>
    <row r="18" spans="1:13" x14ac:dyDescent="0.25">
      <c r="A18" s="1" t="s">
        <v>72</v>
      </c>
      <c r="B18" s="2" t="s">
        <v>73</v>
      </c>
      <c r="C18" s="6"/>
      <c r="D18" s="55"/>
      <c r="E18" s="52">
        <v>112.56018043010336</v>
      </c>
      <c r="F18" s="18">
        <v>75.732714147612583</v>
      </c>
      <c r="G18" s="52">
        <v>65.579199159338543</v>
      </c>
      <c r="H18" s="52">
        <v>49.287006717966378</v>
      </c>
      <c r="I18" s="53">
        <v>99.913424290934699</v>
      </c>
      <c r="J18" s="52">
        <v>29.032258064516132</v>
      </c>
      <c r="K18" s="52">
        <v>63.813229571984429</v>
      </c>
      <c r="L18" s="71">
        <v>55.015197568389063</v>
      </c>
      <c r="M18">
        <f t="shared" si="0"/>
        <v>1</v>
      </c>
    </row>
    <row r="19" spans="1:13" x14ac:dyDescent="0.25">
      <c r="A19" s="1" t="s">
        <v>46</v>
      </c>
      <c r="B19" s="2" t="s">
        <v>47</v>
      </c>
      <c r="C19" s="6"/>
      <c r="D19" s="55"/>
      <c r="E19" s="52">
        <v>125.66899086117209</v>
      </c>
      <c r="F19" s="16">
        <v>64.553327496014916</v>
      </c>
      <c r="G19" s="52">
        <v>69.104259494763937</v>
      </c>
      <c r="H19" s="52">
        <v>44.295203869593301</v>
      </c>
      <c r="I19" s="53">
        <v>30.368751294341234</v>
      </c>
      <c r="J19" s="52">
        <v>48.353552859618716</v>
      </c>
      <c r="K19" s="52">
        <v>70.927318295739354</v>
      </c>
      <c r="L19" s="72">
        <v>45.703125</v>
      </c>
      <c r="M19">
        <f t="shared" si="0"/>
        <v>1</v>
      </c>
    </row>
    <row r="20" spans="1:13" x14ac:dyDescent="0.25">
      <c r="A20" s="4" t="s">
        <v>66</v>
      </c>
      <c r="B20" s="5" t="s">
        <v>67</v>
      </c>
      <c r="C20" s="3"/>
      <c r="D20" s="54"/>
      <c r="E20" s="52">
        <v>135.29880958110419</v>
      </c>
      <c r="F20" s="16">
        <v>88.478495874703071</v>
      </c>
      <c r="G20" s="52">
        <v>65.500259341690608</v>
      </c>
      <c r="H20" s="52">
        <v>37.697595741919557</v>
      </c>
      <c r="I20" s="53">
        <v>86.840836981634268</v>
      </c>
      <c r="J20" s="52">
        <v>64.404223227752638</v>
      </c>
      <c r="K20" s="52">
        <v>79.190751445086704</v>
      </c>
      <c r="L20" s="72">
        <v>56.779661016949156</v>
      </c>
      <c r="M20">
        <f t="shared" si="0"/>
        <v>1</v>
      </c>
    </row>
    <row r="21" spans="1:13" x14ac:dyDescent="0.25">
      <c r="A21" s="4" t="s">
        <v>70</v>
      </c>
      <c r="B21" s="5" t="s">
        <v>71</v>
      </c>
      <c r="C21" s="3"/>
      <c r="D21" s="54"/>
      <c r="E21" s="52">
        <v>137.5632407279287</v>
      </c>
      <c r="F21" s="18">
        <v>95.076177639749432</v>
      </c>
      <c r="G21" s="52">
        <v>63.164143903476401</v>
      </c>
      <c r="H21" s="52">
        <v>33.36827460636502</v>
      </c>
      <c r="I21" s="53">
        <v>82.455457262385863</v>
      </c>
      <c r="J21" s="52">
        <v>17.567567567567568</v>
      </c>
      <c r="K21" s="52">
        <v>8.695652173913043</v>
      </c>
      <c r="L21" s="71">
        <v>7.6433121019108281</v>
      </c>
      <c r="M21">
        <f t="shared" si="0"/>
        <v>1</v>
      </c>
    </row>
    <row r="22" spans="1:13" x14ac:dyDescent="0.25">
      <c r="A22" s="4" t="s">
        <v>30</v>
      </c>
      <c r="B22" s="5" t="s">
        <v>31</v>
      </c>
      <c r="C22" s="6"/>
      <c r="D22" s="55"/>
      <c r="E22" s="52">
        <v>142.19115343633129</v>
      </c>
      <c r="F22" s="18">
        <v>61.401014063171864</v>
      </c>
      <c r="G22" s="52">
        <v>48.915319833987247</v>
      </c>
      <c r="H22" s="52">
        <v>52.872316890600899</v>
      </c>
      <c r="I22" s="53">
        <v>4.168396540628069</v>
      </c>
      <c r="J22" s="52">
        <v>8.3333333333333321</v>
      </c>
      <c r="K22" s="52">
        <v>12.213740458015266</v>
      </c>
      <c r="L22" s="71">
        <v>20.728291316526612</v>
      </c>
      <c r="M22">
        <f t="shared" si="0"/>
        <v>1</v>
      </c>
    </row>
    <row r="23" spans="1:13" x14ac:dyDescent="0.25">
      <c r="A23" s="4" t="s">
        <v>34</v>
      </c>
      <c r="B23" s="5" t="s">
        <v>35</v>
      </c>
      <c r="C23" s="3"/>
      <c r="D23" s="54"/>
      <c r="E23" s="52">
        <v>90.581203390384047</v>
      </c>
      <c r="F23" s="18">
        <v>73.76956164898742</v>
      </c>
      <c r="G23" s="52">
        <v>42.115137246740638</v>
      </c>
      <c r="H23" s="52">
        <v>40.047723971679176</v>
      </c>
      <c r="I23" s="53">
        <v>69.378845517386907</v>
      </c>
      <c r="J23" s="52">
        <v>77.824267782426787</v>
      </c>
      <c r="K23" s="52">
        <v>103.87409200968523</v>
      </c>
      <c r="L23" s="71">
        <v>67.202268431001883</v>
      </c>
      <c r="M23">
        <f t="shared" si="0"/>
        <v>1</v>
      </c>
    </row>
    <row r="24" spans="1:13" x14ac:dyDescent="0.25">
      <c r="A24" s="1" t="s">
        <v>106</v>
      </c>
      <c r="B24" s="2" t="s">
        <v>107</v>
      </c>
      <c r="C24" s="6"/>
      <c r="D24" s="55"/>
      <c r="E24" s="52">
        <v>107.21932733701122</v>
      </c>
      <c r="F24" s="16">
        <v>85.1017044111709</v>
      </c>
      <c r="G24" s="52">
        <v>59.528492171518174</v>
      </c>
      <c r="H24" s="52">
        <v>29.363280082145334</v>
      </c>
      <c r="I24" s="53">
        <v>46.644230590645087</v>
      </c>
      <c r="J24" s="52">
        <v>25.236593059936908</v>
      </c>
      <c r="K24" s="52">
        <v>28.455284552845526</v>
      </c>
      <c r="L24" s="72">
        <v>30.654761904761905</v>
      </c>
      <c r="M24">
        <f t="shared" si="0"/>
        <v>1</v>
      </c>
    </row>
    <row r="25" spans="1:13" x14ac:dyDescent="0.25">
      <c r="A25" s="4" t="s">
        <v>100</v>
      </c>
      <c r="B25" s="5" t="s">
        <v>101</v>
      </c>
      <c r="C25" s="6"/>
      <c r="D25" s="55"/>
      <c r="E25" s="52">
        <v>117.05527780990697</v>
      </c>
      <c r="F25" s="18">
        <v>63.733001731158403</v>
      </c>
      <c r="G25" s="52">
        <v>52.176401595120815</v>
      </c>
      <c r="H25" s="52">
        <v>38.869663703223786</v>
      </c>
      <c r="I25" s="53">
        <v>27.413221034445527</v>
      </c>
      <c r="J25" s="52">
        <v>20</v>
      </c>
      <c r="K25" s="52">
        <v>4.5180722891566267</v>
      </c>
      <c r="L25" s="71">
        <v>7.3684210526315779</v>
      </c>
      <c r="M25">
        <f t="shared" si="0"/>
        <v>1</v>
      </c>
    </row>
    <row r="26" spans="1:13" x14ac:dyDescent="0.25">
      <c r="A26" s="4" t="s">
        <v>92</v>
      </c>
      <c r="B26" s="5" t="s">
        <v>93</v>
      </c>
      <c r="C26" s="3"/>
      <c r="D26" s="54"/>
      <c r="E26" s="52">
        <v>103.616578668914</v>
      </c>
      <c r="F26" s="18">
        <v>64.740093408546969</v>
      </c>
      <c r="G26" s="52">
        <v>63.228730954667142</v>
      </c>
      <c r="H26" s="52">
        <v>28.369615303945896</v>
      </c>
      <c r="I26" s="53">
        <v>67.672568975598637</v>
      </c>
      <c r="J26" s="52">
        <v>64.200792602377817</v>
      </c>
      <c r="K26" s="52">
        <v>66.412213740458014</v>
      </c>
      <c r="L26" s="71">
        <v>44.992526158445436</v>
      </c>
      <c r="M26">
        <f t="shared" si="0"/>
        <v>1</v>
      </c>
    </row>
    <row r="27" spans="1:13" x14ac:dyDescent="0.25">
      <c r="A27" s="1" t="s">
        <v>28</v>
      </c>
      <c r="B27" s="2" t="s">
        <v>29</v>
      </c>
      <c r="C27" s="6"/>
      <c r="D27" s="55"/>
      <c r="E27" s="52">
        <v>137.05121874010763</v>
      </c>
      <c r="F27" s="16">
        <v>47.065087999498239</v>
      </c>
      <c r="G27" s="52">
        <v>8.376763868447167</v>
      </c>
      <c r="H27" s="52">
        <v>3.9553791481757772</v>
      </c>
      <c r="I27" s="53">
        <v>4.2660561167227833</v>
      </c>
      <c r="J27" s="52">
        <v>11.032028469750891</v>
      </c>
      <c r="K27" s="52">
        <v>13.698630136986301</v>
      </c>
      <c r="L27" s="72">
        <v>21.404682274247492</v>
      </c>
      <c r="M27">
        <f t="shared" si="0"/>
        <v>1</v>
      </c>
    </row>
    <row r="28" spans="1:13" x14ac:dyDescent="0.25">
      <c r="A28" s="4" t="s">
        <v>76</v>
      </c>
      <c r="B28" s="5" t="s">
        <v>77</v>
      </c>
      <c r="C28" s="3"/>
      <c r="D28" s="54"/>
      <c r="E28" s="52">
        <v>282.97948795790325</v>
      </c>
      <c r="F28" s="18">
        <v>95.975391277042334</v>
      </c>
      <c r="G28" s="52">
        <v>59.286815110716574</v>
      </c>
      <c r="H28" s="52">
        <v>16.582169547325105</v>
      </c>
      <c r="I28" s="53">
        <v>3.8422485596707814</v>
      </c>
      <c r="J28" s="52">
        <v>97.584541062801932</v>
      </c>
      <c r="K28" s="52">
        <v>129.09090909090909</v>
      </c>
      <c r="L28" s="71">
        <v>75.109170305676855</v>
      </c>
      <c r="M28">
        <f t="shared" si="0"/>
        <v>2</v>
      </c>
    </row>
    <row r="29" spans="1:13" x14ac:dyDescent="0.25">
      <c r="A29" s="4" t="s">
        <v>86</v>
      </c>
      <c r="B29" s="5" t="s">
        <v>87</v>
      </c>
      <c r="C29" s="6"/>
      <c r="D29" s="55"/>
      <c r="E29" s="52">
        <v>130.95577184720042</v>
      </c>
      <c r="F29" s="18">
        <v>82.779831198108056</v>
      </c>
      <c r="G29" s="52">
        <v>71.678360527168252</v>
      </c>
      <c r="H29" s="52">
        <v>47.98548752834467</v>
      </c>
      <c r="I29" s="53">
        <v>163.55298848240909</v>
      </c>
      <c r="J29" s="52">
        <v>91.963109354413703</v>
      </c>
      <c r="K29" s="52">
        <v>95.265151515151516</v>
      </c>
      <c r="L29" s="71">
        <v>56.083086053412465</v>
      </c>
      <c r="M29">
        <f t="shared" si="0"/>
        <v>2</v>
      </c>
    </row>
    <row r="30" spans="1:13" x14ac:dyDescent="0.25">
      <c r="A30" s="1" t="s">
        <v>32</v>
      </c>
      <c r="B30" s="2" t="s">
        <v>33</v>
      </c>
      <c r="C30" s="3"/>
      <c r="D30" s="54"/>
      <c r="E30" s="52">
        <v>59.260130674380576</v>
      </c>
      <c r="F30" s="16">
        <v>107.28654844468186</v>
      </c>
      <c r="G30" s="52">
        <v>32.345830562801567</v>
      </c>
      <c r="H30" s="52">
        <v>1.0446494164360258</v>
      </c>
      <c r="I30" s="53">
        <v>136.41028648719305</v>
      </c>
      <c r="J30" s="52">
        <v>2.6315789473684208</v>
      </c>
      <c r="K30" s="52">
        <v>3.7735849056603774</v>
      </c>
      <c r="L30" s="72">
        <v>22.388059701492537</v>
      </c>
      <c r="M30">
        <f t="shared" si="0"/>
        <v>2</v>
      </c>
    </row>
    <row r="31" spans="1:13" x14ac:dyDescent="0.25">
      <c r="A31" s="1" t="s">
        <v>40</v>
      </c>
      <c r="B31" s="2" t="s">
        <v>41</v>
      </c>
      <c r="C31" s="3"/>
      <c r="D31" s="54"/>
      <c r="E31" s="52">
        <v>216.45709872233166</v>
      </c>
      <c r="F31" s="16">
        <v>31.984151924892668</v>
      </c>
      <c r="G31" s="52">
        <v>86.223729012259483</v>
      </c>
      <c r="H31" s="52">
        <v>54.792026356757539</v>
      </c>
      <c r="I31" s="53">
        <v>50.786382341937895</v>
      </c>
      <c r="J31" s="52">
        <v>95.081967213114751</v>
      </c>
      <c r="K31" s="52">
        <v>115.78947368421053</v>
      </c>
      <c r="L31" s="72">
        <v>42.307692307692307</v>
      </c>
      <c r="M31">
        <f t="shared" si="0"/>
        <v>2</v>
      </c>
    </row>
    <row r="32" spans="1:13" x14ac:dyDescent="0.25">
      <c r="A32" s="4" t="s">
        <v>44</v>
      </c>
      <c r="B32" s="5" t="s">
        <v>45</v>
      </c>
      <c r="C32" s="6"/>
      <c r="D32" s="55"/>
      <c r="E32" s="52">
        <v>175.01415547470728</v>
      </c>
      <c r="F32" s="16">
        <v>118.73988669880278</v>
      </c>
      <c r="G32" s="52">
        <v>78.214352733344555</v>
      </c>
      <c r="H32" s="52">
        <v>23.137338052893607</v>
      </c>
      <c r="I32" s="53">
        <v>93.43392135984729</v>
      </c>
      <c r="J32" s="52">
        <v>45.142857142857139</v>
      </c>
      <c r="K32" s="52">
        <v>57.664233576642332</v>
      </c>
      <c r="L32" s="72">
        <v>30.481283422459892</v>
      </c>
      <c r="M32">
        <f t="shared" si="0"/>
        <v>2</v>
      </c>
    </row>
    <row r="33" spans="1:13" x14ac:dyDescent="0.25">
      <c r="A33" s="1" t="s">
        <v>90</v>
      </c>
      <c r="B33" s="2" t="s">
        <v>91</v>
      </c>
      <c r="C33" s="3"/>
      <c r="D33" s="54"/>
      <c r="E33" s="52">
        <v>286.06594944347415</v>
      </c>
      <c r="F33" s="16">
        <v>112.46487500349936</v>
      </c>
      <c r="G33" s="52">
        <v>64.754206617876221</v>
      </c>
      <c r="H33" s="52">
        <v>35.723243753893428</v>
      </c>
      <c r="I33" s="53">
        <v>99.208846422368779</v>
      </c>
      <c r="J33" s="52">
        <v>71.786310517529216</v>
      </c>
      <c r="K33" s="52">
        <v>100</v>
      </c>
      <c r="L33" s="72">
        <v>48.582230623818525</v>
      </c>
      <c r="M33">
        <f t="shared" si="0"/>
        <v>2</v>
      </c>
    </row>
    <row r="34" spans="1:13" x14ac:dyDescent="0.25">
      <c r="A34" s="1" t="s">
        <v>78</v>
      </c>
      <c r="B34" s="2" t="s">
        <v>79</v>
      </c>
      <c r="C34" s="3"/>
      <c r="D34" s="54"/>
      <c r="E34" s="52">
        <v>128.52885635395111</v>
      </c>
      <c r="F34" s="18">
        <v>113.75333027506709</v>
      </c>
      <c r="G34" s="52">
        <v>88.519555132935821</v>
      </c>
      <c r="H34" s="52">
        <v>42.488961824016094</v>
      </c>
      <c r="I34" s="53">
        <v>111.56795695329973</v>
      </c>
      <c r="J34" s="52">
        <v>75.078864353312298</v>
      </c>
      <c r="K34" s="52">
        <v>83.739837398373979</v>
      </c>
      <c r="L34" s="71">
        <v>57.566765578635014</v>
      </c>
      <c r="M34">
        <f t="shared" ref="M34:M65" si="1">COUNTIF(E34:L34, "&gt;100")</f>
        <v>3</v>
      </c>
    </row>
    <row r="35" spans="1:13" x14ac:dyDescent="0.25">
      <c r="A35" s="4" t="s">
        <v>64</v>
      </c>
      <c r="B35" s="5" t="s">
        <v>65</v>
      </c>
      <c r="C35" s="6"/>
      <c r="D35" s="55"/>
      <c r="E35" s="52">
        <v>149.47857099417035</v>
      </c>
      <c r="F35" s="18">
        <v>89.849040660181728</v>
      </c>
      <c r="G35" s="52">
        <v>76.093098973693529</v>
      </c>
      <c r="H35" s="52">
        <v>48.457522062263294</v>
      </c>
      <c r="I35" s="53">
        <v>133.29728317762223</v>
      </c>
      <c r="J35" s="52">
        <v>81.012658227848107</v>
      </c>
      <c r="K35" s="52">
        <v>119.78021978021978</v>
      </c>
      <c r="L35" s="71">
        <v>73.352435530085955</v>
      </c>
      <c r="M35">
        <f t="shared" si="1"/>
        <v>3</v>
      </c>
    </row>
    <row r="36" spans="1:13" x14ac:dyDescent="0.25">
      <c r="A36" s="4" t="s">
        <v>80</v>
      </c>
      <c r="B36" s="5" t="s">
        <v>81</v>
      </c>
      <c r="C36" s="3"/>
      <c r="D36" s="54"/>
      <c r="E36" s="52">
        <v>75.801155127098397</v>
      </c>
      <c r="F36" s="16">
        <v>70.904902777547889</v>
      </c>
      <c r="G36" s="52">
        <v>61.162808450574836</v>
      </c>
      <c r="H36" s="52">
        <v>67.535906428812154</v>
      </c>
      <c r="I36" s="53">
        <v>101.43814786820077</v>
      </c>
      <c r="J36" s="52">
        <v>87.012987012987011</v>
      </c>
      <c r="K36" s="52">
        <v>129.43925233644859</v>
      </c>
      <c r="L36" s="72">
        <v>128.46715328467153</v>
      </c>
      <c r="M36">
        <f t="shared" si="1"/>
        <v>3</v>
      </c>
    </row>
    <row r="37" spans="1:13" x14ac:dyDescent="0.25">
      <c r="A37" s="4" t="s">
        <v>36</v>
      </c>
      <c r="B37" s="5" t="s">
        <v>37</v>
      </c>
      <c r="C37" s="6"/>
      <c r="D37" s="55"/>
      <c r="E37" s="52">
        <v>206.38064757491281</v>
      </c>
      <c r="F37" s="16">
        <v>104.72230388311633</v>
      </c>
      <c r="G37" s="52">
        <v>83.906969938331954</v>
      </c>
      <c r="H37" s="52">
        <v>57.645777729505333</v>
      </c>
      <c r="I37" s="53">
        <v>107.51149487708626</v>
      </c>
      <c r="J37" s="52">
        <v>63.309352517985609</v>
      </c>
      <c r="K37" s="52">
        <v>43.119266055045877</v>
      </c>
      <c r="L37" s="72">
        <v>28.859060402684566</v>
      </c>
      <c r="M37">
        <f t="shared" si="1"/>
        <v>3</v>
      </c>
    </row>
    <row r="38" spans="1:13" x14ac:dyDescent="0.25">
      <c r="A38" s="4" t="s">
        <v>8</v>
      </c>
      <c r="B38" s="5" t="s">
        <v>9</v>
      </c>
      <c r="C38" s="6"/>
      <c r="D38" s="55"/>
      <c r="E38" s="52">
        <v>159.33596975475928</v>
      </c>
      <c r="F38" s="18">
        <v>132.50577226026959</v>
      </c>
      <c r="G38" s="52">
        <v>81.365729860967946</v>
      </c>
      <c r="H38" s="52">
        <v>55.462949128472935</v>
      </c>
      <c r="I38" s="53">
        <v>159.61434450323338</v>
      </c>
      <c r="J38" s="52">
        <v>100</v>
      </c>
      <c r="K38" s="52">
        <v>81.308411214953267</v>
      </c>
      <c r="L38" s="71">
        <v>48.299319727891152</v>
      </c>
      <c r="M38">
        <f t="shared" si="1"/>
        <v>3</v>
      </c>
    </row>
    <row r="39" spans="1:13" x14ac:dyDescent="0.25">
      <c r="A39" s="1" t="s">
        <v>42</v>
      </c>
      <c r="B39" s="2" t="s">
        <v>43</v>
      </c>
      <c r="C39" s="6"/>
      <c r="D39" s="55"/>
      <c r="E39" s="52">
        <v>101.56152328194514</v>
      </c>
      <c r="F39" s="16">
        <v>145.85874892835585</v>
      </c>
      <c r="G39" s="52">
        <v>87.202610774039343</v>
      </c>
      <c r="H39" s="52">
        <v>70.447625435150584</v>
      </c>
      <c r="I39" s="53">
        <v>111.34964056544602</v>
      </c>
      <c r="J39" s="52">
        <v>47.5</v>
      </c>
      <c r="K39" s="52">
        <v>89.090909090909093</v>
      </c>
      <c r="L39" s="72">
        <v>75.714285714285708</v>
      </c>
      <c r="M39">
        <f t="shared" si="1"/>
        <v>3</v>
      </c>
    </row>
    <row r="40" spans="1:13" x14ac:dyDescent="0.25">
      <c r="A40" s="1" t="s">
        <v>88</v>
      </c>
      <c r="B40" s="2" t="s">
        <v>89</v>
      </c>
      <c r="C40" s="3"/>
      <c r="D40" s="54"/>
      <c r="E40" s="52">
        <v>190.97094267017022</v>
      </c>
      <c r="F40" s="16">
        <v>132.2823010262762</v>
      </c>
      <c r="G40" s="52">
        <v>105.78225774835015</v>
      </c>
      <c r="H40" s="52">
        <v>22.624775001456161</v>
      </c>
      <c r="I40" s="53">
        <v>40.257177742892033</v>
      </c>
      <c r="J40" s="52">
        <v>62.394761459307766</v>
      </c>
      <c r="K40" s="52">
        <v>38.648648648648646</v>
      </c>
      <c r="L40" s="72">
        <v>25.687103594080341</v>
      </c>
      <c r="M40">
        <f t="shared" si="1"/>
        <v>3</v>
      </c>
    </row>
    <row r="41" spans="1:13" x14ac:dyDescent="0.25">
      <c r="A41" s="1" t="s">
        <v>50</v>
      </c>
      <c r="B41" s="2" t="s">
        <v>51</v>
      </c>
      <c r="C41" s="3"/>
      <c r="D41" s="54"/>
      <c r="E41" s="52">
        <v>284.69285080586667</v>
      </c>
      <c r="F41" s="18">
        <v>149.43554555839887</v>
      </c>
      <c r="G41" s="52">
        <v>132.68805289183948</v>
      </c>
      <c r="H41" s="52">
        <v>62.773361017767215</v>
      </c>
      <c r="I41" s="53">
        <v>136.6157236656376</v>
      </c>
      <c r="J41" s="52">
        <v>79.787234042553195</v>
      </c>
      <c r="K41" s="52">
        <v>93.84615384615384</v>
      </c>
      <c r="L41" s="71">
        <v>90.361445783132538</v>
      </c>
      <c r="M41">
        <f t="shared" si="1"/>
        <v>4</v>
      </c>
    </row>
    <row r="42" spans="1:13" x14ac:dyDescent="0.25">
      <c r="A42" s="1" t="s">
        <v>94</v>
      </c>
      <c r="B42" s="2" t="s">
        <v>95</v>
      </c>
      <c r="C42" s="3"/>
      <c r="D42" s="54"/>
      <c r="E42" s="52">
        <v>227.3020404723639</v>
      </c>
      <c r="F42" s="18">
        <v>143.34780750244596</v>
      </c>
      <c r="G42" s="52">
        <v>118.68079560326548</v>
      </c>
      <c r="H42" s="52">
        <v>41.219568278196945</v>
      </c>
      <c r="I42" s="53">
        <v>117.78570674646672</v>
      </c>
      <c r="J42" s="52">
        <v>57.100149476831085</v>
      </c>
      <c r="K42" s="52">
        <v>72.354211663066963</v>
      </c>
      <c r="L42" s="71">
        <v>82.608695652173907</v>
      </c>
      <c r="M42">
        <f t="shared" si="1"/>
        <v>4</v>
      </c>
    </row>
    <row r="43" spans="1:13" x14ac:dyDescent="0.25">
      <c r="A43" s="1" t="s">
        <v>20</v>
      </c>
      <c r="B43" s="2" t="s">
        <v>21</v>
      </c>
      <c r="C43" s="3"/>
      <c r="D43" s="54"/>
      <c r="E43" s="52">
        <v>0</v>
      </c>
      <c r="F43" s="18">
        <v>1.6603431515505005</v>
      </c>
      <c r="G43" s="52">
        <v>63.878104791299236</v>
      </c>
      <c r="H43" s="52">
        <v>106.97931729870641</v>
      </c>
      <c r="I43" s="53">
        <v>192.30377502336336</v>
      </c>
      <c r="J43" s="52">
        <v>118.84057971014492</v>
      </c>
      <c r="K43" s="52">
        <v>156.36363636363637</v>
      </c>
      <c r="L43" s="71">
        <v>105.26315789473684</v>
      </c>
      <c r="M43">
        <f t="shared" si="1"/>
        <v>5</v>
      </c>
    </row>
    <row r="44" spans="1:13" x14ac:dyDescent="0.25">
      <c r="A44" s="4" t="s">
        <v>60</v>
      </c>
      <c r="B44" s="5" t="s">
        <v>61</v>
      </c>
      <c r="C44" s="3"/>
      <c r="D44" s="54"/>
      <c r="E44" s="52">
        <v>229.39238351976257</v>
      </c>
      <c r="F44" s="16">
        <v>125.33502596405309</v>
      </c>
      <c r="G44" s="52">
        <v>112.11436713403754</v>
      </c>
      <c r="H44" s="52">
        <v>69.757153172698096</v>
      </c>
      <c r="I44" s="53">
        <v>188.80870373055382</v>
      </c>
      <c r="J44" s="52">
        <v>88.888888888888886</v>
      </c>
      <c r="K44" s="52">
        <v>116.30434782608697</v>
      </c>
      <c r="L44" s="72">
        <v>73.599999999999994</v>
      </c>
      <c r="M44">
        <f t="shared" si="1"/>
        <v>5</v>
      </c>
    </row>
    <row r="45" spans="1:13" x14ac:dyDescent="0.25">
      <c r="A45" s="1" t="s">
        <v>18</v>
      </c>
      <c r="B45" s="2" t="s">
        <v>19</v>
      </c>
      <c r="C45" s="3"/>
      <c r="D45" s="54"/>
      <c r="E45" s="52">
        <v>263.01212385946508</v>
      </c>
      <c r="F45" s="16">
        <v>119.88089779311449</v>
      </c>
      <c r="G45" s="52">
        <v>107.53377037946095</v>
      </c>
      <c r="H45" s="52">
        <v>65.298138957711288</v>
      </c>
      <c r="I45" s="53">
        <v>156.2879049050957</v>
      </c>
      <c r="J45" s="52">
        <v>119.29530201342283</v>
      </c>
      <c r="K45" s="52">
        <v>127.89699570815452</v>
      </c>
      <c r="L45" s="72">
        <v>69.470404984423666</v>
      </c>
      <c r="M45">
        <f t="shared" si="1"/>
        <v>6</v>
      </c>
    </row>
    <row r="46" spans="1:13" x14ac:dyDescent="0.25">
      <c r="A46" s="1" t="s">
        <v>62</v>
      </c>
      <c r="B46" s="2" t="s">
        <v>63</v>
      </c>
      <c r="C46" s="6"/>
      <c r="D46" s="55"/>
      <c r="E46" s="52">
        <v>167.87476462152389</v>
      </c>
      <c r="F46" s="18">
        <v>128.02011723462257</v>
      </c>
      <c r="G46" s="52">
        <v>101.73960480223106</v>
      </c>
      <c r="H46" s="52">
        <v>100.73668222387413</v>
      </c>
      <c r="I46" s="53">
        <v>112.6534299221168</v>
      </c>
      <c r="J46" s="52">
        <v>97.68518518518519</v>
      </c>
      <c r="K46" s="52">
        <v>130.76923076923077</v>
      </c>
      <c r="L46" s="71">
        <v>88.311688311688314</v>
      </c>
      <c r="M46">
        <f t="shared" si="1"/>
        <v>6</v>
      </c>
    </row>
    <row r="47" spans="1:13" x14ac:dyDescent="0.25">
      <c r="A47" s="4" t="s">
        <v>10</v>
      </c>
      <c r="B47" s="5" t="s">
        <v>11</v>
      </c>
      <c r="C47" s="6"/>
      <c r="D47" s="55"/>
      <c r="E47" s="52">
        <v>167.75425150980709</v>
      </c>
      <c r="F47" s="16">
        <v>163.9187786150749</v>
      </c>
      <c r="G47" s="52">
        <v>112.41317941317941</v>
      </c>
      <c r="H47" s="52">
        <v>63.190208967986749</v>
      </c>
      <c r="I47" s="53">
        <v>184.10063598952487</v>
      </c>
      <c r="J47" s="52">
        <v>116.12903225806453</v>
      </c>
      <c r="K47" s="52">
        <v>140</v>
      </c>
      <c r="L47" s="72">
        <v>82.35294117647058</v>
      </c>
      <c r="M47">
        <f t="shared" si="1"/>
        <v>6</v>
      </c>
    </row>
    <row r="48" spans="1:13" x14ac:dyDescent="0.25">
      <c r="A48" s="4" t="s">
        <v>14</v>
      </c>
      <c r="B48" s="5" t="s">
        <v>15</v>
      </c>
      <c r="C48" s="6"/>
      <c r="D48" s="55"/>
      <c r="E48" s="52">
        <v>272.64886394812322</v>
      </c>
      <c r="F48" s="18">
        <v>166.43080824634416</v>
      </c>
      <c r="G48" s="52">
        <v>65.574354657687991</v>
      </c>
      <c r="H48" s="52">
        <v>98.57672599005933</v>
      </c>
      <c r="I48" s="53">
        <v>250.75776281331841</v>
      </c>
      <c r="J48" s="52">
        <v>130.15873015873015</v>
      </c>
      <c r="K48" s="52">
        <v>163.26530612244898</v>
      </c>
      <c r="L48" s="71">
        <v>115.15151515151516</v>
      </c>
      <c r="M48">
        <f t="shared" si="1"/>
        <v>6</v>
      </c>
    </row>
    <row r="49" spans="1:13" x14ac:dyDescent="0.25">
      <c r="A49" s="1" t="s">
        <v>5</v>
      </c>
      <c r="B49" s="2" t="s">
        <v>6</v>
      </c>
      <c r="C49" s="3"/>
      <c r="D49" s="54"/>
      <c r="E49" s="52">
        <v>312.3699855699856</v>
      </c>
      <c r="F49" s="16">
        <v>198.3017419343345</v>
      </c>
      <c r="G49" s="52">
        <v>167.370733792956</v>
      </c>
      <c r="H49" s="52">
        <v>111.21476778365667</v>
      </c>
      <c r="I49" s="53">
        <v>276.78578376356154</v>
      </c>
      <c r="J49" s="52">
        <v>129.1139240506329</v>
      </c>
      <c r="K49" s="52">
        <v>121.31147540983606</v>
      </c>
      <c r="L49" s="72">
        <v>38.554216867469883</v>
      </c>
      <c r="M49">
        <f t="shared" si="1"/>
        <v>7</v>
      </c>
    </row>
    <row r="50" spans="1:13" x14ac:dyDescent="0.25">
      <c r="A50" s="1" t="s">
        <v>16</v>
      </c>
      <c r="B50" s="2" t="s">
        <v>17</v>
      </c>
      <c r="C50" s="3"/>
      <c r="D50" s="54"/>
      <c r="E50" s="52">
        <v>191.5769724324085</v>
      </c>
      <c r="F50" s="18">
        <v>159.23660664211269</v>
      </c>
      <c r="G50" s="52">
        <v>135.59046595885576</v>
      </c>
      <c r="H50" s="52">
        <v>93.102493983206998</v>
      </c>
      <c r="I50" s="53">
        <v>235.73572124493097</v>
      </c>
      <c r="J50" s="52">
        <v>147.61904761904762</v>
      </c>
      <c r="K50" s="52">
        <v>179.26829268292684</v>
      </c>
      <c r="L50" s="71">
        <v>131.85840707964601</v>
      </c>
      <c r="M50">
        <f t="shared" si="1"/>
        <v>7</v>
      </c>
    </row>
    <row r="51" spans="1:13" x14ac:dyDescent="0.25">
      <c r="A51" s="1" t="s">
        <v>12</v>
      </c>
      <c r="B51" s="2" t="s">
        <v>13</v>
      </c>
      <c r="C51" s="6"/>
      <c r="D51" s="55"/>
      <c r="E51" s="52">
        <v>372.02044753086415</v>
      </c>
      <c r="F51" s="18">
        <v>322.49724037763252</v>
      </c>
      <c r="G51" s="52">
        <v>302.20179738562092</v>
      </c>
      <c r="H51" s="52">
        <v>199.51808278867099</v>
      </c>
      <c r="I51" s="53">
        <v>339.02193173565718</v>
      </c>
      <c r="J51" s="52">
        <v>240</v>
      </c>
      <c r="K51" s="52">
        <v>400</v>
      </c>
      <c r="L51" s="71">
        <v>260</v>
      </c>
      <c r="M51">
        <f t="shared" si="1"/>
        <v>8</v>
      </c>
    </row>
  </sheetData>
  <sortState ref="A2:M51">
    <sortCondition ref="M2:M51"/>
  </sortState>
  <mergeCells count="10">
    <mergeCell ref="P7:R8"/>
    <mergeCell ref="S7:S8"/>
    <mergeCell ref="T7:T8"/>
    <mergeCell ref="P2:R2"/>
    <mergeCell ref="P3:R4"/>
    <mergeCell ref="S3:S4"/>
    <mergeCell ref="T3:T4"/>
    <mergeCell ref="P5:R6"/>
    <mergeCell ref="S5:S6"/>
    <mergeCell ref="T5:T6"/>
  </mergeCells>
  <conditionalFormatting sqref="E2:L51">
    <cfRule type="cellIs" dxfId="5" priority="2" operator="greaterThan">
      <formula>100</formula>
    </cfRule>
    <cfRule type="cellIs" dxfId="4" priority="1" operator="lessThan">
      <formula>99</formula>
    </cfRule>
  </conditionalFormatting>
  <pageMargins left="0.7" right="0.7" top="0.75" bottom="0.75" header="0.3" footer="0.3"/>
  <pageSetup paperSize="9" scale="71" orientation="portrait" r:id="rId1"/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view="pageBreakPreview" zoomScale="60" zoomScaleNormal="100" workbookViewId="0">
      <selection activeCell="Q23" sqref="Q23"/>
    </sheetView>
  </sheetViews>
  <sheetFormatPr defaultRowHeight="15" x14ac:dyDescent="0.25"/>
  <cols>
    <col min="1" max="1" width="16.28515625" customWidth="1"/>
    <col min="2" max="2" width="64" customWidth="1"/>
    <col min="3" max="3" width="12.5703125" customWidth="1"/>
    <col min="4" max="4" width="11.7109375" customWidth="1"/>
    <col min="5" max="5" width="13.42578125" customWidth="1"/>
  </cols>
  <sheetData>
    <row r="1" spans="1:5" s="10" customFormat="1" ht="50.25" customHeight="1" x14ac:dyDescent="0.25">
      <c r="A1" s="10" t="s">
        <v>109</v>
      </c>
      <c r="B1" s="10" t="s">
        <v>0</v>
      </c>
      <c r="C1" s="10" t="s">
        <v>124</v>
      </c>
      <c r="D1" s="10" t="s">
        <v>1</v>
      </c>
      <c r="E1" s="10" t="s">
        <v>117</v>
      </c>
    </row>
    <row r="2" spans="1:5" x14ac:dyDescent="0.25">
      <c r="A2" t="s">
        <v>78</v>
      </c>
      <c r="B2" t="s">
        <v>79</v>
      </c>
      <c r="C2" t="s">
        <v>125</v>
      </c>
      <c r="D2">
        <v>468</v>
      </c>
      <c r="E2">
        <v>222</v>
      </c>
    </row>
    <row r="3" spans="1:5" x14ac:dyDescent="0.25">
      <c r="A3" t="s">
        <v>48</v>
      </c>
      <c r="B3" t="s">
        <v>49</v>
      </c>
      <c r="C3" t="s">
        <v>125</v>
      </c>
      <c r="D3">
        <v>127</v>
      </c>
      <c r="E3">
        <v>26</v>
      </c>
    </row>
    <row r="4" spans="1:5" x14ac:dyDescent="0.25">
      <c r="A4" t="s">
        <v>20</v>
      </c>
      <c r="B4" t="s">
        <v>21</v>
      </c>
      <c r="C4" t="s">
        <v>126</v>
      </c>
      <c r="D4">
        <v>225</v>
      </c>
      <c r="E4">
        <v>5</v>
      </c>
    </row>
    <row r="5" spans="1:5" x14ac:dyDescent="0.25">
      <c r="A5" t="s">
        <v>18</v>
      </c>
      <c r="B5" t="s">
        <v>19</v>
      </c>
      <c r="C5" t="s">
        <v>125</v>
      </c>
      <c r="D5">
        <v>815</v>
      </c>
      <c r="E5">
        <v>522</v>
      </c>
    </row>
    <row r="6" spans="1:5" x14ac:dyDescent="0.25">
      <c r="A6" t="s">
        <v>64</v>
      </c>
      <c r="B6" t="s">
        <v>65</v>
      </c>
      <c r="C6" t="s">
        <v>127</v>
      </c>
      <c r="D6">
        <v>526</v>
      </c>
      <c r="E6">
        <v>220</v>
      </c>
    </row>
    <row r="7" spans="1:5" x14ac:dyDescent="0.25">
      <c r="A7" t="s">
        <v>60</v>
      </c>
      <c r="B7" t="s">
        <v>61</v>
      </c>
      <c r="C7" t="s">
        <v>125</v>
      </c>
      <c r="D7">
        <v>157</v>
      </c>
      <c r="E7">
        <v>89</v>
      </c>
    </row>
    <row r="8" spans="1:5" x14ac:dyDescent="0.25">
      <c r="A8" t="s">
        <v>62</v>
      </c>
      <c r="B8" t="s">
        <v>63</v>
      </c>
      <c r="C8" t="s">
        <v>125</v>
      </c>
      <c r="D8">
        <v>288</v>
      </c>
      <c r="E8">
        <v>206</v>
      </c>
    </row>
    <row r="9" spans="1:5" x14ac:dyDescent="0.25">
      <c r="A9" t="s">
        <v>56</v>
      </c>
      <c r="B9" t="s">
        <v>57</v>
      </c>
      <c r="C9" t="s">
        <v>125</v>
      </c>
      <c r="D9">
        <v>848</v>
      </c>
      <c r="E9">
        <v>31</v>
      </c>
    </row>
    <row r="10" spans="1:5" x14ac:dyDescent="0.25">
      <c r="A10" t="s">
        <v>76</v>
      </c>
      <c r="B10" t="s">
        <v>77</v>
      </c>
      <c r="C10" t="s">
        <v>126</v>
      </c>
      <c r="D10">
        <v>621</v>
      </c>
      <c r="E10">
        <v>258</v>
      </c>
    </row>
    <row r="11" spans="1:5" x14ac:dyDescent="0.25">
      <c r="A11" t="s">
        <v>54</v>
      </c>
      <c r="B11" t="s">
        <v>55</v>
      </c>
      <c r="C11" t="s">
        <v>127</v>
      </c>
      <c r="D11">
        <v>598</v>
      </c>
      <c r="E11">
        <v>132</v>
      </c>
    </row>
    <row r="12" spans="1:5" x14ac:dyDescent="0.25">
      <c r="A12" t="s">
        <v>72</v>
      </c>
      <c r="B12" t="s">
        <v>73</v>
      </c>
      <c r="C12" t="s">
        <v>127</v>
      </c>
      <c r="D12">
        <v>541</v>
      </c>
      <c r="E12">
        <v>260</v>
      </c>
    </row>
    <row r="13" spans="1:5" x14ac:dyDescent="0.25">
      <c r="A13" t="s">
        <v>74</v>
      </c>
      <c r="B13" t="s">
        <v>75</v>
      </c>
      <c r="C13" t="s">
        <v>125</v>
      </c>
      <c r="D13">
        <v>54</v>
      </c>
      <c r="E13">
        <v>11</v>
      </c>
    </row>
    <row r="14" spans="1:5" x14ac:dyDescent="0.25">
      <c r="A14" t="s">
        <v>50</v>
      </c>
      <c r="B14" t="s">
        <v>51</v>
      </c>
      <c r="C14" t="s">
        <v>127</v>
      </c>
      <c r="D14">
        <v>133</v>
      </c>
      <c r="E14">
        <v>123</v>
      </c>
    </row>
    <row r="15" spans="1:5" x14ac:dyDescent="0.25">
      <c r="A15" t="s">
        <v>46</v>
      </c>
      <c r="B15" t="s">
        <v>47</v>
      </c>
      <c r="C15" t="s">
        <v>127</v>
      </c>
      <c r="D15">
        <v>814</v>
      </c>
      <c r="E15">
        <v>386</v>
      </c>
    </row>
    <row r="16" spans="1:5" x14ac:dyDescent="0.25">
      <c r="A16" t="s">
        <v>86</v>
      </c>
      <c r="B16" t="s">
        <v>87</v>
      </c>
      <c r="C16" t="s">
        <v>127</v>
      </c>
      <c r="D16">
        <v>1047</v>
      </c>
      <c r="E16">
        <v>465</v>
      </c>
    </row>
    <row r="17" spans="1:5" x14ac:dyDescent="0.25">
      <c r="A17" t="s">
        <v>80</v>
      </c>
      <c r="B17" t="s">
        <v>81</v>
      </c>
      <c r="C17" t="s">
        <v>127</v>
      </c>
      <c r="D17">
        <v>410</v>
      </c>
      <c r="E17">
        <v>66</v>
      </c>
    </row>
    <row r="18" spans="1:5" x14ac:dyDescent="0.25">
      <c r="A18" t="s">
        <v>82</v>
      </c>
      <c r="B18" t="s">
        <v>83</v>
      </c>
      <c r="C18" t="s">
        <v>127</v>
      </c>
      <c r="D18">
        <v>1621</v>
      </c>
      <c r="E18">
        <v>30</v>
      </c>
    </row>
    <row r="19" spans="1:5" x14ac:dyDescent="0.25">
      <c r="A19" t="s">
        <v>68</v>
      </c>
      <c r="B19" t="s">
        <v>69</v>
      </c>
      <c r="C19" t="s">
        <v>125</v>
      </c>
      <c r="D19">
        <v>1151</v>
      </c>
      <c r="E19">
        <v>67</v>
      </c>
    </row>
    <row r="20" spans="1:5" x14ac:dyDescent="0.25">
      <c r="A20" t="s">
        <v>52</v>
      </c>
      <c r="B20" t="s">
        <v>53</v>
      </c>
      <c r="C20" t="s">
        <v>127</v>
      </c>
      <c r="D20">
        <v>1293</v>
      </c>
      <c r="E20">
        <v>165</v>
      </c>
    </row>
    <row r="21" spans="1:5" x14ac:dyDescent="0.25">
      <c r="A21" t="s">
        <v>66</v>
      </c>
      <c r="B21" t="s">
        <v>67</v>
      </c>
      <c r="C21" t="s">
        <v>125</v>
      </c>
      <c r="D21">
        <v>908</v>
      </c>
      <c r="E21">
        <v>200</v>
      </c>
    </row>
    <row r="22" spans="1:5" x14ac:dyDescent="0.25">
      <c r="A22" t="s">
        <v>84</v>
      </c>
      <c r="B22" t="s">
        <v>85</v>
      </c>
      <c r="C22" t="s">
        <v>125</v>
      </c>
      <c r="D22">
        <v>1490</v>
      </c>
      <c r="E22">
        <v>84</v>
      </c>
    </row>
    <row r="23" spans="1:5" x14ac:dyDescent="0.25">
      <c r="A23" t="s">
        <v>58</v>
      </c>
      <c r="B23" t="s">
        <v>59</v>
      </c>
      <c r="C23" t="s">
        <v>127</v>
      </c>
      <c r="D23">
        <v>508</v>
      </c>
      <c r="E23">
        <v>4</v>
      </c>
    </row>
    <row r="24" spans="1:5" x14ac:dyDescent="0.25">
      <c r="A24" t="s">
        <v>70</v>
      </c>
      <c r="B24" t="s">
        <v>71</v>
      </c>
      <c r="C24" t="s">
        <v>125</v>
      </c>
      <c r="D24">
        <v>221</v>
      </c>
      <c r="E24">
        <v>28</v>
      </c>
    </row>
    <row r="25" spans="1:5" x14ac:dyDescent="0.25">
      <c r="A25" t="s">
        <v>5</v>
      </c>
      <c r="B25" t="s">
        <v>6</v>
      </c>
      <c r="C25" t="s">
        <v>125</v>
      </c>
      <c r="D25">
        <v>136</v>
      </c>
      <c r="E25">
        <v>80</v>
      </c>
    </row>
    <row r="26" spans="1:5" x14ac:dyDescent="0.25">
      <c r="A26" t="s">
        <v>30</v>
      </c>
      <c r="B26" t="s">
        <v>31</v>
      </c>
      <c r="C26" t="s">
        <v>125</v>
      </c>
      <c r="D26">
        <v>493</v>
      </c>
      <c r="E26">
        <v>4</v>
      </c>
    </row>
    <row r="27" spans="1:5" x14ac:dyDescent="0.25">
      <c r="A27" t="s">
        <v>32</v>
      </c>
      <c r="B27" t="s">
        <v>33</v>
      </c>
      <c r="C27" t="s">
        <v>127</v>
      </c>
      <c r="D27">
        <v>113</v>
      </c>
      <c r="E27">
        <v>13</v>
      </c>
    </row>
    <row r="28" spans="1:5" x14ac:dyDescent="0.25">
      <c r="A28" t="s">
        <v>34</v>
      </c>
      <c r="B28" t="s">
        <v>35</v>
      </c>
      <c r="C28" t="s">
        <v>127</v>
      </c>
      <c r="D28">
        <v>1751</v>
      </c>
      <c r="E28">
        <v>585</v>
      </c>
    </row>
    <row r="29" spans="1:5" x14ac:dyDescent="0.25">
      <c r="A29" t="s">
        <v>36</v>
      </c>
      <c r="B29" t="s">
        <v>37</v>
      </c>
      <c r="C29" t="s">
        <v>125</v>
      </c>
      <c r="D29">
        <v>221</v>
      </c>
      <c r="E29">
        <v>114</v>
      </c>
    </row>
    <row r="30" spans="1:5" x14ac:dyDescent="0.25">
      <c r="A30" t="s">
        <v>38</v>
      </c>
      <c r="B30" t="s">
        <v>39</v>
      </c>
      <c r="C30" t="s">
        <v>125</v>
      </c>
      <c r="D30">
        <v>311</v>
      </c>
      <c r="E30">
        <v>66</v>
      </c>
    </row>
    <row r="31" spans="1:5" x14ac:dyDescent="0.25">
      <c r="A31" t="s">
        <v>10</v>
      </c>
      <c r="B31" t="s">
        <v>11</v>
      </c>
      <c r="C31" t="s">
        <v>125</v>
      </c>
      <c r="D31">
        <v>47</v>
      </c>
      <c r="E31">
        <v>18</v>
      </c>
    </row>
    <row r="32" spans="1:5" x14ac:dyDescent="0.25">
      <c r="A32" t="s">
        <v>12</v>
      </c>
      <c r="B32" t="s">
        <v>13</v>
      </c>
      <c r="C32" t="s">
        <v>126</v>
      </c>
      <c r="D32">
        <v>16</v>
      </c>
      <c r="E32">
        <v>6</v>
      </c>
    </row>
    <row r="33" spans="1:5" x14ac:dyDescent="0.25">
      <c r="A33" t="s">
        <v>40</v>
      </c>
      <c r="B33" t="s">
        <v>41</v>
      </c>
      <c r="C33" t="s">
        <v>125</v>
      </c>
      <c r="D33">
        <v>221</v>
      </c>
      <c r="E33">
        <v>61</v>
      </c>
    </row>
    <row r="34" spans="1:5" x14ac:dyDescent="0.25">
      <c r="A34" t="s">
        <v>8</v>
      </c>
      <c r="B34" t="s">
        <v>9</v>
      </c>
      <c r="C34" t="s">
        <v>125</v>
      </c>
      <c r="D34">
        <v>192</v>
      </c>
      <c r="E34">
        <v>143</v>
      </c>
    </row>
    <row r="35" spans="1:5" x14ac:dyDescent="0.25">
      <c r="A35" t="s">
        <v>42</v>
      </c>
      <c r="B35" t="s">
        <v>43</v>
      </c>
      <c r="C35" t="s">
        <v>127</v>
      </c>
      <c r="D35">
        <v>121</v>
      </c>
      <c r="E35">
        <v>28</v>
      </c>
    </row>
    <row r="36" spans="1:5" x14ac:dyDescent="0.25">
      <c r="A36" t="s">
        <v>16</v>
      </c>
      <c r="B36" t="s">
        <v>17</v>
      </c>
      <c r="C36" t="s">
        <v>125</v>
      </c>
      <c r="D36">
        <v>152</v>
      </c>
      <c r="E36">
        <v>110</v>
      </c>
    </row>
    <row r="37" spans="1:5" x14ac:dyDescent="0.25">
      <c r="A37" t="s">
        <v>44</v>
      </c>
      <c r="B37" t="s">
        <v>45</v>
      </c>
      <c r="C37" t="s">
        <v>125</v>
      </c>
      <c r="D37">
        <v>271</v>
      </c>
      <c r="E37">
        <v>73</v>
      </c>
    </row>
    <row r="38" spans="1:5" x14ac:dyDescent="0.25">
      <c r="A38" t="s">
        <v>14</v>
      </c>
      <c r="B38" t="s">
        <v>15</v>
      </c>
      <c r="C38" t="s">
        <v>125</v>
      </c>
      <c r="D38">
        <v>96</v>
      </c>
      <c r="E38">
        <v>79</v>
      </c>
    </row>
    <row r="39" spans="1:5" x14ac:dyDescent="0.25">
      <c r="A39" t="s">
        <v>106</v>
      </c>
      <c r="B39" t="s">
        <v>107</v>
      </c>
      <c r="C39" t="s">
        <v>125</v>
      </c>
      <c r="D39">
        <v>441</v>
      </c>
      <c r="E39">
        <v>103</v>
      </c>
    </row>
    <row r="40" spans="1:5" x14ac:dyDescent="0.25">
      <c r="A40" t="s">
        <v>102</v>
      </c>
      <c r="B40" t="s">
        <v>103</v>
      </c>
      <c r="C40" t="s">
        <v>127</v>
      </c>
      <c r="D40">
        <v>1512</v>
      </c>
      <c r="E40">
        <v>632</v>
      </c>
    </row>
    <row r="41" spans="1:5" x14ac:dyDescent="0.25">
      <c r="A41" t="s">
        <v>88</v>
      </c>
      <c r="B41" t="s">
        <v>89</v>
      </c>
      <c r="C41" t="s">
        <v>127</v>
      </c>
      <c r="D41">
        <v>1443</v>
      </c>
      <c r="E41">
        <v>909</v>
      </c>
    </row>
    <row r="42" spans="1:5" x14ac:dyDescent="0.25">
      <c r="A42" t="s">
        <v>100</v>
      </c>
      <c r="B42" t="s">
        <v>101</v>
      </c>
      <c r="C42" t="s">
        <v>127</v>
      </c>
      <c r="D42">
        <v>651</v>
      </c>
      <c r="E42">
        <v>9</v>
      </c>
    </row>
    <row r="43" spans="1:5" x14ac:dyDescent="0.25">
      <c r="A43" t="s">
        <v>90</v>
      </c>
      <c r="B43" t="s">
        <v>91</v>
      </c>
      <c r="C43" t="s">
        <v>127</v>
      </c>
      <c r="D43">
        <v>855</v>
      </c>
      <c r="E43">
        <v>314</v>
      </c>
    </row>
    <row r="44" spans="1:5" x14ac:dyDescent="0.25">
      <c r="A44" t="s">
        <v>96</v>
      </c>
      <c r="B44" t="s">
        <v>97</v>
      </c>
      <c r="C44" t="s">
        <v>127</v>
      </c>
      <c r="D44">
        <v>425</v>
      </c>
      <c r="E44">
        <v>27</v>
      </c>
    </row>
    <row r="45" spans="1:5" x14ac:dyDescent="0.25">
      <c r="A45" t="s">
        <v>98</v>
      </c>
      <c r="B45" t="s">
        <v>99</v>
      </c>
      <c r="C45" t="s">
        <v>125</v>
      </c>
      <c r="D45">
        <v>2230</v>
      </c>
      <c r="E45">
        <v>238</v>
      </c>
    </row>
    <row r="46" spans="1:5" x14ac:dyDescent="0.25">
      <c r="A46" t="s">
        <v>92</v>
      </c>
      <c r="B46" t="s">
        <v>93</v>
      </c>
      <c r="C46" t="s">
        <v>127</v>
      </c>
      <c r="D46">
        <v>944</v>
      </c>
      <c r="E46">
        <v>282</v>
      </c>
    </row>
    <row r="47" spans="1:5" x14ac:dyDescent="0.25">
      <c r="A47" t="s">
        <v>104</v>
      </c>
      <c r="B47" t="s">
        <v>105</v>
      </c>
      <c r="C47" t="s">
        <v>127</v>
      </c>
      <c r="D47">
        <v>1043</v>
      </c>
      <c r="E47">
        <v>29</v>
      </c>
    </row>
    <row r="48" spans="1:5" x14ac:dyDescent="0.25">
      <c r="A48" t="s">
        <v>94</v>
      </c>
      <c r="B48" t="s">
        <v>95</v>
      </c>
      <c r="C48" t="s">
        <v>127</v>
      </c>
      <c r="D48">
        <v>1178</v>
      </c>
      <c r="E48">
        <v>963</v>
      </c>
    </row>
    <row r="49" spans="1:5" x14ac:dyDescent="0.25">
      <c r="A49" t="s">
        <v>28</v>
      </c>
      <c r="B49" t="s">
        <v>29</v>
      </c>
      <c r="C49" t="s">
        <v>125</v>
      </c>
      <c r="D49">
        <v>468</v>
      </c>
      <c r="E49">
        <v>59</v>
      </c>
    </row>
    <row r="50" spans="1:5" x14ac:dyDescent="0.25">
      <c r="A50" t="s">
        <v>26</v>
      </c>
      <c r="B50" t="s">
        <v>27</v>
      </c>
      <c r="C50" t="s">
        <v>126</v>
      </c>
      <c r="D50">
        <v>660</v>
      </c>
      <c r="E50">
        <v>20</v>
      </c>
    </row>
    <row r="51" spans="1:5" x14ac:dyDescent="0.25">
      <c r="A51" t="s">
        <v>23</v>
      </c>
      <c r="B51" t="s">
        <v>24</v>
      </c>
      <c r="C51" t="s">
        <v>127</v>
      </c>
      <c r="D51">
        <v>537</v>
      </c>
      <c r="E51">
        <v>5</v>
      </c>
    </row>
  </sheetData>
  <pageMargins left="0.7" right="0.7" top="0.75" bottom="0.75" header="0.3" footer="0.3"/>
  <pageSetup paperSize="9" scale="74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view="pageBreakPreview" zoomScale="60" zoomScaleNormal="100" workbookViewId="0">
      <selection activeCell="F2" sqref="F2:F51"/>
    </sheetView>
  </sheetViews>
  <sheetFormatPr defaultRowHeight="15" x14ac:dyDescent="0.25"/>
  <cols>
    <col min="1" max="1" width="12.28515625" customWidth="1"/>
    <col min="2" max="2" width="63.7109375" customWidth="1"/>
    <col min="3" max="4" width="9.85546875" style="29" customWidth="1"/>
    <col min="5" max="5" width="11.7109375" style="29" customWidth="1"/>
  </cols>
  <sheetData>
    <row r="1" spans="1:6" s="10" customFormat="1" ht="45.75" customHeight="1" x14ac:dyDescent="0.25">
      <c r="A1" s="11" t="s">
        <v>109</v>
      </c>
      <c r="B1" s="11" t="s">
        <v>0</v>
      </c>
      <c r="C1" s="11" t="s">
        <v>122</v>
      </c>
      <c r="D1" s="11" t="s">
        <v>117</v>
      </c>
      <c r="E1" s="12" t="s">
        <v>123</v>
      </c>
      <c r="F1" s="10" t="s">
        <v>128</v>
      </c>
    </row>
    <row r="2" spans="1:6" x14ac:dyDescent="0.25">
      <c r="A2" s="17" t="s">
        <v>78</v>
      </c>
      <c r="B2" s="17" t="s">
        <v>79</v>
      </c>
      <c r="C2" s="43">
        <v>171.94582311648045</v>
      </c>
      <c r="D2" s="42">
        <v>221</v>
      </c>
      <c r="E2" s="44" t="s">
        <v>7</v>
      </c>
      <c r="F2" s="52">
        <f>D2/C2*100</f>
        <v>128.52885635395111</v>
      </c>
    </row>
    <row r="3" spans="1:6" x14ac:dyDescent="0.25">
      <c r="A3" s="17" t="s">
        <v>48</v>
      </c>
      <c r="B3" s="17" t="s">
        <v>49</v>
      </c>
      <c r="C3" s="43">
        <v>39.204882470005415</v>
      </c>
      <c r="D3" s="42">
        <v>28</v>
      </c>
      <c r="E3" s="44" t="s">
        <v>25</v>
      </c>
      <c r="F3" s="52">
        <f t="shared" ref="F3:F51" si="0">D3/C3*100</f>
        <v>71.419675907514929</v>
      </c>
    </row>
    <row r="4" spans="1:6" x14ac:dyDescent="0.25">
      <c r="A4" s="15" t="s">
        <v>20</v>
      </c>
      <c r="B4" s="15" t="s">
        <v>21</v>
      </c>
      <c r="C4" s="39">
        <v>42.840387150165363</v>
      </c>
      <c r="D4" s="38">
        <v>0</v>
      </c>
      <c r="E4" s="40" t="s">
        <v>25</v>
      </c>
      <c r="F4" s="52">
        <f t="shared" si="0"/>
        <v>0</v>
      </c>
    </row>
    <row r="5" spans="1:6" x14ac:dyDescent="0.25">
      <c r="A5" s="15" t="s">
        <v>18</v>
      </c>
      <c r="B5" s="15" t="s">
        <v>19</v>
      </c>
      <c r="C5" s="39">
        <v>331.54365175421901</v>
      </c>
      <c r="D5" s="38">
        <v>872</v>
      </c>
      <c r="E5" s="40" t="s">
        <v>7</v>
      </c>
      <c r="F5" s="52">
        <f t="shared" si="0"/>
        <v>263.01212385946508</v>
      </c>
    </row>
    <row r="6" spans="1:6" x14ac:dyDescent="0.25">
      <c r="A6" s="17" t="s">
        <v>64</v>
      </c>
      <c r="B6" s="17" t="s">
        <v>65</v>
      </c>
      <c r="C6" s="43">
        <v>220.76743027792926</v>
      </c>
      <c r="D6" s="42">
        <v>330</v>
      </c>
      <c r="E6" s="44" t="s">
        <v>7</v>
      </c>
      <c r="F6" s="52">
        <f t="shared" si="0"/>
        <v>149.47857099417035</v>
      </c>
    </row>
    <row r="7" spans="1:6" x14ac:dyDescent="0.25">
      <c r="A7" s="15" t="s">
        <v>60</v>
      </c>
      <c r="B7" s="15" t="s">
        <v>61</v>
      </c>
      <c r="C7" s="39">
        <v>64.518271151426234</v>
      </c>
      <c r="D7" s="38">
        <v>148</v>
      </c>
      <c r="E7" s="40" t="s">
        <v>7</v>
      </c>
      <c r="F7" s="52">
        <f t="shared" si="0"/>
        <v>229.39238351976257</v>
      </c>
    </row>
    <row r="8" spans="1:6" x14ac:dyDescent="0.25">
      <c r="A8" s="17" t="s">
        <v>62</v>
      </c>
      <c r="B8" s="17" t="s">
        <v>63</v>
      </c>
      <c r="C8" s="43">
        <v>118.54074699592188</v>
      </c>
      <c r="D8" s="42">
        <v>199</v>
      </c>
      <c r="E8" s="44" t="s">
        <v>7</v>
      </c>
      <c r="F8" s="52">
        <f t="shared" si="0"/>
        <v>167.87476462152389</v>
      </c>
    </row>
    <row r="9" spans="1:6" x14ac:dyDescent="0.25">
      <c r="A9" s="17" t="s">
        <v>56</v>
      </c>
      <c r="B9" s="17" t="s">
        <v>57</v>
      </c>
      <c r="C9" s="43">
        <v>321.35655630925697</v>
      </c>
      <c r="D9" s="42">
        <v>2</v>
      </c>
      <c r="E9" s="44" t="s">
        <v>25</v>
      </c>
      <c r="F9" s="52">
        <f t="shared" si="0"/>
        <v>0.62236166050874131</v>
      </c>
    </row>
    <row r="10" spans="1:6" x14ac:dyDescent="0.25">
      <c r="A10" s="15" t="s">
        <v>76</v>
      </c>
      <c r="B10" s="15" t="s">
        <v>77</v>
      </c>
      <c r="C10" s="39">
        <v>102.48092612392497</v>
      </c>
      <c r="D10" s="38">
        <v>290</v>
      </c>
      <c r="E10" s="40" t="s">
        <v>7</v>
      </c>
      <c r="F10" s="52">
        <f t="shared" si="0"/>
        <v>282.97948795790325</v>
      </c>
    </row>
    <row r="11" spans="1:6" x14ac:dyDescent="0.25">
      <c r="A11" s="15" t="s">
        <v>54</v>
      </c>
      <c r="B11" s="15" t="s">
        <v>55</v>
      </c>
      <c r="C11" s="39">
        <v>229.64887862244365</v>
      </c>
      <c r="D11" s="38">
        <v>210</v>
      </c>
      <c r="E11" s="40" t="s">
        <v>25</v>
      </c>
      <c r="F11" s="52">
        <f t="shared" si="0"/>
        <v>91.443947499196128</v>
      </c>
    </row>
    <row r="12" spans="1:6" x14ac:dyDescent="0.25">
      <c r="A12" s="17" t="s">
        <v>72</v>
      </c>
      <c r="B12" s="17" t="s">
        <v>73</v>
      </c>
      <c r="C12" s="43">
        <v>209.66561984728625</v>
      </c>
      <c r="D12" s="42">
        <v>236</v>
      </c>
      <c r="E12" s="44" t="s">
        <v>7</v>
      </c>
      <c r="F12" s="52">
        <f t="shared" si="0"/>
        <v>112.56018043010336</v>
      </c>
    </row>
    <row r="13" spans="1:6" x14ac:dyDescent="0.25">
      <c r="A13" s="17" t="s">
        <v>74</v>
      </c>
      <c r="B13" s="17" t="s">
        <v>75</v>
      </c>
      <c r="C13" s="43">
        <v>19.756791165986979</v>
      </c>
      <c r="D13" s="42">
        <v>10</v>
      </c>
      <c r="E13" s="44" t="s">
        <v>25</v>
      </c>
      <c r="F13" s="52">
        <f t="shared" si="0"/>
        <v>50.615506921062483</v>
      </c>
    </row>
    <row r="14" spans="1:6" x14ac:dyDescent="0.25">
      <c r="A14" s="15" t="s">
        <v>50</v>
      </c>
      <c r="B14" s="15" t="s">
        <v>51</v>
      </c>
      <c r="C14" s="39">
        <v>52.337106315888406</v>
      </c>
      <c r="D14" s="38">
        <v>149</v>
      </c>
      <c r="E14" s="40" t="s">
        <v>7</v>
      </c>
      <c r="F14" s="52">
        <f t="shared" si="0"/>
        <v>284.69285080586667</v>
      </c>
    </row>
    <row r="15" spans="1:6" x14ac:dyDescent="0.25">
      <c r="A15" s="17" t="s">
        <v>46</v>
      </c>
      <c r="B15" s="17" t="s">
        <v>47</v>
      </c>
      <c r="C15" s="43">
        <v>320.68372415371624</v>
      </c>
      <c r="D15" s="42">
        <v>403</v>
      </c>
      <c r="E15" s="44" t="s">
        <v>7</v>
      </c>
      <c r="F15" s="52">
        <f t="shared" si="0"/>
        <v>125.66899086117209</v>
      </c>
    </row>
    <row r="16" spans="1:6" x14ac:dyDescent="0.25">
      <c r="A16" s="15" t="s">
        <v>86</v>
      </c>
      <c r="B16" s="15" t="s">
        <v>87</v>
      </c>
      <c r="C16" s="39">
        <v>391.73531090983141</v>
      </c>
      <c r="D16" s="38">
        <v>513</v>
      </c>
      <c r="E16" s="40" t="s">
        <v>7</v>
      </c>
      <c r="F16" s="52">
        <f t="shared" si="0"/>
        <v>130.95577184720042</v>
      </c>
    </row>
    <row r="17" spans="1:6" x14ac:dyDescent="0.25">
      <c r="A17" s="15" t="s">
        <v>80</v>
      </c>
      <c r="B17" s="15" t="s">
        <v>81</v>
      </c>
      <c r="C17" s="39">
        <v>174.13982646922869</v>
      </c>
      <c r="D17" s="38">
        <v>132</v>
      </c>
      <c r="E17" s="40" t="s">
        <v>25</v>
      </c>
      <c r="F17" s="52">
        <f t="shared" si="0"/>
        <v>75.801155127098397</v>
      </c>
    </row>
    <row r="18" spans="1:6" x14ac:dyDescent="0.25">
      <c r="A18" s="17" t="s">
        <v>82</v>
      </c>
      <c r="B18" s="17" t="s">
        <v>83</v>
      </c>
      <c r="C18" s="43">
        <v>664.20545833618371</v>
      </c>
      <c r="D18" s="42">
        <v>199</v>
      </c>
      <c r="E18" s="44" t="s">
        <v>25</v>
      </c>
      <c r="F18" s="52">
        <f t="shared" si="0"/>
        <v>29.96060895050298</v>
      </c>
    </row>
    <row r="19" spans="1:6" x14ac:dyDescent="0.25">
      <c r="A19" s="15" t="s">
        <v>68</v>
      </c>
      <c r="B19" s="15" t="s">
        <v>69</v>
      </c>
      <c r="C19" s="39">
        <v>464.28459240069401</v>
      </c>
      <c r="D19" s="38">
        <v>159</v>
      </c>
      <c r="E19" s="40" t="s">
        <v>25</v>
      </c>
      <c r="F19" s="52">
        <f t="shared" si="0"/>
        <v>34.246236597655042</v>
      </c>
    </row>
    <row r="20" spans="1:6" x14ac:dyDescent="0.25">
      <c r="A20" s="17" t="s">
        <v>52</v>
      </c>
      <c r="B20" s="17" t="s">
        <v>53</v>
      </c>
      <c r="C20" s="43">
        <v>509.73169605837973</v>
      </c>
      <c r="D20" s="42">
        <v>238</v>
      </c>
      <c r="E20" s="44" t="s">
        <v>25</v>
      </c>
      <c r="F20" s="52">
        <f t="shared" si="0"/>
        <v>46.691230276710471</v>
      </c>
    </row>
    <row r="21" spans="1:6" x14ac:dyDescent="0.25">
      <c r="A21" s="17" t="s">
        <v>66</v>
      </c>
      <c r="B21" s="17" t="s">
        <v>67</v>
      </c>
      <c r="C21" s="43">
        <v>359.94403905532533</v>
      </c>
      <c r="D21" s="42">
        <v>487</v>
      </c>
      <c r="E21" s="44" t="s">
        <v>7</v>
      </c>
      <c r="F21" s="52">
        <f t="shared" si="0"/>
        <v>135.29880958110419</v>
      </c>
    </row>
    <row r="22" spans="1:6" x14ac:dyDescent="0.25">
      <c r="A22" s="15" t="s">
        <v>84</v>
      </c>
      <c r="B22" s="15" t="s">
        <v>85</v>
      </c>
      <c r="C22" s="39">
        <v>468.29769060628513</v>
      </c>
      <c r="D22" s="38">
        <v>174</v>
      </c>
      <c r="E22" s="40" t="s">
        <v>25</v>
      </c>
      <c r="F22" s="52">
        <f t="shared" si="0"/>
        <v>37.155852674551866</v>
      </c>
    </row>
    <row r="23" spans="1:6" x14ac:dyDescent="0.25">
      <c r="A23" s="17" t="s">
        <v>58</v>
      </c>
      <c r="B23" s="17" t="s">
        <v>59</v>
      </c>
      <c r="C23" s="43">
        <v>218.22987360806803</v>
      </c>
      <c r="D23" s="42">
        <v>45</v>
      </c>
      <c r="E23" s="44" t="s">
        <v>25</v>
      </c>
      <c r="F23" s="52">
        <f t="shared" si="0"/>
        <v>20.620458260823707</v>
      </c>
    </row>
    <row r="24" spans="1:6" x14ac:dyDescent="0.25">
      <c r="A24" s="15" t="s">
        <v>70</v>
      </c>
      <c r="B24" s="15" t="s">
        <v>71</v>
      </c>
      <c r="C24" s="39">
        <v>67.605269771111693</v>
      </c>
      <c r="D24" s="38">
        <v>93</v>
      </c>
      <c r="E24" s="40" t="s">
        <v>7</v>
      </c>
      <c r="F24" s="52">
        <f t="shared" si="0"/>
        <v>137.5632407279287</v>
      </c>
    </row>
    <row r="25" spans="1:6" x14ac:dyDescent="0.25">
      <c r="A25" s="17" t="s">
        <v>5</v>
      </c>
      <c r="B25" s="17" t="s">
        <v>6</v>
      </c>
      <c r="C25" s="43">
        <v>43.217980675596515</v>
      </c>
      <c r="D25" s="42">
        <v>135</v>
      </c>
      <c r="E25" s="44" t="s">
        <v>7</v>
      </c>
      <c r="F25" s="52">
        <f t="shared" si="0"/>
        <v>312.3699855699856</v>
      </c>
    </row>
    <row r="26" spans="1:6" x14ac:dyDescent="0.25">
      <c r="A26" s="15" t="s">
        <v>30</v>
      </c>
      <c r="B26" s="15" t="s">
        <v>31</v>
      </c>
      <c r="C26" s="39">
        <v>187.07211635293922</v>
      </c>
      <c r="D26" s="38">
        <v>266</v>
      </c>
      <c r="E26" s="40" t="s">
        <v>7</v>
      </c>
      <c r="F26" s="52">
        <f t="shared" si="0"/>
        <v>142.19115343633129</v>
      </c>
    </row>
    <row r="27" spans="1:6" x14ac:dyDescent="0.25">
      <c r="A27" s="15" t="s">
        <v>32</v>
      </c>
      <c r="B27" s="15" t="s">
        <v>33</v>
      </c>
      <c r="C27" s="39">
        <v>42.186879636443386</v>
      </c>
      <c r="D27" s="38">
        <v>25</v>
      </c>
      <c r="E27" s="40" t="s">
        <v>25</v>
      </c>
      <c r="F27" s="52">
        <f t="shared" si="0"/>
        <v>59.260130674380576</v>
      </c>
    </row>
    <row r="28" spans="1:6" x14ac:dyDescent="0.25">
      <c r="A28" s="17" t="s">
        <v>34</v>
      </c>
      <c r="B28" s="17" t="s">
        <v>35</v>
      </c>
      <c r="C28" s="43">
        <v>677.84482543668798</v>
      </c>
      <c r="D28" s="42">
        <v>614</v>
      </c>
      <c r="E28" s="44" t="s">
        <v>25</v>
      </c>
      <c r="F28" s="52">
        <f t="shared" si="0"/>
        <v>90.581203390384047</v>
      </c>
    </row>
    <row r="29" spans="1:6" x14ac:dyDescent="0.25">
      <c r="A29" s="17" t="s">
        <v>36</v>
      </c>
      <c r="B29" s="17" t="s">
        <v>37</v>
      </c>
      <c r="C29" s="43">
        <v>76.557565768199552</v>
      </c>
      <c r="D29" s="42">
        <v>158</v>
      </c>
      <c r="E29" s="44" t="s">
        <v>7</v>
      </c>
      <c r="F29" s="52">
        <f t="shared" si="0"/>
        <v>206.38064757491281</v>
      </c>
    </row>
    <row r="30" spans="1:6" x14ac:dyDescent="0.25">
      <c r="A30" s="15" t="s">
        <v>38</v>
      </c>
      <c r="B30" s="15" t="s">
        <v>39</v>
      </c>
      <c r="C30" s="39">
        <v>119.15814671985898</v>
      </c>
      <c r="D30" s="38">
        <v>109</v>
      </c>
      <c r="E30" s="40" t="s">
        <v>25</v>
      </c>
      <c r="F30" s="52">
        <f t="shared" si="0"/>
        <v>91.475071575474558</v>
      </c>
    </row>
    <row r="31" spans="1:6" x14ac:dyDescent="0.25">
      <c r="A31" s="15" t="s">
        <v>10</v>
      </c>
      <c r="B31" s="15" t="s">
        <v>11</v>
      </c>
      <c r="C31" s="39">
        <v>17.287192270238606</v>
      </c>
      <c r="D31" s="38">
        <v>29</v>
      </c>
      <c r="E31" s="40" t="s">
        <v>7</v>
      </c>
      <c r="F31" s="52">
        <f t="shared" si="0"/>
        <v>167.75425150980709</v>
      </c>
    </row>
    <row r="32" spans="1:6" x14ac:dyDescent="0.25">
      <c r="A32" s="17" t="s">
        <v>12</v>
      </c>
      <c r="B32" s="17" t="s">
        <v>13</v>
      </c>
      <c r="C32" s="43">
        <v>2.6880242917750814</v>
      </c>
      <c r="D32" s="42">
        <v>10</v>
      </c>
      <c r="E32" s="44" t="s">
        <v>7</v>
      </c>
      <c r="F32" s="52">
        <f t="shared" si="0"/>
        <v>372.02044753086415</v>
      </c>
    </row>
    <row r="33" spans="1:6" x14ac:dyDescent="0.25">
      <c r="A33" s="15" t="s">
        <v>40</v>
      </c>
      <c r="B33" s="15" t="s">
        <v>41</v>
      </c>
      <c r="C33" s="39">
        <v>66.98787004717461</v>
      </c>
      <c r="D33" s="38">
        <v>145</v>
      </c>
      <c r="E33" s="40" t="s">
        <v>7</v>
      </c>
      <c r="F33" s="52">
        <f t="shared" si="0"/>
        <v>216.45709872233166</v>
      </c>
    </row>
    <row r="34" spans="1:6" x14ac:dyDescent="0.25">
      <c r="A34" s="17" t="s">
        <v>8</v>
      </c>
      <c r="B34" s="17" t="s">
        <v>9</v>
      </c>
      <c r="C34" s="43">
        <v>75.940166044262455</v>
      </c>
      <c r="D34" s="42">
        <v>121</v>
      </c>
      <c r="E34" s="44" t="s">
        <v>7</v>
      </c>
      <c r="F34" s="52">
        <f t="shared" si="0"/>
        <v>159.33596975475928</v>
      </c>
    </row>
    <row r="35" spans="1:6" x14ac:dyDescent="0.25">
      <c r="A35" s="15" t="s">
        <v>42</v>
      </c>
      <c r="B35" s="15" t="s">
        <v>43</v>
      </c>
      <c r="C35" s="39">
        <v>47.261992976165892</v>
      </c>
      <c r="D35" s="38">
        <v>48</v>
      </c>
      <c r="E35" s="40" t="s">
        <v>7</v>
      </c>
      <c r="F35" s="52">
        <f t="shared" si="0"/>
        <v>101.56152328194514</v>
      </c>
    </row>
    <row r="36" spans="1:6" x14ac:dyDescent="0.25">
      <c r="A36" s="17" t="s">
        <v>16</v>
      </c>
      <c r="B36" s="17" t="s">
        <v>17</v>
      </c>
      <c r="C36" s="43">
        <v>57.418174326149668</v>
      </c>
      <c r="D36" s="42">
        <v>110</v>
      </c>
      <c r="E36" s="44" t="s">
        <v>7</v>
      </c>
      <c r="F36" s="52">
        <f t="shared" si="0"/>
        <v>191.5769724324085</v>
      </c>
    </row>
    <row r="37" spans="1:6" x14ac:dyDescent="0.25">
      <c r="A37" s="15" t="s">
        <v>44</v>
      </c>
      <c r="B37" s="15" t="s">
        <v>45</v>
      </c>
      <c r="C37" s="39">
        <v>91.992558866626879</v>
      </c>
      <c r="D37" s="38">
        <v>161</v>
      </c>
      <c r="E37" s="40" t="s">
        <v>7</v>
      </c>
      <c r="F37" s="52">
        <f t="shared" si="0"/>
        <v>175.01415547470728</v>
      </c>
    </row>
    <row r="38" spans="1:6" x14ac:dyDescent="0.25">
      <c r="A38" s="17" t="s">
        <v>14</v>
      </c>
      <c r="B38" s="17" t="s">
        <v>15</v>
      </c>
      <c r="C38" s="43">
        <v>37.043983436225588</v>
      </c>
      <c r="D38" s="42">
        <v>101</v>
      </c>
      <c r="E38" s="44" t="s">
        <v>7</v>
      </c>
      <c r="F38" s="52">
        <f t="shared" si="0"/>
        <v>272.64886394812322</v>
      </c>
    </row>
    <row r="39" spans="1:6" x14ac:dyDescent="0.25">
      <c r="A39" s="15" t="s">
        <v>106</v>
      </c>
      <c r="B39" s="15" t="s">
        <v>107</v>
      </c>
      <c r="C39" s="39">
        <v>175.34152159813445</v>
      </c>
      <c r="D39" s="38">
        <v>188</v>
      </c>
      <c r="E39" s="40" t="s">
        <v>7</v>
      </c>
      <c r="F39" s="52">
        <f t="shared" si="0"/>
        <v>107.21932733701122</v>
      </c>
    </row>
    <row r="40" spans="1:6" x14ac:dyDescent="0.25">
      <c r="A40" s="17" t="s">
        <v>102</v>
      </c>
      <c r="B40" s="17" t="s">
        <v>103</v>
      </c>
      <c r="C40" s="43">
        <v>630.26563787678947</v>
      </c>
      <c r="D40" s="42">
        <v>195</v>
      </c>
      <c r="E40" s="44" t="s">
        <v>25</v>
      </c>
      <c r="F40" s="52">
        <f t="shared" si="0"/>
        <v>30.939335461299656</v>
      </c>
    </row>
    <row r="41" spans="1:6" x14ac:dyDescent="0.25">
      <c r="A41" s="17" t="s">
        <v>88</v>
      </c>
      <c r="B41" s="17" t="s">
        <v>89</v>
      </c>
      <c r="C41" s="43">
        <v>617.89504911121583</v>
      </c>
      <c r="D41" s="42">
        <v>1180</v>
      </c>
      <c r="E41" s="44" t="s">
        <v>7</v>
      </c>
      <c r="F41" s="52">
        <f t="shared" si="0"/>
        <v>190.97094267017022</v>
      </c>
    </row>
    <row r="42" spans="1:6" x14ac:dyDescent="0.25">
      <c r="A42" s="15" t="s">
        <v>100</v>
      </c>
      <c r="B42" s="15" t="s">
        <v>101</v>
      </c>
      <c r="C42" s="39">
        <v>267.39503408662983</v>
      </c>
      <c r="D42" s="38">
        <v>313</v>
      </c>
      <c r="E42" s="40" t="s">
        <v>7</v>
      </c>
      <c r="F42" s="52">
        <f t="shared" si="0"/>
        <v>117.05527780990697</v>
      </c>
    </row>
    <row r="43" spans="1:6" x14ac:dyDescent="0.25">
      <c r="A43" s="17" t="s">
        <v>90</v>
      </c>
      <c r="B43" s="17" t="s">
        <v>91</v>
      </c>
      <c r="C43" s="43">
        <v>270.56697992395641</v>
      </c>
      <c r="D43" s="42">
        <v>774</v>
      </c>
      <c r="E43" s="44" t="s">
        <v>7</v>
      </c>
      <c r="F43" s="52">
        <f t="shared" si="0"/>
        <v>286.06594944347415</v>
      </c>
    </row>
    <row r="44" spans="1:6" x14ac:dyDescent="0.25">
      <c r="A44" s="15" t="s">
        <v>96</v>
      </c>
      <c r="B44" s="15" t="s">
        <v>97</v>
      </c>
      <c r="C44" s="39">
        <v>160.81765395245711</v>
      </c>
      <c r="D44" s="38">
        <v>2</v>
      </c>
      <c r="E44" s="40" t="s">
        <v>25</v>
      </c>
      <c r="F44" s="52">
        <f t="shared" si="0"/>
        <v>1.2436445569534702</v>
      </c>
    </row>
    <row r="45" spans="1:6" x14ac:dyDescent="0.25">
      <c r="A45" s="17" t="s">
        <v>98</v>
      </c>
      <c r="B45" s="17" t="s">
        <v>99</v>
      </c>
      <c r="C45" s="43">
        <v>897.08179888059635</v>
      </c>
      <c r="D45" s="42">
        <v>197</v>
      </c>
      <c r="E45" s="44" t="s">
        <v>25</v>
      </c>
      <c r="F45" s="52">
        <f t="shared" si="0"/>
        <v>21.960093298718363</v>
      </c>
    </row>
    <row r="46" spans="1:6" x14ac:dyDescent="0.25">
      <c r="A46" s="15" t="s">
        <v>92</v>
      </c>
      <c r="B46" s="15" t="s">
        <v>93</v>
      </c>
      <c r="C46" s="39">
        <v>430.43305012521552</v>
      </c>
      <c r="D46" s="38">
        <v>446</v>
      </c>
      <c r="E46" s="40" t="s">
        <v>7</v>
      </c>
      <c r="F46" s="52">
        <f t="shared" si="0"/>
        <v>103.616578668914</v>
      </c>
    </row>
    <row r="47" spans="1:6" x14ac:dyDescent="0.25">
      <c r="A47" s="15" t="s">
        <v>104</v>
      </c>
      <c r="B47" s="15" t="s">
        <v>105</v>
      </c>
      <c r="C47" s="39">
        <v>409.81540218259283</v>
      </c>
      <c r="D47" s="38">
        <v>199</v>
      </c>
      <c r="E47" s="40" t="s">
        <v>25</v>
      </c>
      <c r="F47" s="52">
        <f t="shared" si="0"/>
        <v>48.55844825259539</v>
      </c>
    </row>
    <row r="48" spans="1:6" x14ac:dyDescent="0.25">
      <c r="A48" s="17" t="s">
        <v>94</v>
      </c>
      <c r="B48" s="17" t="s">
        <v>95</v>
      </c>
      <c r="C48" s="43">
        <v>371.75205213467399</v>
      </c>
      <c r="D48" s="42">
        <v>845</v>
      </c>
      <c r="E48" s="44" t="s">
        <v>7</v>
      </c>
      <c r="F48" s="52">
        <f t="shared" si="0"/>
        <v>227.3020404723639</v>
      </c>
    </row>
    <row r="49" spans="1:6" x14ac:dyDescent="0.25">
      <c r="A49" s="15" t="s">
        <v>28</v>
      </c>
      <c r="B49" s="15" t="s">
        <v>29</v>
      </c>
      <c r="C49" s="39">
        <v>160.52392822364422</v>
      </c>
      <c r="D49" s="38">
        <v>220</v>
      </c>
      <c r="E49" s="40" t="s">
        <v>7</v>
      </c>
      <c r="F49" s="52">
        <f t="shared" si="0"/>
        <v>137.05121874010763</v>
      </c>
    </row>
    <row r="50" spans="1:6" x14ac:dyDescent="0.25">
      <c r="A50" s="17" t="s">
        <v>26</v>
      </c>
      <c r="B50" s="17" t="s">
        <v>27</v>
      </c>
      <c r="C50" s="43">
        <v>153.8893907041234</v>
      </c>
      <c r="D50" s="42">
        <v>97</v>
      </c>
      <c r="E50" s="44" t="s">
        <v>25</v>
      </c>
      <c r="F50" s="52">
        <f t="shared" si="0"/>
        <v>63.032285433176995</v>
      </c>
    </row>
    <row r="51" spans="1:6" x14ac:dyDescent="0.25">
      <c r="A51" s="15" t="s">
        <v>23</v>
      </c>
      <c r="B51" s="15" t="s">
        <v>24</v>
      </c>
      <c r="C51" s="39">
        <v>86.911315942748018</v>
      </c>
      <c r="D51" s="38">
        <v>6</v>
      </c>
      <c r="E51" s="40" t="s">
        <v>25</v>
      </c>
      <c r="F51" s="52">
        <f t="shared" si="0"/>
        <v>6.9035889457161614</v>
      </c>
    </row>
  </sheetData>
  <sortState ref="A2:E51">
    <sortCondition ref="A2:A51"/>
  </sortState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view="pageBreakPreview" zoomScale="60" zoomScaleNormal="100" workbookViewId="0">
      <selection activeCell="F2" sqref="F2:F51"/>
    </sheetView>
  </sheetViews>
  <sheetFormatPr defaultRowHeight="15" x14ac:dyDescent="0.25"/>
  <cols>
    <col min="1" max="1" width="14.42578125" customWidth="1"/>
    <col min="2" max="2" width="61.140625" customWidth="1"/>
    <col min="3" max="3" width="10.5703125" customWidth="1"/>
    <col min="4" max="4" width="14.85546875" customWidth="1"/>
    <col min="5" max="5" width="11.140625" customWidth="1"/>
  </cols>
  <sheetData>
    <row r="1" spans="1:6" ht="45" customHeight="1" x14ac:dyDescent="0.25">
      <c r="A1" s="10" t="s">
        <v>109</v>
      </c>
      <c r="B1" s="10" t="s">
        <v>0</v>
      </c>
      <c r="C1" s="10" t="s">
        <v>118</v>
      </c>
      <c r="D1" s="10" t="s">
        <v>119</v>
      </c>
      <c r="E1" s="10" t="s">
        <v>120</v>
      </c>
      <c r="F1" s="10" t="s">
        <v>142</v>
      </c>
    </row>
    <row r="2" spans="1:6" x14ac:dyDescent="0.25">
      <c r="A2" t="s">
        <v>78</v>
      </c>
      <c r="B2" t="s">
        <v>79</v>
      </c>
      <c r="C2" s="45">
        <v>248.7839251085461</v>
      </c>
      <c r="D2">
        <v>283</v>
      </c>
      <c r="E2" t="s">
        <v>7</v>
      </c>
      <c r="F2">
        <f>Table20[[#This Row],[KPI Achieved (as of 31 March 2018)]]/Table20[[#This Row],[KPI Target (Mar)]]*100</f>
        <v>113.75333027506709</v>
      </c>
    </row>
    <row r="3" spans="1:6" x14ac:dyDescent="0.25">
      <c r="A3" t="s">
        <v>48</v>
      </c>
      <c r="B3" t="s">
        <v>49</v>
      </c>
      <c r="C3" s="45">
        <v>56.724521523851621</v>
      </c>
      <c r="D3">
        <v>13</v>
      </c>
      <c r="E3" t="s">
        <v>25</v>
      </c>
      <c r="F3">
        <f>Table20[[#This Row],[KPI Achieved (as of 31 March 2018)]]/Table20[[#This Row],[KPI Target (Mar)]]*100</f>
        <v>22.917778150907345</v>
      </c>
    </row>
    <row r="4" spans="1:6" x14ac:dyDescent="0.25">
      <c r="A4" t="s">
        <v>20</v>
      </c>
      <c r="B4" t="s">
        <v>21</v>
      </c>
      <c r="C4" s="45">
        <v>60.228513549512734</v>
      </c>
      <c r="D4">
        <v>1</v>
      </c>
      <c r="E4" t="s">
        <v>25</v>
      </c>
      <c r="F4">
        <f>Table20[[#This Row],[KPI Achieved (as of 31 March 2018)]]/Table20[[#This Row],[KPI Target (Mar)]]*100</f>
        <v>1.6603431515505005</v>
      </c>
    </row>
    <row r="5" spans="1:6" x14ac:dyDescent="0.25">
      <c r="A5" t="s">
        <v>18</v>
      </c>
      <c r="B5" t="s">
        <v>19</v>
      </c>
      <c r="C5" s="45">
        <v>478.80855963440109</v>
      </c>
      <c r="D5">
        <v>574</v>
      </c>
      <c r="E5" t="s">
        <v>7</v>
      </c>
      <c r="F5">
        <f>Table20[[#This Row],[KPI Achieved (as of 31 March 2018)]]/Table20[[#This Row],[KPI Target (Mar)]]*100</f>
        <v>119.88089779311449</v>
      </c>
    </row>
    <row r="6" spans="1:6" x14ac:dyDescent="0.25">
      <c r="A6" t="s">
        <v>64</v>
      </c>
      <c r="B6" t="s">
        <v>65</v>
      </c>
      <c r="C6" s="45">
        <v>313.8597784995311</v>
      </c>
      <c r="D6">
        <v>282</v>
      </c>
      <c r="E6" t="s">
        <v>25</v>
      </c>
      <c r="F6">
        <f>Table20[[#This Row],[KPI Achieved (as of 31 March 2018)]]/Table20[[#This Row],[KPI Target (Mar)]]*100</f>
        <v>89.849040660181728</v>
      </c>
    </row>
    <row r="7" spans="1:6" x14ac:dyDescent="0.25">
      <c r="A7" t="s">
        <v>60</v>
      </c>
      <c r="B7" t="s">
        <v>61</v>
      </c>
      <c r="C7" s="45">
        <v>93.349803137677071</v>
      </c>
      <c r="D7">
        <v>117</v>
      </c>
      <c r="E7" t="s">
        <v>7</v>
      </c>
      <c r="F7">
        <f>Table20[[#This Row],[KPI Achieved (as of 31 March 2018)]]/Table20[[#This Row],[KPI Target (Mar)]]*100</f>
        <v>125.33502596405309</v>
      </c>
    </row>
    <row r="8" spans="1:6" x14ac:dyDescent="0.25">
      <c r="A8" t="s">
        <v>62</v>
      </c>
      <c r="B8" t="s">
        <v>63</v>
      </c>
      <c r="C8" s="45">
        <v>171.0668641231116</v>
      </c>
      <c r="D8">
        <v>219</v>
      </c>
      <c r="E8" t="s">
        <v>7</v>
      </c>
      <c r="F8">
        <f>Table20[[#This Row],[KPI Achieved (as of 31 March 2018)]]/Table20[[#This Row],[KPI Target (Mar)]]*100</f>
        <v>128.02011723462257</v>
      </c>
    </row>
    <row r="9" spans="1:6" x14ac:dyDescent="0.25">
      <c r="A9" t="s">
        <v>56</v>
      </c>
      <c r="B9" t="s">
        <v>57</v>
      </c>
      <c r="C9" s="45">
        <v>464.51576680949364</v>
      </c>
      <c r="D9">
        <v>176</v>
      </c>
      <c r="E9" t="s">
        <v>25</v>
      </c>
      <c r="F9">
        <f>Table20[[#This Row],[KPI Achieved (as of 31 March 2018)]]/Table20[[#This Row],[KPI Target (Mar)]]*100</f>
        <v>37.888918434103616</v>
      </c>
    </row>
    <row r="10" spans="1:6" x14ac:dyDescent="0.25">
      <c r="A10" t="s">
        <v>76</v>
      </c>
      <c r="B10" t="s">
        <v>77</v>
      </c>
      <c r="C10" s="45">
        <v>177.12873866726775</v>
      </c>
      <c r="D10">
        <v>170</v>
      </c>
      <c r="E10" t="s">
        <v>25</v>
      </c>
      <c r="F10">
        <f>Table20[[#This Row],[KPI Achieved (as of 31 March 2018)]]/Table20[[#This Row],[KPI Target (Mar)]]*100</f>
        <v>95.975391277042334</v>
      </c>
    </row>
    <row r="11" spans="1:6" x14ac:dyDescent="0.25">
      <c r="A11" t="s">
        <v>54</v>
      </c>
      <c r="B11" t="s">
        <v>55</v>
      </c>
      <c r="C11" s="45">
        <v>329.80330861198917</v>
      </c>
      <c r="D11">
        <v>430</v>
      </c>
      <c r="E11" t="s">
        <v>7</v>
      </c>
      <c r="F11">
        <f>Table20[[#This Row],[KPI Achieved (as of 31 March 2018)]]/Table20[[#This Row],[KPI Target (Mar)]]*100</f>
        <v>130.38074172442319</v>
      </c>
    </row>
    <row r="12" spans="1:6" x14ac:dyDescent="0.25">
      <c r="A12" t="s">
        <v>72</v>
      </c>
      <c r="B12" t="s">
        <v>73</v>
      </c>
      <c r="C12" s="45">
        <v>299.73836611421115</v>
      </c>
      <c r="D12">
        <v>227</v>
      </c>
      <c r="E12" t="s">
        <v>25</v>
      </c>
      <c r="F12">
        <f>Table20[[#This Row],[KPI Achieved (as of 31 March 2018)]]/Table20[[#This Row],[KPI Target (Mar)]]*100</f>
        <v>75.732714147612583</v>
      </c>
    </row>
    <row r="13" spans="1:6" x14ac:dyDescent="0.25">
      <c r="A13" t="s">
        <v>74</v>
      </c>
      <c r="B13" t="s">
        <v>75</v>
      </c>
      <c r="C13" s="45">
        <v>28.585585649814991</v>
      </c>
      <c r="D13">
        <v>11</v>
      </c>
      <c r="E13" t="s">
        <v>25</v>
      </c>
      <c r="F13">
        <f>Table20[[#This Row],[KPI Achieved (as of 31 March 2018)]]/Table20[[#This Row],[KPI Target (Mar)]]*100</f>
        <v>38.480932784636487</v>
      </c>
    </row>
    <row r="14" spans="1:6" x14ac:dyDescent="0.25">
      <c r="A14" t="s">
        <v>50</v>
      </c>
      <c r="B14" t="s">
        <v>51</v>
      </c>
      <c r="C14" s="45">
        <v>75.617885676229548</v>
      </c>
      <c r="D14">
        <v>113</v>
      </c>
      <c r="E14" t="s">
        <v>7</v>
      </c>
      <c r="F14">
        <f>Table20[[#This Row],[KPI Achieved (as of 31 March 2018)]]/Table20[[#This Row],[KPI Target (Mar)]]*100</f>
        <v>149.43554555839887</v>
      </c>
    </row>
    <row r="15" spans="1:6" x14ac:dyDescent="0.25">
      <c r="A15" t="s">
        <v>46</v>
      </c>
      <c r="B15" t="s">
        <v>47</v>
      </c>
      <c r="C15" s="45">
        <v>460.08472610236055</v>
      </c>
      <c r="D15">
        <v>297</v>
      </c>
      <c r="E15" t="s">
        <v>25</v>
      </c>
      <c r="F15">
        <f>Table20[[#This Row],[KPI Achieved (as of 31 March 2018)]]/Table20[[#This Row],[KPI Target (Mar)]]*100</f>
        <v>64.553327496014916</v>
      </c>
    </row>
    <row r="16" spans="1:6" x14ac:dyDescent="0.25">
      <c r="A16" t="s">
        <v>86</v>
      </c>
      <c r="B16" t="s">
        <v>87</v>
      </c>
      <c r="C16" s="45">
        <v>600.38779109199129</v>
      </c>
      <c r="D16">
        <v>497</v>
      </c>
      <c r="E16" t="s">
        <v>25</v>
      </c>
      <c r="F16">
        <f>Table20[[#This Row],[KPI Achieved (as of 31 March 2018)]]/Table20[[#This Row],[KPI Target (Mar)]]*100</f>
        <v>82.779831198108056</v>
      </c>
    </row>
    <row r="17" spans="1:6" x14ac:dyDescent="0.25">
      <c r="A17" t="s">
        <v>80</v>
      </c>
      <c r="B17" t="s">
        <v>81</v>
      </c>
      <c r="C17" s="45">
        <v>249.63012861791447</v>
      </c>
      <c r="D17">
        <v>177</v>
      </c>
      <c r="E17" t="s">
        <v>25</v>
      </c>
      <c r="F17">
        <f>Table20[[#This Row],[KPI Achieved (as of 31 March 2018)]]/Table20[[#This Row],[KPI Target (Mar)]]*100</f>
        <v>70.904902777547889</v>
      </c>
    </row>
    <row r="18" spans="1:6" x14ac:dyDescent="0.25">
      <c r="A18" t="s">
        <v>82</v>
      </c>
      <c r="B18" t="s">
        <v>83</v>
      </c>
      <c r="C18" s="45">
        <v>945.67910038465391</v>
      </c>
      <c r="D18">
        <v>205</v>
      </c>
      <c r="E18" t="s">
        <v>25</v>
      </c>
      <c r="F18">
        <f>Table20[[#This Row],[KPI Achieved (as of 31 March 2018)]]/Table20[[#This Row],[KPI Target (Mar)]]*100</f>
        <v>21.677543673812448</v>
      </c>
    </row>
    <row r="19" spans="1:6" x14ac:dyDescent="0.25">
      <c r="A19" t="s">
        <v>68</v>
      </c>
      <c r="B19" t="s">
        <v>69</v>
      </c>
      <c r="C19" s="45">
        <v>668.63471434020369</v>
      </c>
      <c r="D19">
        <v>301</v>
      </c>
      <c r="E19" t="s">
        <v>25</v>
      </c>
      <c r="F19">
        <f>Table20[[#This Row],[KPI Achieved (as of 31 March 2018)]]/Table20[[#This Row],[KPI Target (Mar)]]*100</f>
        <v>45.017106283065367</v>
      </c>
    </row>
    <row r="20" spans="1:6" x14ac:dyDescent="0.25">
      <c r="A20" t="s">
        <v>52</v>
      </c>
      <c r="B20" t="s">
        <v>53</v>
      </c>
      <c r="C20" s="45">
        <v>728.84709085522468</v>
      </c>
      <c r="D20">
        <v>153</v>
      </c>
      <c r="E20" t="s">
        <v>25</v>
      </c>
      <c r="F20">
        <f>Table20[[#This Row],[KPI Achieved (as of 31 March 2018)]]/Table20[[#This Row],[KPI Target (Mar)]]*100</f>
        <v>20.992057445200302</v>
      </c>
    </row>
    <row r="21" spans="1:6" x14ac:dyDescent="0.25">
      <c r="A21" t="s">
        <v>66</v>
      </c>
      <c r="B21" t="s">
        <v>67</v>
      </c>
      <c r="C21" s="45">
        <v>519.9003390060102</v>
      </c>
      <c r="D21">
        <v>460</v>
      </c>
      <c r="E21" t="s">
        <v>25</v>
      </c>
      <c r="F21">
        <f>Table20[[#This Row],[KPI Achieved (as of 31 March 2018)]]/Table20[[#This Row],[KPI Target (Mar)]]*100</f>
        <v>88.478495874703071</v>
      </c>
    </row>
    <row r="22" spans="1:6" x14ac:dyDescent="0.25">
      <c r="A22" t="s">
        <v>84</v>
      </c>
      <c r="B22" t="s">
        <v>85</v>
      </c>
      <c r="C22" s="45">
        <v>675.3344609768792</v>
      </c>
      <c r="D22">
        <v>397</v>
      </c>
      <c r="E22" t="s">
        <v>25</v>
      </c>
      <c r="F22">
        <f>Table20[[#This Row],[KPI Achieved (as of 31 March 2018)]]/Table20[[#This Row],[KPI Target (Mar)]]*100</f>
        <v>58.785686639733271</v>
      </c>
    </row>
    <row r="23" spans="1:6" x14ac:dyDescent="0.25">
      <c r="A23" t="s">
        <v>58</v>
      </c>
      <c r="B23" t="s">
        <v>59</v>
      </c>
      <c r="C23" s="45">
        <v>299.73836611421115</v>
      </c>
      <c r="D23">
        <v>160</v>
      </c>
      <c r="E23" t="s">
        <v>25</v>
      </c>
      <c r="F23">
        <f>Table20[[#This Row],[KPI Achieved (as of 31 March 2018)]]/Table20[[#This Row],[KPI Target (Mar)]]*100</f>
        <v>53.379886623867904</v>
      </c>
    </row>
    <row r="24" spans="1:6" x14ac:dyDescent="0.25">
      <c r="A24" t="s">
        <v>70</v>
      </c>
      <c r="B24" t="s">
        <v>71</v>
      </c>
      <c r="C24" s="45">
        <v>97.816300895460671</v>
      </c>
      <c r="D24">
        <v>93</v>
      </c>
      <c r="E24" t="s">
        <v>25</v>
      </c>
      <c r="F24">
        <f>Table20[[#This Row],[KPI Achieved (as of 31 March 2018)]]/Table20[[#This Row],[KPI Target (Mar)]]*100</f>
        <v>95.076177639749432</v>
      </c>
    </row>
    <row r="25" spans="1:6" x14ac:dyDescent="0.25">
      <c r="A25" t="s">
        <v>5</v>
      </c>
      <c r="B25" t="s">
        <v>6</v>
      </c>
      <c r="C25" s="45">
        <v>62.530968608970298</v>
      </c>
      <c r="D25">
        <v>124</v>
      </c>
      <c r="E25" t="s">
        <v>7</v>
      </c>
      <c r="F25">
        <f>Table20[[#This Row],[KPI Achieved (as of 31 March 2018)]]/Table20[[#This Row],[KPI Target (Mar)]]*100</f>
        <v>198.3017419343345</v>
      </c>
    </row>
    <row r="26" spans="1:6" x14ac:dyDescent="0.25">
      <c r="A26" t="s">
        <v>30</v>
      </c>
      <c r="B26" t="s">
        <v>31</v>
      </c>
      <c r="C26" s="45">
        <v>267.09656591545883</v>
      </c>
      <c r="D26">
        <v>164</v>
      </c>
      <c r="E26" t="s">
        <v>25</v>
      </c>
      <c r="F26">
        <f>Table20[[#This Row],[KPI Achieved (as of 31 March 2018)]]/Table20[[#This Row],[KPI Target (Mar)]]*100</f>
        <v>61.401014063171864</v>
      </c>
    </row>
    <row r="27" spans="1:6" x14ac:dyDescent="0.25">
      <c r="A27" t="s">
        <v>32</v>
      </c>
      <c r="B27" t="s">
        <v>33</v>
      </c>
      <c r="C27" s="45">
        <v>60.585414427340552</v>
      </c>
      <c r="D27">
        <v>65</v>
      </c>
      <c r="E27" t="s">
        <v>7</v>
      </c>
      <c r="F27">
        <f>Table20[[#This Row],[KPI Achieved (as of 31 March 2018)]]/Table20[[#This Row],[KPI Target (Mar)]]*100</f>
        <v>107.28654844468186</v>
      </c>
    </row>
    <row r="28" spans="1:6" x14ac:dyDescent="0.25">
      <c r="A28" t="s">
        <v>34</v>
      </c>
      <c r="B28" t="s">
        <v>35</v>
      </c>
      <c r="C28" s="45">
        <v>952.96757129320633</v>
      </c>
      <c r="D28">
        <v>703</v>
      </c>
      <c r="E28" t="s">
        <v>25</v>
      </c>
      <c r="F28">
        <f>Table20[[#This Row],[KPI Achieved (as of 31 March 2018)]]/Table20[[#This Row],[KPI Target (Mar)]]*100</f>
        <v>73.76956164898742</v>
      </c>
    </row>
    <row r="29" spans="1:6" x14ac:dyDescent="0.25">
      <c r="A29" t="s">
        <v>36</v>
      </c>
      <c r="B29" t="s">
        <v>37</v>
      </c>
      <c r="C29" s="45">
        <v>110.76914439303309</v>
      </c>
      <c r="D29">
        <v>116</v>
      </c>
      <c r="E29" t="s">
        <v>7</v>
      </c>
      <c r="F29">
        <f>Table20[[#This Row],[KPI Achieved (as of 31 March 2018)]]/Table20[[#This Row],[KPI Target (Mar)]]*100</f>
        <v>104.72230388311633</v>
      </c>
    </row>
    <row r="30" spans="1:6" x14ac:dyDescent="0.25">
      <c r="A30" t="s">
        <v>38</v>
      </c>
      <c r="B30" t="s">
        <v>39</v>
      </c>
      <c r="C30" s="45">
        <v>173.30011300200337</v>
      </c>
      <c r="D30">
        <v>170</v>
      </c>
      <c r="E30" t="s">
        <v>25</v>
      </c>
      <c r="F30">
        <f>Table20[[#This Row],[KPI Achieved (as of 31 March 2018)]]/Table20[[#This Row],[KPI Target (Mar)]]*100</f>
        <v>98.095723687170818</v>
      </c>
    </row>
    <row r="31" spans="1:6" x14ac:dyDescent="0.25">
      <c r="A31" t="s">
        <v>10</v>
      </c>
      <c r="B31" t="s">
        <v>11</v>
      </c>
      <c r="C31" s="45">
        <v>25.012387443588118</v>
      </c>
      <c r="D31">
        <v>41</v>
      </c>
      <c r="E31" t="s">
        <v>7</v>
      </c>
      <c r="F31">
        <f>Table20[[#This Row],[KPI Achieved (as of 31 March 2018)]]/Table20[[#This Row],[KPI Target (Mar)]]*100</f>
        <v>163.9187786150749</v>
      </c>
    </row>
    <row r="32" spans="1:6" x14ac:dyDescent="0.25">
      <c r="A32" t="s">
        <v>12</v>
      </c>
      <c r="B32" t="s">
        <v>13</v>
      </c>
      <c r="C32" s="45">
        <v>4.0310422454398287</v>
      </c>
      <c r="D32">
        <v>13</v>
      </c>
      <c r="E32" t="s">
        <v>7</v>
      </c>
      <c r="F32">
        <f>Table20[[#This Row],[KPI Achieved (as of 31 March 2018)]]/Table20[[#This Row],[KPI Target (Mar)]]*100</f>
        <v>322.49724037763252</v>
      </c>
    </row>
    <row r="33" spans="1:6" x14ac:dyDescent="0.25">
      <c r="A33" t="s">
        <v>40</v>
      </c>
      <c r="B33" t="s">
        <v>41</v>
      </c>
      <c r="C33" s="45">
        <v>96.923001343903948</v>
      </c>
      <c r="D33">
        <v>31</v>
      </c>
      <c r="E33" t="s">
        <v>25</v>
      </c>
      <c r="F33">
        <f>Table20[[#This Row],[KPI Achieved (as of 31 March 2018)]]/Table20[[#This Row],[KPI Target (Mar)]]*100</f>
        <v>31.984151924892668</v>
      </c>
    </row>
    <row r="34" spans="1:6" x14ac:dyDescent="0.25">
      <c r="A34" t="s">
        <v>8</v>
      </c>
      <c r="B34" t="s">
        <v>9</v>
      </c>
      <c r="C34" s="45">
        <v>109.42919506569801</v>
      </c>
      <c r="D34">
        <v>145</v>
      </c>
      <c r="E34" t="s">
        <v>7</v>
      </c>
      <c r="F34">
        <f>Table20[[#This Row],[KPI Achieved (as of 31 March 2018)]]/Table20[[#This Row],[KPI Target (Mar)]]*100</f>
        <v>132.50577226026959</v>
      </c>
    </row>
    <row r="35" spans="1:6" x14ac:dyDescent="0.25">
      <c r="A35" t="s">
        <v>42</v>
      </c>
      <c r="B35" t="s">
        <v>43</v>
      </c>
      <c r="C35" s="45">
        <v>67.873885335892794</v>
      </c>
      <c r="D35">
        <v>99</v>
      </c>
      <c r="E35" t="s">
        <v>7</v>
      </c>
      <c r="F35">
        <f>Table20[[#This Row],[KPI Achieved (as of 31 March 2018)]]/Table20[[#This Row],[KPI Target (Mar)]]*100</f>
        <v>145.85874892835585</v>
      </c>
    </row>
    <row r="36" spans="1:6" x14ac:dyDescent="0.25">
      <c r="A36" t="s">
        <v>16</v>
      </c>
      <c r="B36" t="s">
        <v>17</v>
      </c>
      <c r="C36" s="45">
        <v>83.523508070553163</v>
      </c>
      <c r="D36">
        <v>133</v>
      </c>
      <c r="E36" t="s">
        <v>7</v>
      </c>
      <c r="F36">
        <f>Table20[[#This Row],[KPI Achieved (as of 31 March 2018)]]/Table20[[#This Row],[KPI Target (Mar)]]*100</f>
        <v>159.23660664211269</v>
      </c>
    </row>
    <row r="37" spans="1:6" x14ac:dyDescent="0.25">
      <c r="A37" t="s">
        <v>44</v>
      </c>
      <c r="B37" t="s">
        <v>45</v>
      </c>
      <c r="C37" s="45">
        <v>139.80137981862646</v>
      </c>
      <c r="D37">
        <v>166</v>
      </c>
      <c r="E37" t="s">
        <v>7</v>
      </c>
      <c r="F37">
        <f>Table20[[#This Row],[KPI Achieved (as of 31 March 2018)]]/Table20[[#This Row],[KPI Target (Mar)]]*100</f>
        <v>118.73988669880278</v>
      </c>
    </row>
    <row r="38" spans="1:6" x14ac:dyDescent="0.25">
      <c r="A38" t="s">
        <v>14</v>
      </c>
      <c r="B38" t="s">
        <v>15</v>
      </c>
      <c r="C38" s="45">
        <v>50.47142466295459</v>
      </c>
      <c r="D38">
        <v>84</v>
      </c>
      <c r="E38" t="s">
        <v>7</v>
      </c>
      <c r="F38">
        <f>Table20[[#This Row],[KPI Achieved (as of 31 March 2018)]]/Table20[[#This Row],[KPI Target (Mar)]]*100</f>
        <v>166.43080824634416</v>
      </c>
    </row>
    <row r="39" spans="1:6" x14ac:dyDescent="0.25">
      <c r="A39" t="s">
        <v>106</v>
      </c>
      <c r="B39" t="s">
        <v>107</v>
      </c>
      <c r="C39" s="45">
        <v>251.46382376321623</v>
      </c>
      <c r="D39">
        <v>214</v>
      </c>
      <c r="E39" t="s">
        <v>25</v>
      </c>
      <c r="F39">
        <f>Table20[[#This Row],[KPI Achieved (as of 31 March 2018)]]/Table20[[#This Row],[KPI Target (Mar)]]*100</f>
        <v>85.1017044111709</v>
      </c>
    </row>
    <row r="40" spans="1:6" x14ac:dyDescent="0.25">
      <c r="A40" t="s">
        <v>102</v>
      </c>
      <c r="B40" t="s">
        <v>103</v>
      </c>
      <c r="C40" s="45">
        <v>889.19345084337419</v>
      </c>
      <c r="D40">
        <v>453</v>
      </c>
      <c r="E40" t="s">
        <v>25</v>
      </c>
      <c r="F40">
        <f>Table20[[#This Row],[KPI Achieved (as of 31 March 2018)]]/Table20[[#This Row],[KPI Target (Mar)]]*100</f>
        <v>50.94504458735527</v>
      </c>
    </row>
    <row r="41" spans="1:6" x14ac:dyDescent="0.25">
      <c r="A41" t="s">
        <v>88</v>
      </c>
      <c r="B41" t="s">
        <v>89</v>
      </c>
      <c r="C41" s="45">
        <v>845.91815482384516</v>
      </c>
      <c r="D41">
        <v>1119</v>
      </c>
      <c r="E41" t="s">
        <v>7</v>
      </c>
      <c r="F41">
        <f>Table20[[#This Row],[KPI Achieved (as of 31 March 2018)]]/Table20[[#This Row],[KPI Target (Mar)]]*100</f>
        <v>132.2823010262762</v>
      </c>
    </row>
    <row r="42" spans="1:6" x14ac:dyDescent="0.25">
      <c r="A42" t="s">
        <v>100</v>
      </c>
      <c r="B42" t="s">
        <v>101</v>
      </c>
      <c r="C42" s="45">
        <v>381.27813440363946</v>
      </c>
      <c r="D42">
        <v>243</v>
      </c>
      <c r="E42" t="s">
        <v>25</v>
      </c>
      <c r="F42">
        <f>Table20[[#This Row],[KPI Achieved (as of 31 March 2018)]]/Table20[[#This Row],[KPI Target (Mar)]]*100</f>
        <v>63.733001731158403</v>
      </c>
    </row>
    <row r="43" spans="1:6" x14ac:dyDescent="0.25">
      <c r="A43" t="s">
        <v>90</v>
      </c>
      <c r="B43" t="s">
        <v>91</v>
      </c>
      <c r="C43" s="45">
        <v>481.03907996444826</v>
      </c>
      <c r="D43">
        <v>541</v>
      </c>
      <c r="E43" t="s">
        <v>7</v>
      </c>
      <c r="F43">
        <f>Table20[[#This Row],[KPI Achieved (as of 31 March 2018)]]/Table20[[#This Row],[KPI Target (Mar)]]*100</f>
        <v>112.46487500349936</v>
      </c>
    </row>
    <row r="44" spans="1:6" x14ac:dyDescent="0.25">
      <c r="A44" t="s">
        <v>96</v>
      </c>
      <c r="B44" t="s">
        <v>97</v>
      </c>
      <c r="C44" s="45">
        <v>229.13130418761125</v>
      </c>
      <c r="D44">
        <v>35</v>
      </c>
      <c r="E44" t="s">
        <v>25</v>
      </c>
      <c r="F44">
        <f>Table20[[#This Row],[KPI Achieved (as of 31 March 2018)]]/Table20[[#This Row],[KPI Target (Mar)]]*100</f>
        <v>15.275084355711702</v>
      </c>
    </row>
    <row r="45" spans="1:6" x14ac:dyDescent="0.25">
      <c r="A45" t="s">
        <v>98</v>
      </c>
      <c r="B45" t="s">
        <v>99</v>
      </c>
      <c r="C45" s="45">
        <v>1259.1057179191946</v>
      </c>
      <c r="D45">
        <v>37</v>
      </c>
      <c r="E45" t="s">
        <v>25</v>
      </c>
      <c r="F45">
        <f>Table20[[#This Row],[KPI Achieved (as of 31 March 2018)]]/Table20[[#This Row],[KPI Target (Mar)]]*100</f>
        <v>2.9385935965048602</v>
      </c>
    </row>
    <row r="46" spans="1:6" x14ac:dyDescent="0.25">
      <c r="A46" t="s">
        <v>92</v>
      </c>
      <c r="B46" t="s">
        <v>93</v>
      </c>
      <c r="C46" s="45">
        <v>608.5873208641126</v>
      </c>
      <c r="D46">
        <v>394</v>
      </c>
      <c r="E46" t="s">
        <v>25</v>
      </c>
      <c r="F46">
        <f>Table20[[#This Row],[KPI Achieved (as of 31 March 2018)]]/Table20[[#This Row],[KPI Target (Mar)]]*100</f>
        <v>64.740093408546969</v>
      </c>
    </row>
    <row r="47" spans="1:6" x14ac:dyDescent="0.25">
      <c r="A47" t="s">
        <v>104</v>
      </c>
      <c r="B47" t="s">
        <v>105</v>
      </c>
      <c r="C47" s="45">
        <v>586.72190813845589</v>
      </c>
      <c r="D47">
        <v>82</v>
      </c>
      <c r="E47" t="s">
        <v>25</v>
      </c>
      <c r="F47">
        <f>Table20[[#This Row],[KPI Achieved (as of 31 March 2018)]]/Table20[[#This Row],[KPI Target (Mar)]]*100</f>
        <v>13.975956728830633</v>
      </c>
    </row>
    <row r="48" spans="1:6" x14ac:dyDescent="0.25">
      <c r="A48" t="s">
        <v>94</v>
      </c>
      <c r="B48" t="s">
        <v>95</v>
      </c>
      <c r="C48" s="45">
        <v>532.96943518788305</v>
      </c>
      <c r="D48">
        <v>764</v>
      </c>
      <c r="E48" t="s">
        <v>7</v>
      </c>
      <c r="F48">
        <f>Table20[[#This Row],[KPI Achieved (as of 31 March 2018)]]/Table20[[#This Row],[KPI Target (Mar)]]*100</f>
        <v>143.34780750244596</v>
      </c>
    </row>
    <row r="49" spans="1:6" x14ac:dyDescent="0.25">
      <c r="A49" t="s">
        <v>28</v>
      </c>
      <c r="B49" t="s">
        <v>29</v>
      </c>
      <c r="C49" s="45">
        <v>227.34473587118487</v>
      </c>
      <c r="D49">
        <v>107</v>
      </c>
      <c r="E49" t="s">
        <v>25</v>
      </c>
      <c r="F49">
        <f>Table20[[#This Row],[KPI Achieved (as of 31 March 2018)]]/Table20[[#This Row],[KPI Target (Mar)]]*100</f>
        <v>47.065087999498239</v>
      </c>
    </row>
    <row r="50" spans="1:6" x14ac:dyDescent="0.25">
      <c r="A50" t="s">
        <v>26</v>
      </c>
      <c r="B50" t="s">
        <v>27</v>
      </c>
      <c r="C50" s="45">
        <v>214.356599404565</v>
      </c>
      <c r="D50">
        <v>107</v>
      </c>
      <c r="E50" t="s">
        <v>25</v>
      </c>
      <c r="F50">
        <f>Table20[[#This Row],[KPI Achieved (as of 31 March 2018)]]/Table20[[#This Row],[KPI Target (Mar)]]*100</f>
        <v>49.916820987654319</v>
      </c>
    </row>
    <row r="51" spans="1:6" x14ac:dyDescent="0.25">
      <c r="A51" t="s">
        <v>23</v>
      </c>
      <c r="B51" t="s">
        <v>24</v>
      </c>
      <c r="C51" s="45">
        <v>135.74777067178559</v>
      </c>
      <c r="D51">
        <v>3</v>
      </c>
      <c r="E51" t="s">
        <v>25</v>
      </c>
      <c r="F51">
        <f>Table20[[#This Row],[KPI Achieved (as of 31 March 2018)]]/Table20[[#This Row],[KPI Target (Mar)]]*100</f>
        <v>2.209981044369028</v>
      </c>
    </row>
  </sheetData>
  <pageMargins left="0.7" right="0.7" top="0.75" bottom="0.75" header="0.3" footer="0.3"/>
  <pageSetup paperSize="9" scale="78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view="pageBreakPreview" zoomScale="60" zoomScaleNormal="100" workbookViewId="0">
      <selection activeCell="G2" sqref="G2:G51"/>
    </sheetView>
  </sheetViews>
  <sheetFormatPr defaultRowHeight="15" x14ac:dyDescent="0.25"/>
  <cols>
    <col min="2" max="2" width="14.5703125" customWidth="1"/>
    <col min="3" max="3" width="51.42578125" customWidth="1"/>
    <col min="4" max="4" width="13.140625" customWidth="1"/>
    <col min="5" max="5" width="12.7109375" customWidth="1"/>
    <col min="6" max="6" width="10.28515625" customWidth="1"/>
  </cols>
  <sheetData>
    <row r="1" spans="1:7" s="10" customFormat="1" ht="42" customHeight="1" x14ac:dyDescent="0.25">
      <c r="A1" s="10" t="s">
        <v>108</v>
      </c>
      <c r="B1" s="11" t="s">
        <v>109</v>
      </c>
      <c r="C1" s="11" t="s">
        <v>0</v>
      </c>
      <c r="D1" s="11" t="s">
        <v>110</v>
      </c>
      <c r="E1" s="11" t="s">
        <v>111</v>
      </c>
      <c r="F1" s="12" t="s">
        <v>112</v>
      </c>
    </row>
    <row r="2" spans="1:7" x14ac:dyDescent="0.25">
      <c r="A2">
        <v>1</v>
      </c>
      <c r="B2" s="17" t="s">
        <v>78</v>
      </c>
      <c r="C2" s="17" t="s">
        <v>79</v>
      </c>
      <c r="D2" s="46">
        <v>321.96275678520544</v>
      </c>
      <c r="E2" s="17">
        <v>285</v>
      </c>
      <c r="F2" s="18" t="s">
        <v>25</v>
      </c>
      <c r="G2" s="52">
        <f>E2/D2*100</f>
        <v>88.519555132935821</v>
      </c>
    </row>
    <row r="3" spans="1:7" x14ac:dyDescent="0.25">
      <c r="A3">
        <v>2</v>
      </c>
      <c r="B3" s="15" t="s">
        <v>48</v>
      </c>
      <c r="C3" s="15" t="s">
        <v>49</v>
      </c>
      <c r="D3" s="47">
        <v>72.627477995952191</v>
      </c>
      <c r="E3" s="15">
        <v>42</v>
      </c>
      <c r="F3" s="16" t="s">
        <v>25</v>
      </c>
      <c r="G3" s="52">
        <f t="shared" ref="G3:G51" si="0">E3/D3*100</f>
        <v>57.829352139063431</v>
      </c>
    </row>
    <row r="4" spans="1:7" x14ac:dyDescent="0.25">
      <c r="A4">
        <v>3</v>
      </c>
      <c r="B4" s="17" t="s">
        <v>20</v>
      </c>
      <c r="C4" s="17" t="s">
        <v>21</v>
      </c>
      <c r="D4" s="46">
        <v>73.577636896957245</v>
      </c>
      <c r="E4" s="17">
        <v>47</v>
      </c>
      <c r="F4" s="18" t="s">
        <v>25</v>
      </c>
      <c r="G4" s="52">
        <f t="shared" si="0"/>
        <v>63.878104791299236</v>
      </c>
    </row>
    <row r="5" spans="1:7" x14ac:dyDescent="0.25">
      <c r="A5">
        <v>4</v>
      </c>
      <c r="B5" s="13" t="s">
        <v>18</v>
      </c>
      <c r="C5" s="13" t="s">
        <v>19</v>
      </c>
      <c r="D5" s="48">
        <v>611.90079886353419</v>
      </c>
      <c r="E5" s="13">
        <v>658</v>
      </c>
      <c r="F5" s="14" t="s">
        <v>7</v>
      </c>
      <c r="G5" s="52">
        <f t="shared" si="0"/>
        <v>107.53377037946095</v>
      </c>
    </row>
    <row r="6" spans="1:7" x14ac:dyDescent="0.25">
      <c r="A6">
        <v>5</v>
      </c>
      <c r="B6" s="15" t="s">
        <v>64</v>
      </c>
      <c r="C6" s="15" t="s">
        <v>65</v>
      </c>
      <c r="D6" s="47">
        <v>402.13896414678624</v>
      </c>
      <c r="E6" s="15">
        <v>306</v>
      </c>
      <c r="F6" s="16" t="s">
        <v>25</v>
      </c>
      <c r="G6" s="52">
        <f t="shared" si="0"/>
        <v>76.093098973693529</v>
      </c>
    </row>
    <row r="7" spans="1:7" x14ac:dyDescent="0.25">
      <c r="A7">
        <v>6</v>
      </c>
      <c r="B7" s="15" t="s">
        <v>60</v>
      </c>
      <c r="C7" s="15" t="s">
        <v>61</v>
      </c>
      <c r="D7" s="47">
        <v>119.52081024530716</v>
      </c>
      <c r="E7" s="15">
        <v>134</v>
      </c>
      <c r="F7" s="16" t="s">
        <v>7</v>
      </c>
      <c r="G7" s="52">
        <f t="shared" si="0"/>
        <v>112.11436713403754</v>
      </c>
    </row>
    <row r="8" spans="1:7" x14ac:dyDescent="0.25">
      <c r="A8">
        <v>7</v>
      </c>
      <c r="B8" s="13" t="s">
        <v>62</v>
      </c>
      <c r="C8" s="13" t="s">
        <v>63</v>
      </c>
      <c r="D8" s="48">
        <v>220.16991360977636</v>
      </c>
      <c r="E8" s="13">
        <v>224</v>
      </c>
      <c r="F8" s="14" t="s">
        <v>7</v>
      </c>
      <c r="G8" s="52">
        <f t="shared" si="0"/>
        <v>101.73960480223106</v>
      </c>
    </row>
    <row r="9" spans="1:7" x14ac:dyDescent="0.25">
      <c r="A9">
        <v>8</v>
      </c>
      <c r="B9" s="17" t="s">
        <v>56</v>
      </c>
      <c r="C9" s="17" t="s">
        <v>57</v>
      </c>
      <c r="D9" s="46">
        <v>596.46031141557592</v>
      </c>
      <c r="E9" s="17">
        <v>222</v>
      </c>
      <c r="F9" s="18" t="s">
        <v>25</v>
      </c>
      <c r="G9" s="52">
        <f t="shared" si="0"/>
        <v>37.219576181544859</v>
      </c>
    </row>
    <row r="10" spans="1:7" x14ac:dyDescent="0.25">
      <c r="A10">
        <v>9</v>
      </c>
      <c r="B10" s="15" t="s">
        <v>76</v>
      </c>
      <c r="C10" s="15" t="s">
        <v>77</v>
      </c>
      <c r="D10" s="47">
        <v>219.27303694291624</v>
      </c>
      <c r="E10" s="15">
        <v>130</v>
      </c>
      <c r="F10" s="16" t="s">
        <v>25</v>
      </c>
      <c r="G10" s="52">
        <f t="shared" si="0"/>
        <v>59.286815110716574</v>
      </c>
    </row>
    <row r="11" spans="1:7" x14ac:dyDescent="0.25">
      <c r="A11">
        <v>11</v>
      </c>
      <c r="B11" s="15" t="s">
        <v>54</v>
      </c>
      <c r="C11" s="15" t="s">
        <v>55</v>
      </c>
      <c r="D11" s="47">
        <v>424.22173963461557</v>
      </c>
      <c r="E11" s="15">
        <v>298</v>
      </c>
      <c r="F11" s="16" t="s">
        <v>25</v>
      </c>
      <c r="G11" s="52">
        <f t="shared" si="0"/>
        <v>70.246282111017919</v>
      </c>
    </row>
    <row r="12" spans="1:7" x14ac:dyDescent="0.25">
      <c r="A12">
        <v>12</v>
      </c>
      <c r="B12" s="17" t="s">
        <v>72</v>
      </c>
      <c r="C12" s="17" t="s">
        <v>73</v>
      </c>
      <c r="D12" s="46">
        <v>381.21844000042165</v>
      </c>
      <c r="E12" s="17">
        <v>250</v>
      </c>
      <c r="F12" s="18" t="s">
        <v>25</v>
      </c>
      <c r="G12" s="52">
        <f t="shared" si="0"/>
        <v>65.579199159338543</v>
      </c>
    </row>
    <row r="13" spans="1:7" x14ac:dyDescent="0.25">
      <c r="A13">
        <v>13</v>
      </c>
      <c r="B13" s="15" t="s">
        <v>74</v>
      </c>
      <c r="C13" s="15" t="s">
        <v>75</v>
      </c>
      <c r="D13" s="47">
        <v>36.599673950716067</v>
      </c>
      <c r="E13" s="15">
        <v>9</v>
      </c>
      <c r="F13" s="16" t="s">
        <v>25</v>
      </c>
      <c r="G13" s="52">
        <f t="shared" si="0"/>
        <v>24.590382996632997</v>
      </c>
    </row>
    <row r="14" spans="1:7" x14ac:dyDescent="0.25">
      <c r="A14">
        <v>14</v>
      </c>
      <c r="B14" s="15" t="s">
        <v>50</v>
      </c>
      <c r="C14" s="15" t="s">
        <v>51</v>
      </c>
      <c r="D14" s="47">
        <v>96.466861341570123</v>
      </c>
      <c r="E14" s="15">
        <v>128</v>
      </c>
      <c r="F14" s="16" t="s">
        <v>7</v>
      </c>
      <c r="G14" s="52">
        <f t="shared" si="0"/>
        <v>132.68805289183948</v>
      </c>
    </row>
    <row r="15" spans="1:7" x14ac:dyDescent="0.25">
      <c r="A15">
        <v>15</v>
      </c>
      <c r="B15" s="17" t="s">
        <v>46</v>
      </c>
      <c r="C15" s="17" t="s">
        <v>47</v>
      </c>
      <c r="D15" s="46">
        <v>587.51805311040596</v>
      </c>
      <c r="E15" s="17">
        <v>406</v>
      </c>
      <c r="F15" s="18" t="s">
        <v>25</v>
      </c>
      <c r="G15" s="52">
        <f t="shared" si="0"/>
        <v>69.104259494763937</v>
      </c>
    </row>
    <row r="16" spans="1:7" x14ac:dyDescent="0.25">
      <c r="A16">
        <v>16</v>
      </c>
      <c r="B16" s="15" t="s">
        <v>86</v>
      </c>
      <c r="C16" s="15" t="s">
        <v>87</v>
      </c>
      <c r="D16" s="47">
        <v>772.89714207402574</v>
      </c>
      <c r="E16" s="15">
        <v>554</v>
      </c>
      <c r="F16" s="16" t="s">
        <v>25</v>
      </c>
      <c r="G16" s="52">
        <f t="shared" si="0"/>
        <v>71.678360527168252</v>
      </c>
    </row>
    <row r="17" spans="1:7" x14ac:dyDescent="0.25">
      <c r="A17">
        <v>17</v>
      </c>
      <c r="B17" s="17" t="s">
        <v>80</v>
      </c>
      <c r="C17" s="17" t="s">
        <v>81</v>
      </c>
      <c r="D17" s="46">
        <v>315.55123920766607</v>
      </c>
      <c r="E17" s="17">
        <v>193</v>
      </c>
      <c r="F17" s="18" t="s">
        <v>25</v>
      </c>
      <c r="G17" s="52">
        <f t="shared" si="0"/>
        <v>61.162808450574836</v>
      </c>
    </row>
    <row r="18" spans="1:7" x14ac:dyDescent="0.25">
      <c r="A18">
        <v>18</v>
      </c>
      <c r="B18" s="15" t="s">
        <v>82</v>
      </c>
      <c r="C18" s="15" t="s">
        <v>83</v>
      </c>
      <c r="D18" s="47">
        <v>1212.2281491476822</v>
      </c>
      <c r="E18" s="15">
        <v>436</v>
      </c>
      <c r="F18" s="16" t="s">
        <v>25</v>
      </c>
      <c r="G18" s="52">
        <f t="shared" si="0"/>
        <v>35.966826896946067</v>
      </c>
    </row>
    <row r="19" spans="1:7" x14ac:dyDescent="0.25">
      <c r="A19">
        <v>19</v>
      </c>
      <c r="B19" s="17" t="s">
        <v>68</v>
      </c>
      <c r="C19" s="17" t="s">
        <v>69</v>
      </c>
      <c r="D19" s="46">
        <v>851.51428925962853</v>
      </c>
      <c r="E19" s="17">
        <v>240</v>
      </c>
      <c r="F19" s="18" t="s">
        <v>25</v>
      </c>
      <c r="G19" s="52">
        <f t="shared" si="0"/>
        <v>28.185081921370259</v>
      </c>
    </row>
    <row r="20" spans="1:7" x14ac:dyDescent="0.25">
      <c r="A20">
        <v>20</v>
      </c>
      <c r="B20" s="15" t="s">
        <v>52</v>
      </c>
      <c r="C20" s="15" t="s">
        <v>53</v>
      </c>
      <c r="D20" s="47">
        <v>926.31431914736606</v>
      </c>
      <c r="E20" s="15">
        <v>434</v>
      </c>
      <c r="F20" s="16" t="s">
        <v>25</v>
      </c>
      <c r="G20" s="52">
        <f t="shared" si="0"/>
        <v>46.852347095258011</v>
      </c>
    </row>
    <row r="21" spans="1:7" x14ac:dyDescent="0.25">
      <c r="A21">
        <v>21</v>
      </c>
      <c r="B21" s="17" t="s">
        <v>66</v>
      </c>
      <c r="C21" s="17" t="s">
        <v>67</v>
      </c>
      <c r="D21" s="46">
        <v>674.80648846632755</v>
      </c>
      <c r="E21" s="17">
        <v>442</v>
      </c>
      <c r="F21" s="18" t="s">
        <v>25</v>
      </c>
      <c r="G21" s="52">
        <f t="shared" si="0"/>
        <v>65.500259341690608</v>
      </c>
    </row>
    <row r="22" spans="1:7" x14ac:dyDescent="0.25">
      <c r="A22">
        <v>22</v>
      </c>
      <c r="B22" s="15" t="s">
        <v>84</v>
      </c>
      <c r="C22" s="15" t="s">
        <v>85</v>
      </c>
      <c r="D22" s="47">
        <v>859.52046793634759</v>
      </c>
      <c r="E22" s="15">
        <v>407</v>
      </c>
      <c r="F22" s="16" t="s">
        <v>25</v>
      </c>
      <c r="G22" s="52">
        <f t="shared" si="0"/>
        <v>47.351984645249971</v>
      </c>
    </row>
    <row r="23" spans="1:7" x14ac:dyDescent="0.25">
      <c r="A23">
        <v>23</v>
      </c>
      <c r="B23" s="17" t="s">
        <v>58</v>
      </c>
      <c r="C23" s="17" t="s">
        <v>59</v>
      </c>
      <c r="D23" s="46">
        <v>382.96181701261872</v>
      </c>
      <c r="E23" s="17">
        <v>115</v>
      </c>
      <c r="F23" s="18" t="s">
        <v>25</v>
      </c>
      <c r="G23" s="52">
        <f t="shared" si="0"/>
        <v>30.029103396543238</v>
      </c>
    </row>
    <row r="24" spans="1:7" x14ac:dyDescent="0.25">
      <c r="A24">
        <v>24</v>
      </c>
      <c r="B24" s="15" t="s">
        <v>70</v>
      </c>
      <c r="C24" s="15" t="s">
        <v>71</v>
      </c>
      <c r="D24" s="47">
        <v>150.40178514122383</v>
      </c>
      <c r="E24" s="15">
        <v>95</v>
      </c>
      <c r="F24" s="16" t="s">
        <v>25</v>
      </c>
      <c r="G24" s="52">
        <f t="shared" si="0"/>
        <v>63.164143903476401</v>
      </c>
    </row>
    <row r="25" spans="1:7" x14ac:dyDescent="0.25">
      <c r="A25">
        <v>25</v>
      </c>
      <c r="B25" s="13" t="s">
        <v>5</v>
      </c>
      <c r="C25" s="13" t="s">
        <v>6</v>
      </c>
      <c r="D25" s="48">
        <v>80.061786767191393</v>
      </c>
      <c r="E25" s="13">
        <v>134</v>
      </c>
      <c r="F25" s="14" t="s">
        <v>7</v>
      </c>
      <c r="G25" s="52">
        <f t="shared" si="0"/>
        <v>167.370733792956</v>
      </c>
    </row>
    <row r="26" spans="1:7" x14ac:dyDescent="0.25">
      <c r="A26">
        <v>26</v>
      </c>
      <c r="B26" s="17" t="s">
        <v>30</v>
      </c>
      <c r="C26" s="17" t="s">
        <v>31</v>
      </c>
      <c r="D26" s="46">
        <v>341.40633357152331</v>
      </c>
      <c r="E26" s="17">
        <v>167</v>
      </c>
      <c r="F26" s="18" t="s">
        <v>25</v>
      </c>
      <c r="G26" s="52">
        <f t="shared" si="0"/>
        <v>48.915319833987247</v>
      </c>
    </row>
    <row r="27" spans="1:7" x14ac:dyDescent="0.25">
      <c r="A27">
        <v>27</v>
      </c>
      <c r="B27" s="15" t="s">
        <v>32</v>
      </c>
      <c r="C27" s="15" t="s">
        <v>33</v>
      </c>
      <c r="D27" s="47">
        <v>77.289714207402554</v>
      </c>
      <c r="E27" s="15">
        <v>25</v>
      </c>
      <c r="F27" s="16" t="s">
        <v>25</v>
      </c>
      <c r="G27" s="52">
        <f t="shared" si="0"/>
        <v>32.345830562801567</v>
      </c>
    </row>
    <row r="28" spans="1:7" x14ac:dyDescent="0.25">
      <c r="A28">
        <v>28</v>
      </c>
      <c r="B28" s="17" t="s">
        <v>34</v>
      </c>
      <c r="C28" s="17" t="s">
        <v>35</v>
      </c>
      <c r="D28" s="46">
        <v>1215.7149031720764</v>
      </c>
      <c r="E28" s="17">
        <v>512</v>
      </c>
      <c r="F28" s="18" t="s">
        <v>25</v>
      </c>
      <c r="G28" s="52">
        <f t="shared" si="0"/>
        <v>42.115137246740638</v>
      </c>
    </row>
    <row r="29" spans="1:7" x14ac:dyDescent="0.25">
      <c r="A29">
        <v>29</v>
      </c>
      <c r="B29" s="15" t="s">
        <v>36</v>
      </c>
      <c r="C29" s="15" t="s">
        <v>37</v>
      </c>
      <c r="D29" s="47">
        <v>141.82373655902475</v>
      </c>
      <c r="E29" s="15">
        <v>119</v>
      </c>
      <c r="F29" s="16" t="s">
        <v>25</v>
      </c>
      <c r="G29" s="52">
        <f t="shared" si="0"/>
        <v>83.906969938331954</v>
      </c>
    </row>
    <row r="30" spans="1:7" x14ac:dyDescent="0.25">
      <c r="A30">
        <v>30</v>
      </c>
      <c r="B30" s="17" t="s">
        <v>38</v>
      </c>
      <c r="C30" s="17" t="s">
        <v>39</v>
      </c>
      <c r="D30" s="46">
        <v>221.88552332621614</v>
      </c>
      <c r="E30" s="17">
        <v>190</v>
      </c>
      <c r="F30" s="18" t="s">
        <v>25</v>
      </c>
      <c r="G30" s="52">
        <f t="shared" si="0"/>
        <v>85.629741477393267</v>
      </c>
    </row>
    <row r="31" spans="1:7" x14ac:dyDescent="0.25">
      <c r="A31">
        <v>31</v>
      </c>
      <c r="B31" s="15" t="s">
        <v>10</v>
      </c>
      <c r="C31" s="15" t="s">
        <v>11</v>
      </c>
      <c r="D31" s="47">
        <v>32.024714706876559</v>
      </c>
      <c r="E31" s="15">
        <v>36</v>
      </c>
      <c r="F31" s="16" t="s">
        <v>7</v>
      </c>
      <c r="G31" s="52">
        <f t="shared" si="0"/>
        <v>112.41317941317941</v>
      </c>
    </row>
    <row r="32" spans="1:7" x14ac:dyDescent="0.25">
      <c r="A32">
        <v>32</v>
      </c>
      <c r="B32" s="13" t="s">
        <v>12</v>
      </c>
      <c r="C32" s="13" t="s">
        <v>13</v>
      </c>
      <c r="D32" s="48">
        <v>4.9635707430487024</v>
      </c>
      <c r="E32" s="13">
        <v>15</v>
      </c>
      <c r="F32" s="14" t="s">
        <v>7</v>
      </c>
      <c r="G32" s="52">
        <f t="shared" si="0"/>
        <v>302.20179738562092</v>
      </c>
    </row>
    <row r="33" spans="1:7" x14ac:dyDescent="0.25">
      <c r="A33">
        <v>33</v>
      </c>
      <c r="B33" s="15" t="s">
        <v>40</v>
      </c>
      <c r="C33" s="15" t="s">
        <v>41</v>
      </c>
      <c r="D33" s="47">
        <v>124.09576948914666</v>
      </c>
      <c r="E33" s="15">
        <v>107</v>
      </c>
      <c r="F33" s="16" t="s">
        <v>25</v>
      </c>
      <c r="G33" s="52">
        <f t="shared" si="0"/>
        <v>86.223729012259483</v>
      </c>
    </row>
    <row r="34" spans="1:7" x14ac:dyDescent="0.25">
      <c r="A34">
        <v>34</v>
      </c>
      <c r="B34" s="17" t="s">
        <v>8</v>
      </c>
      <c r="C34" s="17" t="s">
        <v>9</v>
      </c>
      <c r="D34" s="46">
        <v>140.10812684258497</v>
      </c>
      <c r="E34" s="17">
        <v>114</v>
      </c>
      <c r="F34" s="18" t="s">
        <v>25</v>
      </c>
      <c r="G34" s="52">
        <f t="shared" si="0"/>
        <v>81.365729860967946</v>
      </c>
    </row>
    <row r="35" spans="1:7" x14ac:dyDescent="0.25">
      <c r="A35">
        <v>35</v>
      </c>
      <c r="B35" s="15" t="s">
        <v>42</v>
      </c>
      <c r="C35" s="15" t="s">
        <v>43</v>
      </c>
      <c r="D35" s="47">
        <v>86.006599268387816</v>
      </c>
      <c r="E35" s="15">
        <v>75</v>
      </c>
      <c r="F35" s="16" t="s">
        <v>25</v>
      </c>
      <c r="G35" s="52">
        <f t="shared" si="0"/>
        <v>87.202610774039343</v>
      </c>
    </row>
    <row r="36" spans="1:7" x14ac:dyDescent="0.25">
      <c r="A36">
        <v>36</v>
      </c>
      <c r="B36" s="15" t="s">
        <v>16</v>
      </c>
      <c r="C36" s="15" t="s">
        <v>17</v>
      </c>
      <c r="D36" s="47">
        <v>106.9396723247485</v>
      </c>
      <c r="E36" s="15">
        <v>145</v>
      </c>
      <c r="F36" s="16" t="s">
        <v>7</v>
      </c>
      <c r="G36" s="52">
        <f t="shared" si="0"/>
        <v>135.59046595885576</v>
      </c>
    </row>
    <row r="37" spans="1:7" x14ac:dyDescent="0.25">
      <c r="A37">
        <v>37</v>
      </c>
      <c r="B37" s="17" t="s">
        <v>44</v>
      </c>
      <c r="C37" s="17" t="s">
        <v>45</v>
      </c>
      <c r="D37" s="46">
        <v>178.99528041522078</v>
      </c>
      <c r="E37" s="17">
        <v>140</v>
      </c>
      <c r="F37" s="18" t="s">
        <v>25</v>
      </c>
      <c r="G37" s="52">
        <f t="shared" si="0"/>
        <v>78.214352733344555</v>
      </c>
    </row>
    <row r="38" spans="1:7" x14ac:dyDescent="0.25">
      <c r="A38">
        <v>38</v>
      </c>
      <c r="B38" s="15" t="s">
        <v>14</v>
      </c>
      <c r="C38" s="15" t="s">
        <v>15</v>
      </c>
      <c r="D38" s="47">
        <v>64.049429413753117</v>
      </c>
      <c r="E38" s="15">
        <v>42</v>
      </c>
      <c r="F38" s="16" t="s">
        <v>25</v>
      </c>
      <c r="G38" s="52">
        <f t="shared" si="0"/>
        <v>65.574354657687991</v>
      </c>
    </row>
    <row r="39" spans="1:7" x14ac:dyDescent="0.25">
      <c r="A39">
        <v>39</v>
      </c>
      <c r="B39" s="17" t="s">
        <v>106</v>
      </c>
      <c r="C39" s="17" t="s">
        <v>107</v>
      </c>
      <c r="D39" s="46">
        <v>322.53462669068534</v>
      </c>
      <c r="E39" s="17">
        <v>192</v>
      </c>
      <c r="F39" s="18" t="s">
        <v>25</v>
      </c>
      <c r="G39" s="52">
        <f t="shared" si="0"/>
        <v>59.528492171518174</v>
      </c>
    </row>
    <row r="40" spans="1:7" x14ac:dyDescent="0.25">
      <c r="A40">
        <v>40</v>
      </c>
      <c r="B40" s="15" t="s">
        <v>102</v>
      </c>
      <c r="C40" s="15" t="s">
        <v>103</v>
      </c>
      <c r="D40" s="47">
        <v>1140.7496916476034</v>
      </c>
      <c r="E40" s="15">
        <v>995</v>
      </c>
      <c r="F40" s="16" t="s">
        <v>25</v>
      </c>
      <c r="G40" s="52">
        <f t="shared" si="0"/>
        <v>87.223341569604571</v>
      </c>
    </row>
    <row r="41" spans="1:7" x14ac:dyDescent="0.25">
      <c r="A41">
        <v>41</v>
      </c>
      <c r="B41" s="13" t="s">
        <v>88</v>
      </c>
      <c r="C41" s="13" t="s">
        <v>89</v>
      </c>
      <c r="D41" s="48">
        <v>1089.0295069524241</v>
      </c>
      <c r="E41" s="13">
        <v>1152</v>
      </c>
      <c r="F41" s="14" t="s">
        <v>7</v>
      </c>
      <c r="G41" s="52">
        <f t="shared" si="0"/>
        <v>105.78225774835015</v>
      </c>
    </row>
    <row r="42" spans="1:7" x14ac:dyDescent="0.25">
      <c r="A42">
        <v>42</v>
      </c>
      <c r="B42" s="21" t="s">
        <v>100</v>
      </c>
      <c r="C42" s="21" t="s">
        <v>101</v>
      </c>
      <c r="D42" s="50">
        <v>488.7266890859064</v>
      </c>
      <c r="E42" s="21">
        <v>255</v>
      </c>
      <c r="F42" s="22" t="s">
        <v>25</v>
      </c>
      <c r="G42" s="52">
        <f t="shared" si="0"/>
        <v>52.176401595120815</v>
      </c>
    </row>
    <row r="43" spans="1:7" x14ac:dyDescent="0.25">
      <c r="A43">
        <v>43</v>
      </c>
      <c r="B43" s="19" t="s">
        <v>90</v>
      </c>
      <c r="C43" s="19" t="s">
        <v>91</v>
      </c>
      <c r="D43" s="49">
        <v>613.08758262262938</v>
      </c>
      <c r="E43" s="19">
        <v>397</v>
      </c>
      <c r="F43" s="20" t="s">
        <v>25</v>
      </c>
      <c r="G43" s="52">
        <f t="shared" si="0"/>
        <v>64.754206617876221</v>
      </c>
    </row>
    <row r="44" spans="1:7" x14ac:dyDescent="0.25">
      <c r="A44">
        <v>44</v>
      </c>
      <c r="B44" s="21" t="s">
        <v>96</v>
      </c>
      <c r="C44" s="21" t="s">
        <v>97</v>
      </c>
      <c r="D44" s="50">
        <v>287.07608134178099</v>
      </c>
      <c r="E44" s="21">
        <v>94</v>
      </c>
      <c r="F44" s="22" t="s">
        <v>25</v>
      </c>
      <c r="G44" s="52">
        <f t="shared" si="0"/>
        <v>32.743933092805271</v>
      </c>
    </row>
    <row r="45" spans="1:7" x14ac:dyDescent="0.25">
      <c r="A45">
        <v>45</v>
      </c>
      <c r="B45" s="19" t="s">
        <v>98</v>
      </c>
      <c r="C45" s="19" t="s">
        <v>99</v>
      </c>
      <c r="D45" s="49">
        <v>1611.5293936424669</v>
      </c>
      <c r="E45" s="19">
        <v>527</v>
      </c>
      <c r="F45" s="20" t="s">
        <v>25</v>
      </c>
      <c r="G45" s="52">
        <f t="shared" si="0"/>
        <v>32.701854653041465</v>
      </c>
    </row>
    <row r="46" spans="1:7" x14ac:dyDescent="0.25">
      <c r="A46">
        <v>46</v>
      </c>
      <c r="B46" s="21" t="s">
        <v>92</v>
      </c>
      <c r="C46" s="21" t="s">
        <v>93</v>
      </c>
      <c r="D46" s="50">
        <v>778.1272731106169</v>
      </c>
      <c r="E46" s="21">
        <v>492</v>
      </c>
      <c r="F46" s="22" t="s">
        <v>25</v>
      </c>
      <c r="G46" s="52">
        <f t="shared" si="0"/>
        <v>63.228730954667142</v>
      </c>
    </row>
    <row r="47" spans="1:7" x14ac:dyDescent="0.25">
      <c r="A47">
        <v>47</v>
      </c>
      <c r="B47" s="19" t="s">
        <v>104</v>
      </c>
      <c r="C47" s="19" t="s">
        <v>105</v>
      </c>
      <c r="D47" s="49">
        <v>746.16536122033756</v>
      </c>
      <c r="E47" s="19">
        <v>41</v>
      </c>
      <c r="F47" s="20" t="s">
        <v>25</v>
      </c>
      <c r="G47" s="52">
        <f t="shared" si="0"/>
        <v>5.4947605625843279</v>
      </c>
    </row>
    <row r="48" spans="1:7" x14ac:dyDescent="0.25">
      <c r="A48">
        <v>48</v>
      </c>
      <c r="B48" s="19" t="s">
        <v>94</v>
      </c>
      <c r="C48" s="19" t="s">
        <v>95</v>
      </c>
      <c r="D48" s="49">
        <v>681.66041176904662</v>
      </c>
      <c r="E48" s="19">
        <v>809</v>
      </c>
      <c r="F48" s="20" t="s">
        <v>7</v>
      </c>
      <c r="G48" s="52">
        <f t="shared" si="0"/>
        <v>118.68079560326548</v>
      </c>
    </row>
    <row r="49" spans="1:7" x14ac:dyDescent="0.25">
      <c r="A49">
        <v>49</v>
      </c>
      <c r="B49" s="21" t="s">
        <v>28</v>
      </c>
      <c r="C49" s="21" t="s">
        <v>29</v>
      </c>
      <c r="D49" s="50">
        <v>286.50682264544923</v>
      </c>
      <c r="E49" s="21">
        <v>24</v>
      </c>
      <c r="F49" s="22" t="s">
        <v>25</v>
      </c>
      <c r="G49" s="52">
        <f t="shared" si="0"/>
        <v>8.376763868447167</v>
      </c>
    </row>
    <row r="50" spans="1:7" x14ac:dyDescent="0.25">
      <c r="A50">
        <v>50</v>
      </c>
      <c r="B50" s="19" t="s">
        <v>26</v>
      </c>
      <c r="C50" s="19" t="s">
        <v>27</v>
      </c>
      <c r="D50" s="49">
        <v>262.77727463199017</v>
      </c>
      <c r="E50" s="19">
        <v>49</v>
      </c>
      <c r="F50" s="20" t="s">
        <v>25</v>
      </c>
      <c r="G50" s="52">
        <f t="shared" si="0"/>
        <v>18.646970164609051</v>
      </c>
    </row>
    <row r="51" spans="1:7" x14ac:dyDescent="0.25">
      <c r="A51">
        <v>51</v>
      </c>
      <c r="B51" s="21" t="s">
        <v>23</v>
      </c>
      <c r="C51" s="21" t="s">
        <v>24</v>
      </c>
      <c r="D51" s="50">
        <v>461.99490823221834</v>
      </c>
      <c r="E51" s="21">
        <v>2</v>
      </c>
      <c r="F51" s="22" t="s">
        <v>25</v>
      </c>
      <c r="G51" s="52">
        <f t="shared" si="0"/>
        <v>0.43290520401032528</v>
      </c>
    </row>
  </sheetData>
  <sortState ref="A2:F52">
    <sortCondition ref="B2:B52"/>
  </sortState>
  <pageMargins left="0.7" right="0.7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view="pageBreakPreview" zoomScale="60" zoomScaleNormal="100" workbookViewId="0">
      <selection activeCell="G3" sqref="G3:G52"/>
    </sheetView>
  </sheetViews>
  <sheetFormatPr defaultRowHeight="15" x14ac:dyDescent="0.25"/>
  <cols>
    <col min="1" max="1" width="13.140625" customWidth="1"/>
    <col min="2" max="2" width="63" customWidth="1"/>
    <col min="3" max="3" width="10.85546875" style="29" customWidth="1"/>
    <col min="4" max="4" width="9.5703125" style="29" customWidth="1"/>
    <col min="5" max="5" width="12.7109375" style="29" customWidth="1"/>
    <col min="6" max="6" width="12.28515625" style="29" customWidth="1"/>
  </cols>
  <sheetData>
    <row r="2" spans="1:7" s="10" customFormat="1" ht="43.5" customHeight="1" x14ac:dyDescent="0.25">
      <c r="A2" s="36" t="s">
        <v>115</v>
      </c>
      <c r="B2" s="11" t="s">
        <v>0</v>
      </c>
      <c r="C2" s="11" t="s">
        <v>1</v>
      </c>
      <c r="D2" s="11" t="s">
        <v>116</v>
      </c>
      <c r="E2" s="11" t="s">
        <v>117</v>
      </c>
      <c r="F2" s="12" t="s">
        <v>4</v>
      </c>
    </row>
    <row r="3" spans="1:7" x14ac:dyDescent="0.25">
      <c r="A3" s="37" t="s">
        <v>78</v>
      </c>
      <c r="B3" s="15" t="s">
        <v>79</v>
      </c>
      <c r="C3" s="38">
        <v>563</v>
      </c>
      <c r="D3" s="39">
        <v>397.75036325899561</v>
      </c>
      <c r="E3" s="38">
        <v>169</v>
      </c>
      <c r="F3" s="40" t="s">
        <v>25</v>
      </c>
      <c r="G3" s="52">
        <f>E3/D3*100</f>
        <v>42.488961824016094</v>
      </c>
    </row>
    <row r="4" spans="1:7" x14ac:dyDescent="0.25">
      <c r="A4" s="41" t="s">
        <v>48</v>
      </c>
      <c r="B4" s="17" t="s">
        <v>49</v>
      </c>
      <c r="C4" s="42">
        <v>128</v>
      </c>
      <c r="D4" s="43">
        <v>90.429922730286748</v>
      </c>
      <c r="E4" s="42">
        <v>43</v>
      </c>
      <c r="F4" s="44" t="s">
        <v>25</v>
      </c>
      <c r="G4" s="52">
        <f t="shared" ref="G4:G52" si="0">E4/D4*100</f>
        <v>47.550632248410032</v>
      </c>
    </row>
    <row r="5" spans="1:7" x14ac:dyDescent="0.25">
      <c r="A5" s="37" t="s">
        <v>20</v>
      </c>
      <c r="B5" s="15" t="s">
        <v>21</v>
      </c>
      <c r="C5" s="38">
        <v>251</v>
      </c>
      <c r="D5" s="39">
        <v>88.802211865628294</v>
      </c>
      <c r="E5" s="38">
        <v>95</v>
      </c>
      <c r="F5" s="40" t="s">
        <v>7</v>
      </c>
      <c r="G5" s="52">
        <f t="shared" si="0"/>
        <v>106.97931729870641</v>
      </c>
    </row>
    <row r="6" spans="1:7" x14ac:dyDescent="0.25">
      <c r="A6" s="41" t="s">
        <v>18</v>
      </c>
      <c r="B6" s="17" t="s">
        <v>19</v>
      </c>
      <c r="C6" s="42">
        <v>1060</v>
      </c>
      <c r="D6" s="43">
        <v>748.87279761018715</v>
      </c>
      <c r="E6" s="42">
        <v>489</v>
      </c>
      <c r="F6" s="44" t="s">
        <v>25</v>
      </c>
      <c r="G6" s="52">
        <f t="shared" si="0"/>
        <v>65.298138957711288</v>
      </c>
    </row>
    <row r="7" spans="1:7" x14ac:dyDescent="0.25">
      <c r="A7" s="37" t="s">
        <v>64</v>
      </c>
      <c r="B7" s="15" t="s">
        <v>65</v>
      </c>
      <c r="C7" s="38">
        <v>691</v>
      </c>
      <c r="D7" s="39">
        <v>497.34280611860009</v>
      </c>
      <c r="E7" s="38">
        <v>241</v>
      </c>
      <c r="F7" s="40" t="s">
        <v>25</v>
      </c>
      <c r="G7" s="52">
        <f t="shared" si="0"/>
        <v>48.457522062263294</v>
      </c>
    </row>
    <row r="8" spans="1:7" x14ac:dyDescent="0.25">
      <c r="A8" s="41" t="s">
        <v>60</v>
      </c>
      <c r="B8" s="17" t="s">
        <v>61</v>
      </c>
      <c r="C8" s="42">
        <v>209</v>
      </c>
      <c r="D8" s="43">
        <v>147.65510820804633</v>
      </c>
      <c r="E8" s="42">
        <v>103</v>
      </c>
      <c r="F8" s="44" t="s">
        <v>25</v>
      </c>
      <c r="G8" s="52">
        <f t="shared" si="0"/>
        <v>69.757153172698096</v>
      </c>
    </row>
    <row r="9" spans="1:7" x14ac:dyDescent="0.25">
      <c r="A9" s="41" t="s">
        <v>62</v>
      </c>
      <c r="B9" s="17" t="s">
        <v>63</v>
      </c>
      <c r="C9" s="42">
        <v>385</v>
      </c>
      <c r="D9" s="43">
        <v>271.99625196219063</v>
      </c>
      <c r="E9" s="42">
        <v>274</v>
      </c>
      <c r="F9" s="44" t="s">
        <v>7</v>
      </c>
      <c r="G9" s="52">
        <f t="shared" si="0"/>
        <v>100.73668222387413</v>
      </c>
    </row>
    <row r="10" spans="1:7" x14ac:dyDescent="0.25">
      <c r="A10" s="41" t="s">
        <v>56</v>
      </c>
      <c r="B10" s="17" t="s">
        <v>57</v>
      </c>
      <c r="C10" s="42">
        <v>1041</v>
      </c>
      <c r="D10" s="43">
        <v>735.44960595491023</v>
      </c>
      <c r="E10" s="42">
        <v>103</v>
      </c>
      <c r="F10" s="44" t="s">
        <v>25</v>
      </c>
      <c r="G10" s="52">
        <f t="shared" si="0"/>
        <v>14.005038437169933</v>
      </c>
    </row>
    <row r="11" spans="1:7" x14ac:dyDescent="0.25">
      <c r="A11" s="41" t="s">
        <v>76</v>
      </c>
      <c r="B11" s="17" t="s">
        <v>77</v>
      </c>
      <c r="C11" s="42">
        <v>750</v>
      </c>
      <c r="D11" s="43">
        <v>265.34525457857058</v>
      </c>
      <c r="E11" s="42">
        <v>44</v>
      </c>
      <c r="F11" s="44" t="s">
        <v>25</v>
      </c>
      <c r="G11" s="52">
        <f t="shared" si="0"/>
        <v>16.582169547325105</v>
      </c>
    </row>
    <row r="12" spans="1:7" x14ac:dyDescent="0.25">
      <c r="A12" s="37" t="s">
        <v>54</v>
      </c>
      <c r="B12" s="15" t="s">
        <v>55</v>
      </c>
      <c r="C12" s="38">
        <v>731</v>
      </c>
      <c r="D12" s="39">
        <v>526.13254887510368</v>
      </c>
      <c r="E12" s="38">
        <v>177</v>
      </c>
      <c r="F12" s="40" t="s">
        <v>25</v>
      </c>
      <c r="G12" s="52">
        <f t="shared" si="0"/>
        <v>33.641712602353607</v>
      </c>
    </row>
    <row r="13" spans="1:7" x14ac:dyDescent="0.25">
      <c r="A13" s="37" t="s">
        <v>72</v>
      </c>
      <c r="B13" s="15" t="s">
        <v>73</v>
      </c>
      <c r="C13" s="38">
        <v>654</v>
      </c>
      <c r="D13" s="39">
        <v>470.71229406883424</v>
      </c>
      <c r="E13" s="38">
        <v>232</v>
      </c>
      <c r="F13" s="40" t="s">
        <v>25</v>
      </c>
      <c r="G13" s="52">
        <f t="shared" si="0"/>
        <v>49.287006717966378</v>
      </c>
    </row>
    <row r="14" spans="1:7" x14ac:dyDescent="0.25">
      <c r="A14" s="37" t="s">
        <v>74</v>
      </c>
      <c r="B14" s="15" t="s">
        <v>75</v>
      </c>
      <c r="C14" s="38">
        <v>64</v>
      </c>
      <c r="D14" s="39">
        <v>45.214961365143374</v>
      </c>
      <c r="E14" s="38">
        <v>4</v>
      </c>
      <c r="F14" s="40" t="s">
        <v>25</v>
      </c>
      <c r="G14" s="52">
        <f t="shared" si="0"/>
        <v>8.8466292555181436</v>
      </c>
    </row>
    <row r="15" spans="1:7" x14ac:dyDescent="0.25">
      <c r="A15" s="37" t="s">
        <v>50</v>
      </c>
      <c r="B15" s="15" t="s">
        <v>51</v>
      </c>
      <c r="C15" s="38">
        <v>166</v>
      </c>
      <c r="D15" s="39">
        <v>119.47743243949003</v>
      </c>
      <c r="E15" s="38">
        <v>75</v>
      </c>
      <c r="F15" s="40" t="s">
        <v>25</v>
      </c>
      <c r="G15" s="52">
        <f t="shared" si="0"/>
        <v>62.773361017767215</v>
      </c>
    </row>
    <row r="16" spans="1:7" x14ac:dyDescent="0.25">
      <c r="A16" s="37" t="s">
        <v>46</v>
      </c>
      <c r="B16" s="15" t="s">
        <v>47</v>
      </c>
      <c r="C16" s="38">
        <v>1010</v>
      </c>
      <c r="D16" s="39">
        <v>726.9410046017166</v>
      </c>
      <c r="E16" s="38">
        <v>322</v>
      </c>
      <c r="F16" s="40" t="s">
        <v>25</v>
      </c>
      <c r="G16" s="52">
        <f t="shared" si="0"/>
        <v>44.295203869593301</v>
      </c>
    </row>
    <row r="17" spans="1:7" x14ac:dyDescent="0.25">
      <c r="A17" s="37" t="s">
        <v>86</v>
      </c>
      <c r="B17" s="15" t="s">
        <v>87</v>
      </c>
      <c r="C17" s="38">
        <v>1329</v>
      </c>
      <c r="D17" s="39">
        <v>956.53920308483293</v>
      </c>
      <c r="E17" s="38">
        <v>459</v>
      </c>
      <c r="F17" s="40" t="s">
        <v>25</v>
      </c>
      <c r="G17" s="52">
        <f t="shared" si="0"/>
        <v>47.98548752834467</v>
      </c>
    </row>
    <row r="18" spans="1:7" x14ac:dyDescent="0.25">
      <c r="A18" s="41" t="s">
        <v>80</v>
      </c>
      <c r="B18" s="17" t="s">
        <v>81</v>
      </c>
      <c r="C18" s="42">
        <v>539</v>
      </c>
      <c r="D18" s="43">
        <v>387.94178364388637</v>
      </c>
      <c r="E18" s="42">
        <v>262</v>
      </c>
      <c r="F18" s="44" t="s">
        <v>25</v>
      </c>
      <c r="G18" s="52">
        <f t="shared" si="0"/>
        <v>67.535906428812154</v>
      </c>
    </row>
    <row r="19" spans="1:7" x14ac:dyDescent="0.25">
      <c r="A19" s="37" t="s">
        <v>82</v>
      </c>
      <c r="B19" s="15" t="s">
        <v>83</v>
      </c>
      <c r="C19" s="38">
        <v>2083</v>
      </c>
      <c r="D19" s="39">
        <v>1499.2258540449263</v>
      </c>
      <c r="E19" s="38">
        <v>153</v>
      </c>
      <c r="F19" s="40" t="s">
        <v>25</v>
      </c>
      <c r="G19" s="52">
        <f t="shared" si="0"/>
        <v>10.205266910732927</v>
      </c>
    </row>
    <row r="20" spans="1:7" x14ac:dyDescent="0.25">
      <c r="A20" s="37" t="s">
        <v>68</v>
      </c>
      <c r="B20" s="15" t="s">
        <v>69</v>
      </c>
      <c r="C20" s="38">
        <v>1487</v>
      </c>
      <c r="D20" s="39">
        <v>1050.5413679682531</v>
      </c>
      <c r="E20" s="38">
        <v>26</v>
      </c>
      <c r="F20" s="40" t="s">
        <v>25</v>
      </c>
      <c r="G20" s="52">
        <f t="shared" si="0"/>
        <v>2.4749144386654662</v>
      </c>
    </row>
    <row r="21" spans="1:7" x14ac:dyDescent="0.25">
      <c r="A21" s="41" t="s">
        <v>52</v>
      </c>
      <c r="B21" s="17" t="s">
        <v>53</v>
      </c>
      <c r="C21" s="42">
        <v>1592</v>
      </c>
      <c r="D21" s="43">
        <v>1145.8317617088442</v>
      </c>
      <c r="E21" s="42">
        <v>467</v>
      </c>
      <c r="F21" s="44" t="s">
        <v>25</v>
      </c>
      <c r="G21" s="52">
        <f t="shared" si="0"/>
        <v>40.756419537850505</v>
      </c>
    </row>
    <row r="22" spans="1:7" x14ac:dyDescent="0.25">
      <c r="A22" s="41" t="s">
        <v>66</v>
      </c>
      <c r="B22" s="17" t="s">
        <v>67</v>
      </c>
      <c r="C22" s="42">
        <v>1179</v>
      </c>
      <c r="D22" s="43">
        <v>832.94436639850051</v>
      </c>
      <c r="E22" s="42">
        <v>314</v>
      </c>
      <c r="F22" s="44" t="s">
        <v>25</v>
      </c>
      <c r="G22" s="52">
        <f t="shared" si="0"/>
        <v>37.697595741919557</v>
      </c>
    </row>
    <row r="23" spans="1:7" x14ac:dyDescent="0.25">
      <c r="A23" s="41" t="s">
        <v>84</v>
      </c>
      <c r="B23" s="17" t="s">
        <v>85</v>
      </c>
      <c r="C23" s="42">
        <v>1502</v>
      </c>
      <c r="D23" s="43">
        <v>1061.1386245382087</v>
      </c>
      <c r="E23" s="42">
        <v>251</v>
      </c>
      <c r="F23" s="44" t="s">
        <v>25</v>
      </c>
      <c r="G23" s="52">
        <f t="shared" si="0"/>
        <v>23.65383694418167</v>
      </c>
    </row>
    <row r="24" spans="1:7" x14ac:dyDescent="0.25">
      <c r="A24" s="37" t="s">
        <v>58</v>
      </c>
      <c r="B24" s="15" t="s">
        <v>59</v>
      </c>
      <c r="C24" s="38">
        <v>659</v>
      </c>
      <c r="D24" s="39">
        <v>474.31101191339724</v>
      </c>
      <c r="E24" s="38">
        <v>146</v>
      </c>
      <c r="F24" s="40" t="s">
        <v>25</v>
      </c>
      <c r="G24" s="52">
        <f t="shared" si="0"/>
        <v>30.781490695530728</v>
      </c>
    </row>
    <row r="25" spans="1:7" x14ac:dyDescent="0.25">
      <c r="A25" s="41" t="s">
        <v>70</v>
      </c>
      <c r="B25" s="17" t="s">
        <v>71</v>
      </c>
      <c r="C25" s="42">
        <v>263</v>
      </c>
      <c r="D25" s="43">
        <v>185.80523185988605</v>
      </c>
      <c r="E25" s="42">
        <v>62</v>
      </c>
      <c r="F25" s="44" t="s">
        <v>25</v>
      </c>
      <c r="G25" s="52">
        <f t="shared" si="0"/>
        <v>33.36827460636502</v>
      </c>
    </row>
    <row r="26" spans="1:7" x14ac:dyDescent="0.25">
      <c r="A26" s="41" t="s">
        <v>5</v>
      </c>
      <c r="B26" s="17" t="s">
        <v>6</v>
      </c>
      <c r="C26" s="42">
        <v>140</v>
      </c>
      <c r="D26" s="43">
        <v>98.907727986251132</v>
      </c>
      <c r="E26" s="42">
        <v>110</v>
      </c>
      <c r="F26" s="44" t="s">
        <v>7</v>
      </c>
      <c r="G26" s="52">
        <f t="shared" si="0"/>
        <v>111.21476778365667</v>
      </c>
    </row>
    <row r="27" spans="1:7" x14ac:dyDescent="0.25">
      <c r="A27" s="37" t="s">
        <v>30</v>
      </c>
      <c r="B27" s="15" t="s">
        <v>31</v>
      </c>
      <c r="C27" s="38">
        <v>597</v>
      </c>
      <c r="D27" s="39">
        <v>421.77081148422803</v>
      </c>
      <c r="E27" s="38">
        <v>223</v>
      </c>
      <c r="F27" s="40" t="s">
        <v>25</v>
      </c>
      <c r="G27" s="52">
        <f t="shared" si="0"/>
        <v>52.872316890600899</v>
      </c>
    </row>
    <row r="28" spans="1:7" x14ac:dyDescent="0.25">
      <c r="A28" s="41" t="s">
        <v>32</v>
      </c>
      <c r="B28" s="17" t="s">
        <v>33</v>
      </c>
      <c r="C28" s="42">
        <v>133</v>
      </c>
      <c r="D28" s="43">
        <v>95.72589466537454</v>
      </c>
      <c r="E28" s="42">
        <v>1</v>
      </c>
      <c r="F28" s="44" t="s">
        <v>25</v>
      </c>
      <c r="G28" s="52">
        <f t="shared" si="0"/>
        <v>1.0446494164360258</v>
      </c>
    </row>
    <row r="29" spans="1:7" x14ac:dyDescent="0.25">
      <c r="A29" s="37" t="s">
        <v>34</v>
      </c>
      <c r="B29" s="15" t="s">
        <v>35</v>
      </c>
      <c r="C29" s="38">
        <v>2092</v>
      </c>
      <c r="D29" s="39">
        <v>1505.7035461651394</v>
      </c>
      <c r="E29" s="38">
        <v>603</v>
      </c>
      <c r="F29" s="40" t="s">
        <v>25</v>
      </c>
      <c r="G29" s="52">
        <f t="shared" si="0"/>
        <v>40.047723971679176</v>
      </c>
    </row>
    <row r="30" spans="1:7" x14ac:dyDescent="0.25">
      <c r="A30" s="41" t="s">
        <v>36</v>
      </c>
      <c r="B30" s="17" t="s">
        <v>37</v>
      </c>
      <c r="C30" s="42">
        <v>248</v>
      </c>
      <c r="D30" s="43">
        <v>175.20797528993057</v>
      </c>
      <c r="E30" s="42">
        <v>101</v>
      </c>
      <c r="F30" s="44" t="s">
        <v>25</v>
      </c>
      <c r="G30" s="52">
        <f t="shared" si="0"/>
        <v>57.645777729505333</v>
      </c>
    </row>
    <row r="31" spans="1:7" x14ac:dyDescent="0.25">
      <c r="A31" s="37" t="s">
        <v>38</v>
      </c>
      <c r="B31" s="15" t="s">
        <v>39</v>
      </c>
      <c r="C31" s="38">
        <v>388</v>
      </c>
      <c r="D31" s="39">
        <v>274.1157032761817</v>
      </c>
      <c r="E31" s="38">
        <v>131</v>
      </c>
      <c r="F31" s="40" t="s">
        <v>25</v>
      </c>
      <c r="G31" s="52">
        <f t="shared" si="0"/>
        <v>47.790038452489767</v>
      </c>
    </row>
    <row r="32" spans="1:7" x14ac:dyDescent="0.25">
      <c r="A32" s="41" t="s">
        <v>10</v>
      </c>
      <c r="B32" s="17" t="s">
        <v>11</v>
      </c>
      <c r="C32" s="42">
        <v>56</v>
      </c>
      <c r="D32" s="43">
        <v>39.563091194500451</v>
      </c>
      <c r="E32" s="42">
        <v>25</v>
      </c>
      <c r="F32" s="44" t="s">
        <v>25</v>
      </c>
      <c r="G32" s="52">
        <f t="shared" si="0"/>
        <v>63.190208967986749</v>
      </c>
    </row>
    <row r="33" spans="1:7" x14ac:dyDescent="0.25">
      <c r="A33" s="37" t="s">
        <v>12</v>
      </c>
      <c r="B33" s="15" t="s">
        <v>13</v>
      </c>
      <c r="C33" s="38">
        <v>17</v>
      </c>
      <c r="D33" s="39">
        <v>6.0144924371142672</v>
      </c>
      <c r="E33" s="38">
        <v>12</v>
      </c>
      <c r="F33" s="40" t="s">
        <v>7</v>
      </c>
      <c r="G33" s="52">
        <f t="shared" si="0"/>
        <v>199.51808278867099</v>
      </c>
    </row>
    <row r="34" spans="1:7" x14ac:dyDescent="0.25">
      <c r="A34" s="41" t="s">
        <v>40</v>
      </c>
      <c r="B34" s="17" t="s">
        <v>41</v>
      </c>
      <c r="C34" s="42">
        <v>217</v>
      </c>
      <c r="D34" s="43">
        <v>153.30697837868925</v>
      </c>
      <c r="E34" s="42">
        <v>84</v>
      </c>
      <c r="F34" s="44" t="s">
        <v>25</v>
      </c>
      <c r="G34" s="52">
        <f t="shared" si="0"/>
        <v>54.792026356757539</v>
      </c>
    </row>
    <row r="35" spans="1:7" x14ac:dyDescent="0.25">
      <c r="A35" s="37" t="s">
        <v>8</v>
      </c>
      <c r="B35" s="15" t="s">
        <v>9</v>
      </c>
      <c r="C35" s="38">
        <v>245</v>
      </c>
      <c r="D35" s="39">
        <v>173.08852397593947</v>
      </c>
      <c r="E35" s="38">
        <v>96</v>
      </c>
      <c r="F35" s="40" t="s">
        <v>25</v>
      </c>
      <c r="G35" s="52">
        <f t="shared" si="0"/>
        <v>55.462949128472935</v>
      </c>
    </row>
    <row r="36" spans="1:7" x14ac:dyDescent="0.25">
      <c r="A36" s="37" t="s">
        <v>42</v>
      </c>
      <c r="B36" s="15" t="s">
        <v>43</v>
      </c>
      <c r="C36" s="38">
        <v>142</v>
      </c>
      <c r="D36" s="39">
        <v>102.20358678558786</v>
      </c>
      <c r="E36" s="38">
        <v>72</v>
      </c>
      <c r="F36" s="40" t="s">
        <v>25</v>
      </c>
      <c r="G36" s="52">
        <f t="shared" si="0"/>
        <v>70.447625435150584</v>
      </c>
    </row>
    <row r="37" spans="1:7" x14ac:dyDescent="0.25">
      <c r="A37" s="41" t="s">
        <v>16</v>
      </c>
      <c r="B37" s="17" t="s">
        <v>17</v>
      </c>
      <c r="C37" s="42">
        <v>187</v>
      </c>
      <c r="D37" s="43">
        <v>132.1124652387783</v>
      </c>
      <c r="E37" s="42">
        <v>123</v>
      </c>
      <c r="F37" s="44" t="s">
        <v>25</v>
      </c>
      <c r="G37" s="52">
        <f t="shared" si="0"/>
        <v>93.102493983206998</v>
      </c>
    </row>
    <row r="38" spans="1:7" x14ac:dyDescent="0.25">
      <c r="A38" s="41" t="s">
        <v>44</v>
      </c>
      <c r="B38" s="17" t="s">
        <v>45</v>
      </c>
      <c r="C38" s="42">
        <v>312</v>
      </c>
      <c r="D38" s="43">
        <v>220.42293665507395</v>
      </c>
      <c r="E38" s="42">
        <v>51</v>
      </c>
      <c r="F38" s="44" t="s">
        <v>25</v>
      </c>
      <c r="G38" s="52">
        <f t="shared" si="0"/>
        <v>23.137338052893607</v>
      </c>
    </row>
    <row r="39" spans="1:7" x14ac:dyDescent="0.25">
      <c r="A39" s="37" t="s">
        <v>14</v>
      </c>
      <c r="B39" s="15" t="s">
        <v>15</v>
      </c>
      <c r="C39" s="38">
        <v>112</v>
      </c>
      <c r="D39" s="39">
        <v>79.126182389000903</v>
      </c>
      <c r="E39" s="38">
        <v>78</v>
      </c>
      <c r="F39" s="40" t="s">
        <v>25</v>
      </c>
      <c r="G39" s="52">
        <f t="shared" si="0"/>
        <v>98.57672599005933</v>
      </c>
    </row>
    <row r="40" spans="1:7" x14ac:dyDescent="0.25">
      <c r="A40" s="37" t="s">
        <v>106</v>
      </c>
      <c r="B40" s="15" t="s">
        <v>107</v>
      </c>
      <c r="C40" s="38">
        <v>564</v>
      </c>
      <c r="D40" s="39">
        <v>398.45684703032595</v>
      </c>
      <c r="E40" s="38">
        <v>117</v>
      </c>
      <c r="F40" s="40" t="s">
        <v>25</v>
      </c>
      <c r="G40" s="52">
        <f t="shared" si="0"/>
        <v>29.363280082145334</v>
      </c>
    </row>
    <row r="41" spans="1:7" x14ac:dyDescent="0.25">
      <c r="A41" s="37" t="s">
        <v>102</v>
      </c>
      <c r="B41" s="15" t="s">
        <v>103</v>
      </c>
      <c r="C41" s="38">
        <v>1961</v>
      </c>
      <c r="D41" s="39">
        <v>1411.4171386375901</v>
      </c>
      <c r="E41" s="38">
        <v>454</v>
      </c>
      <c r="F41" s="40" t="s">
        <v>25</v>
      </c>
      <c r="G41" s="52">
        <f t="shared" si="0"/>
        <v>32.166252454482461</v>
      </c>
    </row>
    <row r="42" spans="1:7" x14ac:dyDescent="0.25">
      <c r="A42" s="41" t="s">
        <v>88</v>
      </c>
      <c r="B42" s="17" t="s">
        <v>89</v>
      </c>
      <c r="C42" s="42">
        <v>1873</v>
      </c>
      <c r="D42" s="43">
        <v>1348.0797045732822</v>
      </c>
      <c r="E42" s="42">
        <v>305</v>
      </c>
      <c r="F42" s="44" t="s">
        <v>25</v>
      </c>
      <c r="G42" s="52">
        <f t="shared" si="0"/>
        <v>22.624775001456161</v>
      </c>
    </row>
    <row r="43" spans="1:7" x14ac:dyDescent="0.25">
      <c r="A43" s="41" t="s">
        <v>100</v>
      </c>
      <c r="B43" s="17" t="s">
        <v>101</v>
      </c>
      <c r="C43" s="42">
        <v>840</v>
      </c>
      <c r="D43" s="43">
        <v>604.58459788657615</v>
      </c>
      <c r="E43" s="42">
        <v>235</v>
      </c>
      <c r="F43" s="44" t="s">
        <v>25</v>
      </c>
      <c r="G43" s="52">
        <f t="shared" si="0"/>
        <v>38.869663703223786</v>
      </c>
    </row>
    <row r="44" spans="1:7" x14ac:dyDescent="0.25">
      <c r="A44" s="37" t="s">
        <v>90</v>
      </c>
      <c r="B44" s="15" t="s">
        <v>91</v>
      </c>
      <c r="C44" s="38">
        <v>1054</v>
      </c>
      <c r="D44" s="39">
        <v>758.60972163387055</v>
      </c>
      <c r="E44" s="38">
        <v>271</v>
      </c>
      <c r="F44" s="40" t="s">
        <v>25</v>
      </c>
      <c r="G44" s="52">
        <f t="shared" si="0"/>
        <v>35.723243753893428</v>
      </c>
    </row>
    <row r="45" spans="1:7" x14ac:dyDescent="0.25">
      <c r="A45" s="41" t="s">
        <v>96</v>
      </c>
      <c r="B45" s="17" t="s">
        <v>97</v>
      </c>
      <c r="C45" s="42">
        <v>492</v>
      </c>
      <c r="D45" s="43">
        <v>354.11383590499457</v>
      </c>
      <c r="E45" s="42">
        <v>37</v>
      </c>
      <c r="F45" s="44" t="s">
        <v>25</v>
      </c>
      <c r="G45" s="52">
        <f t="shared" si="0"/>
        <v>10.448617435531876</v>
      </c>
    </row>
    <row r="46" spans="1:7" x14ac:dyDescent="0.25">
      <c r="A46" s="37" t="s">
        <v>98</v>
      </c>
      <c r="B46" s="15" t="s">
        <v>99</v>
      </c>
      <c r="C46" s="38">
        <v>2815</v>
      </c>
      <c r="D46" s="39">
        <v>1988.751816294978</v>
      </c>
      <c r="E46" s="38">
        <v>16</v>
      </c>
      <c r="F46" s="40" t="s">
        <v>25</v>
      </c>
      <c r="G46" s="52">
        <f t="shared" si="0"/>
        <v>0.80452472092811556</v>
      </c>
    </row>
    <row r="47" spans="1:7" x14ac:dyDescent="0.25">
      <c r="A47" s="41" t="s">
        <v>92</v>
      </c>
      <c r="B47" s="17" t="s">
        <v>93</v>
      </c>
      <c r="C47" s="42">
        <v>1337</v>
      </c>
      <c r="D47" s="43">
        <v>962.29715163613366</v>
      </c>
      <c r="E47" s="42">
        <v>273</v>
      </c>
      <c r="F47" s="44" t="s">
        <v>25</v>
      </c>
      <c r="G47" s="52">
        <f t="shared" si="0"/>
        <v>28.369615303945896</v>
      </c>
    </row>
    <row r="48" spans="1:7" x14ac:dyDescent="0.25">
      <c r="A48" s="41" t="s">
        <v>104</v>
      </c>
      <c r="B48" s="17" t="s">
        <v>105</v>
      </c>
      <c r="C48" s="42">
        <v>1284</v>
      </c>
      <c r="D48" s="43">
        <v>924.15074248376629</v>
      </c>
      <c r="E48" s="42">
        <v>12</v>
      </c>
      <c r="F48" s="44" t="s">
        <v>25</v>
      </c>
      <c r="G48" s="52">
        <f t="shared" si="0"/>
        <v>1.2984894615513218</v>
      </c>
    </row>
    <row r="49" spans="1:7" x14ac:dyDescent="0.25">
      <c r="A49" s="37" t="s">
        <v>94</v>
      </c>
      <c r="B49" s="15" t="s">
        <v>95</v>
      </c>
      <c r="C49" s="38">
        <v>1173</v>
      </c>
      <c r="D49" s="39">
        <v>844.25920633446879</v>
      </c>
      <c r="E49" s="38">
        <v>348</v>
      </c>
      <c r="F49" s="40" t="s">
        <v>25</v>
      </c>
      <c r="G49" s="52">
        <f t="shared" si="0"/>
        <v>41.219568278196945</v>
      </c>
    </row>
    <row r="50" spans="1:7" x14ac:dyDescent="0.25">
      <c r="A50" s="41" t="s">
        <v>28</v>
      </c>
      <c r="B50" s="17" t="s">
        <v>29</v>
      </c>
      <c r="C50" s="42">
        <v>501</v>
      </c>
      <c r="D50" s="43">
        <v>353.94836943651302</v>
      </c>
      <c r="E50" s="42">
        <v>14</v>
      </c>
      <c r="F50" s="44" t="s">
        <v>25</v>
      </c>
      <c r="G50" s="52">
        <f t="shared" si="0"/>
        <v>3.9553791481757772</v>
      </c>
    </row>
    <row r="51" spans="1:7" x14ac:dyDescent="0.25">
      <c r="A51" s="37" t="s">
        <v>26</v>
      </c>
      <c r="B51" s="15" t="s">
        <v>27</v>
      </c>
      <c r="C51" s="38">
        <v>897</v>
      </c>
      <c r="D51" s="39">
        <v>317.35292447597038</v>
      </c>
      <c r="E51" s="38">
        <v>126</v>
      </c>
      <c r="F51" s="40" t="s">
        <v>25</v>
      </c>
      <c r="G51" s="52">
        <f t="shared" si="0"/>
        <v>39.703431190387718</v>
      </c>
    </row>
    <row r="52" spans="1:7" x14ac:dyDescent="0.25">
      <c r="A52" s="41" t="s">
        <v>23</v>
      </c>
      <c r="B52" s="17" t="s">
        <v>24</v>
      </c>
      <c r="C52" s="42">
        <v>795</v>
      </c>
      <c r="D52" s="43">
        <v>572.19613728550951</v>
      </c>
      <c r="E52" s="42">
        <v>2</v>
      </c>
      <c r="F52" s="44" t="s">
        <v>25</v>
      </c>
      <c r="G52" s="52">
        <f t="shared" si="0"/>
        <v>0.34953049656853191</v>
      </c>
    </row>
  </sheetData>
  <sortState ref="A3:F52">
    <sortCondition ref="A3:A52"/>
  </sortState>
  <pageMargins left="0.7" right="0.7" top="0.75" bottom="0.75" header="0.3" footer="0.3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view="pageBreakPreview" zoomScale="60" zoomScaleNormal="100" workbookViewId="0">
      <selection activeCell="G3" sqref="G3:G52"/>
    </sheetView>
  </sheetViews>
  <sheetFormatPr defaultRowHeight="15" x14ac:dyDescent="0.25"/>
  <cols>
    <col min="1" max="1" width="11.5703125" style="29" customWidth="1"/>
    <col min="2" max="2" width="49.85546875" style="35" customWidth="1"/>
    <col min="3" max="3" width="12" style="29" customWidth="1"/>
    <col min="4" max="4" width="10.7109375" style="29" customWidth="1"/>
    <col min="5" max="5" width="13.42578125" style="29" customWidth="1"/>
    <col min="6" max="6" width="10.85546875" style="29" customWidth="1"/>
    <col min="7" max="16384" width="9.140625" style="29"/>
  </cols>
  <sheetData>
    <row r="2" spans="1:7" s="10" customFormat="1" ht="59.25" customHeight="1" x14ac:dyDescent="0.25">
      <c r="A2" s="7" t="s">
        <v>109</v>
      </c>
      <c r="B2" s="23" t="s">
        <v>0</v>
      </c>
      <c r="C2" s="8" t="s">
        <v>1</v>
      </c>
      <c r="D2" s="8" t="s">
        <v>113</v>
      </c>
      <c r="E2" s="8" t="s">
        <v>114</v>
      </c>
      <c r="F2" s="9" t="s">
        <v>4</v>
      </c>
    </row>
    <row r="3" spans="1:7" x14ac:dyDescent="0.25">
      <c r="A3" s="24" t="s">
        <v>78</v>
      </c>
      <c r="B3" s="25" t="s">
        <v>79</v>
      </c>
      <c r="C3" s="26">
        <v>564</v>
      </c>
      <c r="D3" s="27">
        <v>158.64770211225513</v>
      </c>
      <c r="E3" s="26">
        <v>177</v>
      </c>
      <c r="F3" s="28" t="s">
        <v>7</v>
      </c>
      <c r="G3" s="53">
        <f>E3/D3*100</f>
        <v>111.56795695329973</v>
      </c>
    </row>
    <row r="4" spans="1:7" x14ac:dyDescent="0.25">
      <c r="A4" s="30" t="s">
        <v>48</v>
      </c>
      <c r="B4" s="31" t="s">
        <v>49</v>
      </c>
      <c r="C4" s="32">
        <v>128</v>
      </c>
      <c r="D4" s="33">
        <v>36.00515225242669</v>
      </c>
      <c r="E4" s="32">
        <v>28</v>
      </c>
      <c r="F4" s="34" t="s">
        <v>25</v>
      </c>
      <c r="G4" s="53">
        <f t="shared" ref="G4:G52" si="0">E4/D4*100</f>
        <v>77.766647961092417</v>
      </c>
    </row>
    <row r="5" spans="1:7" x14ac:dyDescent="0.25">
      <c r="A5" s="30" t="s">
        <v>20</v>
      </c>
      <c r="B5" s="31" t="s">
        <v>21</v>
      </c>
      <c r="C5" s="32">
        <v>251</v>
      </c>
      <c r="D5" s="33">
        <v>34.840709701023833</v>
      </c>
      <c r="E5" s="32">
        <v>67</v>
      </c>
      <c r="F5" s="34" t="s">
        <v>7</v>
      </c>
      <c r="G5" s="53">
        <f t="shared" si="0"/>
        <v>192.30377502336336</v>
      </c>
    </row>
    <row r="6" spans="1:7" x14ac:dyDescent="0.25">
      <c r="A6" s="24" t="s">
        <v>18</v>
      </c>
      <c r="B6" s="25" t="s">
        <v>19</v>
      </c>
      <c r="C6" s="26">
        <v>1060</v>
      </c>
      <c r="D6" s="27">
        <v>298.16766709040854</v>
      </c>
      <c r="E6" s="26">
        <v>466</v>
      </c>
      <c r="F6" s="28" t="s">
        <v>7</v>
      </c>
      <c r="G6" s="53">
        <f t="shared" si="0"/>
        <v>156.2879049050957</v>
      </c>
    </row>
    <row r="7" spans="1:7" x14ac:dyDescent="0.25">
      <c r="A7" s="24" t="s">
        <v>64</v>
      </c>
      <c r="B7" s="25" t="s">
        <v>65</v>
      </c>
      <c r="C7" s="26">
        <v>691</v>
      </c>
      <c r="D7" s="27">
        <v>198.05354895959346</v>
      </c>
      <c r="E7" s="26">
        <v>264</v>
      </c>
      <c r="F7" s="28" t="s">
        <v>7</v>
      </c>
      <c r="G7" s="53">
        <f t="shared" si="0"/>
        <v>133.29728317762223</v>
      </c>
    </row>
    <row r="8" spans="1:7" x14ac:dyDescent="0.25">
      <c r="A8" s="24" t="s">
        <v>60</v>
      </c>
      <c r="B8" s="25" t="s">
        <v>61</v>
      </c>
      <c r="C8" s="26">
        <v>209</v>
      </c>
      <c r="D8" s="27">
        <v>58.789662662165462</v>
      </c>
      <c r="E8" s="26">
        <v>111</v>
      </c>
      <c r="F8" s="28" t="s">
        <v>7</v>
      </c>
      <c r="G8" s="53">
        <f t="shared" si="0"/>
        <v>188.80870373055382</v>
      </c>
    </row>
    <row r="9" spans="1:7" x14ac:dyDescent="0.25">
      <c r="A9" s="30" t="s">
        <v>62</v>
      </c>
      <c r="B9" s="31" t="s">
        <v>63</v>
      </c>
      <c r="C9" s="32">
        <v>385</v>
      </c>
      <c r="D9" s="33">
        <v>108.29674700925216</v>
      </c>
      <c r="E9" s="32">
        <v>122</v>
      </c>
      <c r="F9" s="34" t="s">
        <v>7</v>
      </c>
      <c r="G9" s="53">
        <f t="shared" si="0"/>
        <v>112.6534299221168</v>
      </c>
    </row>
    <row r="10" spans="1:7" x14ac:dyDescent="0.25">
      <c r="A10" s="24" t="s">
        <v>56</v>
      </c>
      <c r="B10" s="25" t="s">
        <v>57</v>
      </c>
      <c r="C10" s="26">
        <v>1041</v>
      </c>
      <c r="D10" s="27">
        <v>292.82315230293898</v>
      </c>
      <c r="E10" s="26">
        <v>15</v>
      </c>
      <c r="F10" s="28" t="s">
        <v>25</v>
      </c>
      <c r="G10" s="53">
        <f t="shared" si="0"/>
        <v>5.1225457693597303</v>
      </c>
    </row>
    <row r="11" spans="1:7" x14ac:dyDescent="0.25">
      <c r="A11" s="24" t="s">
        <v>76</v>
      </c>
      <c r="B11" s="25" t="s">
        <v>77</v>
      </c>
      <c r="C11" s="26">
        <v>750</v>
      </c>
      <c r="D11" s="27">
        <v>104.10570627795967</v>
      </c>
      <c r="E11" s="26">
        <v>4</v>
      </c>
      <c r="F11" s="28" t="s">
        <v>25</v>
      </c>
      <c r="G11" s="53">
        <f t="shared" si="0"/>
        <v>3.8422485596707814</v>
      </c>
    </row>
    <row r="12" spans="1:7" x14ac:dyDescent="0.25">
      <c r="A12" s="30" t="s">
        <v>54</v>
      </c>
      <c r="B12" s="31" t="s">
        <v>55</v>
      </c>
      <c r="C12" s="32">
        <v>731</v>
      </c>
      <c r="D12" s="33">
        <v>209.51829853757283</v>
      </c>
      <c r="E12" s="32">
        <v>152</v>
      </c>
      <c r="F12" s="34" t="s">
        <v>25</v>
      </c>
      <c r="G12" s="53">
        <f t="shared" si="0"/>
        <v>72.547362717696899</v>
      </c>
    </row>
    <row r="13" spans="1:7" x14ac:dyDescent="0.25">
      <c r="A13" s="30" t="s">
        <v>72</v>
      </c>
      <c r="B13" s="31" t="s">
        <v>73</v>
      </c>
      <c r="C13" s="32">
        <v>653</v>
      </c>
      <c r="D13" s="33">
        <v>187.16203686051307</v>
      </c>
      <c r="E13" s="32">
        <v>187</v>
      </c>
      <c r="F13" s="34" t="s">
        <v>7</v>
      </c>
      <c r="G13" s="53">
        <f t="shared" si="0"/>
        <v>99.913424290934699</v>
      </c>
    </row>
    <row r="14" spans="1:7" x14ac:dyDescent="0.25">
      <c r="A14" s="30" t="s">
        <v>74</v>
      </c>
      <c r="B14" s="31" t="s">
        <v>75</v>
      </c>
      <c r="C14" s="32">
        <v>64</v>
      </c>
      <c r="D14" s="33">
        <v>18.002576126213345</v>
      </c>
      <c r="E14" s="32">
        <v>3</v>
      </c>
      <c r="F14" s="34" t="s">
        <v>25</v>
      </c>
      <c r="G14" s="53">
        <f t="shared" si="0"/>
        <v>16.664281705948376</v>
      </c>
    </row>
    <row r="15" spans="1:7" x14ac:dyDescent="0.25">
      <c r="A15" s="30" t="s">
        <v>50</v>
      </c>
      <c r="B15" s="31" t="s">
        <v>51</v>
      </c>
      <c r="C15" s="32">
        <v>166</v>
      </c>
      <c r="D15" s="33">
        <v>47.578710748614348</v>
      </c>
      <c r="E15" s="32">
        <v>65</v>
      </c>
      <c r="F15" s="34" t="s">
        <v>7</v>
      </c>
      <c r="G15" s="53">
        <f t="shared" si="0"/>
        <v>136.6157236656376</v>
      </c>
    </row>
    <row r="16" spans="1:7" x14ac:dyDescent="0.25">
      <c r="A16" s="24" t="s">
        <v>46</v>
      </c>
      <c r="B16" s="25" t="s">
        <v>47</v>
      </c>
      <c r="C16" s="26">
        <v>1011</v>
      </c>
      <c r="D16" s="27">
        <v>289.77154558342835</v>
      </c>
      <c r="E16" s="26">
        <v>88</v>
      </c>
      <c r="F16" s="28" t="s">
        <v>25</v>
      </c>
      <c r="G16" s="53">
        <f t="shared" si="0"/>
        <v>30.368751294341234</v>
      </c>
    </row>
    <row r="17" spans="1:7" x14ac:dyDescent="0.25">
      <c r="A17" s="24" t="s">
        <v>86</v>
      </c>
      <c r="B17" s="25" t="s">
        <v>87</v>
      </c>
      <c r="C17" s="26">
        <v>1329</v>
      </c>
      <c r="D17" s="27">
        <v>380.91630472836431</v>
      </c>
      <c r="E17" s="26">
        <v>623</v>
      </c>
      <c r="F17" s="28" t="s">
        <v>7</v>
      </c>
      <c r="G17" s="53">
        <f t="shared" si="0"/>
        <v>163.55298848240909</v>
      </c>
    </row>
    <row r="18" spans="1:7" x14ac:dyDescent="0.25">
      <c r="A18" s="30" t="s">
        <v>80</v>
      </c>
      <c r="B18" s="31" t="s">
        <v>81</v>
      </c>
      <c r="C18" s="32">
        <v>540</v>
      </c>
      <c r="D18" s="33">
        <v>154.77411930272137</v>
      </c>
      <c r="E18" s="32">
        <v>157</v>
      </c>
      <c r="F18" s="34" t="s">
        <v>7</v>
      </c>
      <c r="G18" s="53">
        <f t="shared" si="0"/>
        <v>101.43814786820077</v>
      </c>
    </row>
    <row r="19" spans="1:7" x14ac:dyDescent="0.25">
      <c r="A19" s="30" t="s">
        <v>82</v>
      </c>
      <c r="B19" s="31" t="s">
        <v>83</v>
      </c>
      <c r="C19" s="32">
        <v>2082</v>
      </c>
      <c r="D19" s="33">
        <v>596.74021553382579</v>
      </c>
      <c r="E19" s="32">
        <v>65</v>
      </c>
      <c r="F19" s="34" t="s">
        <v>25</v>
      </c>
      <c r="G19" s="53">
        <f t="shared" si="0"/>
        <v>10.892512069402422</v>
      </c>
    </row>
    <row r="20" spans="1:7" x14ac:dyDescent="0.25">
      <c r="A20" s="30" t="s">
        <v>68</v>
      </c>
      <c r="B20" s="31" t="s">
        <v>69</v>
      </c>
      <c r="C20" s="32">
        <v>1487</v>
      </c>
      <c r="D20" s="33">
        <v>418.27860468248826</v>
      </c>
      <c r="E20" s="32">
        <v>14</v>
      </c>
      <c r="F20" s="34" t="s">
        <v>25</v>
      </c>
      <c r="G20" s="53">
        <f t="shared" si="0"/>
        <v>3.347051425359727</v>
      </c>
    </row>
    <row r="21" spans="1:7" x14ac:dyDescent="0.25">
      <c r="A21" s="24" t="s">
        <v>52</v>
      </c>
      <c r="B21" s="25" t="s">
        <v>53</v>
      </c>
      <c r="C21" s="26">
        <v>1594</v>
      </c>
      <c r="D21" s="27">
        <v>456.87027068247755</v>
      </c>
      <c r="E21" s="26">
        <v>110</v>
      </c>
      <c r="F21" s="28" t="s">
        <v>25</v>
      </c>
      <c r="G21" s="53">
        <f t="shared" si="0"/>
        <v>24.076856617455292</v>
      </c>
    </row>
    <row r="22" spans="1:7" x14ac:dyDescent="0.25">
      <c r="A22" s="24" t="s">
        <v>66</v>
      </c>
      <c r="B22" s="25" t="s">
        <v>67</v>
      </c>
      <c r="C22" s="26">
        <v>1179</v>
      </c>
      <c r="D22" s="27">
        <v>331.64120707508647</v>
      </c>
      <c r="E22" s="26">
        <v>288</v>
      </c>
      <c r="F22" s="28" t="s">
        <v>25</v>
      </c>
      <c r="G22" s="53">
        <f t="shared" si="0"/>
        <v>86.840836981634268</v>
      </c>
    </row>
    <row r="23" spans="1:7" x14ac:dyDescent="0.25">
      <c r="A23" s="24" t="s">
        <v>84</v>
      </c>
      <c r="B23" s="25" t="s">
        <v>85</v>
      </c>
      <c r="C23" s="26">
        <v>1502</v>
      </c>
      <c r="D23" s="27">
        <v>422.49795846206951</v>
      </c>
      <c r="E23" s="26">
        <v>215</v>
      </c>
      <c r="F23" s="28" t="s">
        <v>25</v>
      </c>
      <c r="G23" s="53">
        <f t="shared" si="0"/>
        <v>50.887819856602221</v>
      </c>
    </row>
    <row r="24" spans="1:7" x14ac:dyDescent="0.25">
      <c r="A24" s="30" t="s">
        <v>58</v>
      </c>
      <c r="B24" s="31" t="s">
        <v>59</v>
      </c>
      <c r="C24" s="32">
        <v>659</v>
      </c>
      <c r="D24" s="33">
        <v>188.88174929721001</v>
      </c>
      <c r="E24" s="32">
        <v>40</v>
      </c>
      <c r="F24" s="34" t="s">
        <v>25</v>
      </c>
      <c r="G24" s="53">
        <f t="shared" si="0"/>
        <v>21.177271043301822</v>
      </c>
    </row>
    <row r="25" spans="1:7" x14ac:dyDescent="0.25">
      <c r="A25" s="24" t="s">
        <v>70</v>
      </c>
      <c r="B25" s="25" t="s">
        <v>71</v>
      </c>
      <c r="C25" s="26">
        <v>263</v>
      </c>
      <c r="D25" s="27">
        <v>73.979336268657974</v>
      </c>
      <c r="E25" s="26">
        <v>61</v>
      </c>
      <c r="F25" s="28" t="s">
        <v>25</v>
      </c>
      <c r="G25" s="53">
        <f t="shared" si="0"/>
        <v>82.455457262385863</v>
      </c>
    </row>
    <row r="26" spans="1:7" x14ac:dyDescent="0.25">
      <c r="A26" s="24" t="s">
        <v>5</v>
      </c>
      <c r="B26" s="25" t="s">
        <v>6</v>
      </c>
      <c r="C26" s="26">
        <v>140</v>
      </c>
      <c r="D26" s="27">
        <v>39.380635276091695</v>
      </c>
      <c r="E26" s="26">
        <v>109</v>
      </c>
      <c r="F26" s="28" t="s">
        <v>7</v>
      </c>
      <c r="G26" s="53">
        <f t="shared" si="0"/>
        <v>276.78578376356154</v>
      </c>
    </row>
    <row r="27" spans="1:7" x14ac:dyDescent="0.25">
      <c r="A27" s="30" t="s">
        <v>30</v>
      </c>
      <c r="B27" s="31" t="s">
        <v>31</v>
      </c>
      <c r="C27" s="32">
        <v>597</v>
      </c>
      <c r="D27" s="33">
        <v>167.93028042733386</v>
      </c>
      <c r="E27" s="32">
        <v>7</v>
      </c>
      <c r="F27" s="34" t="s">
        <v>25</v>
      </c>
      <c r="G27" s="53">
        <f t="shared" si="0"/>
        <v>4.168396540628069</v>
      </c>
    </row>
    <row r="28" spans="1:7" x14ac:dyDescent="0.25">
      <c r="A28" s="30" t="s">
        <v>32</v>
      </c>
      <c r="B28" s="31" t="s">
        <v>33</v>
      </c>
      <c r="C28" s="32">
        <v>133</v>
      </c>
      <c r="D28" s="33">
        <v>38.120292346781376</v>
      </c>
      <c r="E28" s="32">
        <v>52</v>
      </c>
      <c r="F28" s="34" t="s">
        <v>7</v>
      </c>
      <c r="G28" s="53">
        <f t="shared" si="0"/>
        <v>136.41028648719305</v>
      </c>
    </row>
    <row r="29" spans="1:7" x14ac:dyDescent="0.25">
      <c r="A29" s="24" t="s">
        <v>34</v>
      </c>
      <c r="B29" s="25" t="s">
        <v>35</v>
      </c>
      <c r="C29" s="26">
        <v>2092</v>
      </c>
      <c r="D29" s="27">
        <v>599.60640292832056</v>
      </c>
      <c r="E29" s="26">
        <v>416</v>
      </c>
      <c r="F29" s="28" t="s">
        <v>25</v>
      </c>
      <c r="G29" s="53">
        <f t="shared" si="0"/>
        <v>69.378845517386907</v>
      </c>
    </row>
    <row r="30" spans="1:7" x14ac:dyDescent="0.25">
      <c r="A30" s="24" t="s">
        <v>36</v>
      </c>
      <c r="B30" s="25" t="s">
        <v>37</v>
      </c>
      <c r="C30" s="26">
        <v>248</v>
      </c>
      <c r="D30" s="27">
        <v>69.75998248907672</v>
      </c>
      <c r="E30" s="26">
        <v>75</v>
      </c>
      <c r="F30" s="28" t="s">
        <v>7</v>
      </c>
      <c r="G30" s="53">
        <f t="shared" si="0"/>
        <v>107.51149487708626</v>
      </c>
    </row>
    <row r="31" spans="1:7" x14ac:dyDescent="0.25">
      <c r="A31" s="30" t="s">
        <v>38</v>
      </c>
      <c r="B31" s="31" t="s">
        <v>39</v>
      </c>
      <c r="C31" s="32">
        <v>388</v>
      </c>
      <c r="D31" s="33">
        <v>109.14061776516841</v>
      </c>
      <c r="E31" s="32">
        <v>86</v>
      </c>
      <c r="F31" s="34" t="s">
        <v>25</v>
      </c>
      <c r="G31" s="53">
        <f t="shared" si="0"/>
        <v>78.797428272800545</v>
      </c>
    </row>
    <row r="32" spans="1:7" x14ac:dyDescent="0.25">
      <c r="A32" s="24" t="s">
        <v>10</v>
      </c>
      <c r="B32" s="25" t="s">
        <v>11</v>
      </c>
      <c r="C32" s="26">
        <v>56</v>
      </c>
      <c r="D32" s="27">
        <v>15.752254110436677</v>
      </c>
      <c r="E32" s="26">
        <v>29</v>
      </c>
      <c r="F32" s="28" t="s">
        <v>7</v>
      </c>
      <c r="G32" s="53">
        <f t="shared" si="0"/>
        <v>184.10063598952487</v>
      </c>
    </row>
    <row r="33" spans="1:7" x14ac:dyDescent="0.25">
      <c r="A33" s="30" t="s">
        <v>12</v>
      </c>
      <c r="B33" s="31" t="s">
        <v>13</v>
      </c>
      <c r="C33" s="32">
        <v>17</v>
      </c>
      <c r="D33" s="33">
        <v>2.3597293423004193</v>
      </c>
      <c r="E33" s="32">
        <v>8</v>
      </c>
      <c r="F33" s="34" t="s">
        <v>7</v>
      </c>
      <c r="G33" s="53">
        <f t="shared" si="0"/>
        <v>339.02193173565718</v>
      </c>
    </row>
    <row r="34" spans="1:7" x14ac:dyDescent="0.25">
      <c r="A34" s="24" t="s">
        <v>40</v>
      </c>
      <c r="B34" s="25" t="s">
        <v>41</v>
      </c>
      <c r="C34" s="26">
        <v>217</v>
      </c>
      <c r="D34" s="27">
        <v>61.039984677942137</v>
      </c>
      <c r="E34" s="26">
        <v>31</v>
      </c>
      <c r="F34" s="28" t="s">
        <v>25</v>
      </c>
      <c r="G34" s="53">
        <f t="shared" si="0"/>
        <v>50.786382341937895</v>
      </c>
    </row>
    <row r="35" spans="1:7" x14ac:dyDescent="0.25">
      <c r="A35" s="30" t="s">
        <v>8</v>
      </c>
      <c r="B35" s="31" t="s">
        <v>9</v>
      </c>
      <c r="C35" s="32">
        <v>245</v>
      </c>
      <c r="D35" s="33">
        <v>68.916111733160463</v>
      </c>
      <c r="E35" s="32">
        <v>110</v>
      </c>
      <c r="F35" s="34" t="s">
        <v>7</v>
      </c>
      <c r="G35" s="53">
        <f t="shared" si="0"/>
        <v>159.61434450323338</v>
      </c>
    </row>
    <row r="36" spans="1:7" x14ac:dyDescent="0.25">
      <c r="A36" s="24" t="s">
        <v>42</v>
      </c>
      <c r="B36" s="25" t="s">
        <v>43</v>
      </c>
      <c r="C36" s="26">
        <v>141</v>
      </c>
      <c r="D36" s="27">
        <v>40.413242262377253</v>
      </c>
      <c r="E36" s="26">
        <v>45</v>
      </c>
      <c r="F36" s="28" t="s">
        <v>7</v>
      </c>
      <c r="G36" s="53">
        <f t="shared" si="0"/>
        <v>111.34964056544602</v>
      </c>
    </row>
    <row r="37" spans="1:7" x14ac:dyDescent="0.25">
      <c r="A37" s="30" t="s">
        <v>16</v>
      </c>
      <c r="B37" s="31" t="s">
        <v>17</v>
      </c>
      <c r="C37" s="32">
        <v>187</v>
      </c>
      <c r="D37" s="33">
        <v>52.601277118779628</v>
      </c>
      <c r="E37" s="32">
        <v>124</v>
      </c>
      <c r="F37" s="34" t="s">
        <v>7</v>
      </c>
      <c r="G37" s="53">
        <f t="shared" si="0"/>
        <v>235.73572124493097</v>
      </c>
    </row>
    <row r="38" spans="1:7" x14ac:dyDescent="0.25">
      <c r="A38" s="30" t="s">
        <v>44</v>
      </c>
      <c r="B38" s="31" t="s">
        <v>45</v>
      </c>
      <c r="C38" s="32">
        <v>312</v>
      </c>
      <c r="D38" s="33">
        <v>87.762558615290061</v>
      </c>
      <c r="E38" s="32">
        <v>82</v>
      </c>
      <c r="F38" s="34" t="s">
        <v>25</v>
      </c>
      <c r="G38" s="53">
        <f t="shared" si="0"/>
        <v>93.43392135984729</v>
      </c>
    </row>
    <row r="39" spans="1:7" x14ac:dyDescent="0.25">
      <c r="A39" s="24" t="s">
        <v>14</v>
      </c>
      <c r="B39" s="25" t="s">
        <v>15</v>
      </c>
      <c r="C39" s="26">
        <v>112</v>
      </c>
      <c r="D39" s="27">
        <v>31.504508220873355</v>
      </c>
      <c r="E39" s="26">
        <v>79</v>
      </c>
      <c r="F39" s="28" t="s">
        <v>7</v>
      </c>
      <c r="G39" s="53">
        <f t="shared" si="0"/>
        <v>250.75776281331841</v>
      </c>
    </row>
    <row r="40" spans="1:7" x14ac:dyDescent="0.25">
      <c r="A40" s="30" t="s">
        <v>106</v>
      </c>
      <c r="B40" s="31" t="s">
        <v>107</v>
      </c>
      <c r="C40" s="32">
        <v>564</v>
      </c>
      <c r="D40" s="33">
        <v>158.64770211225513</v>
      </c>
      <c r="E40" s="32">
        <v>74</v>
      </c>
      <c r="F40" s="34" t="s">
        <v>25</v>
      </c>
      <c r="G40" s="53">
        <f t="shared" si="0"/>
        <v>46.644230590645087</v>
      </c>
    </row>
    <row r="41" spans="1:7" x14ac:dyDescent="0.25">
      <c r="A41" s="30" t="s">
        <v>102</v>
      </c>
      <c r="B41" s="31" t="s">
        <v>103</v>
      </c>
      <c r="C41" s="32">
        <v>1959</v>
      </c>
      <c r="D41" s="33">
        <v>561.48611058153915</v>
      </c>
      <c r="E41" s="32">
        <v>213</v>
      </c>
      <c r="F41" s="34" t="s">
        <v>25</v>
      </c>
      <c r="G41" s="53">
        <f t="shared" si="0"/>
        <v>37.935043447360236</v>
      </c>
    </row>
    <row r="42" spans="1:7" x14ac:dyDescent="0.25">
      <c r="A42" s="30" t="s">
        <v>88</v>
      </c>
      <c r="B42" s="31" t="s">
        <v>89</v>
      </c>
      <c r="C42" s="32">
        <v>1872</v>
      </c>
      <c r="D42" s="33">
        <v>536.55028024943408</v>
      </c>
      <c r="E42" s="32">
        <v>216</v>
      </c>
      <c r="F42" s="34" t="s">
        <v>25</v>
      </c>
      <c r="G42" s="53">
        <f t="shared" si="0"/>
        <v>40.257177742892033</v>
      </c>
    </row>
    <row r="43" spans="1:7" x14ac:dyDescent="0.25">
      <c r="A43" s="24" t="s">
        <v>100</v>
      </c>
      <c r="B43" s="25" t="s">
        <v>101</v>
      </c>
      <c r="C43" s="26">
        <v>840</v>
      </c>
      <c r="D43" s="27">
        <v>240.75974113756658</v>
      </c>
      <c r="E43" s="26">
        <v>66</v>
      </c>
      <c r="F43" s="28" t="s">
        <v>25</v>
      </c>
      <c r="G43" s="53">
        <f t="shared" si="0"/>
        <v>27.413221034445527</v>
      </c>
    </row>
    <row r="44" spans="1:7" x14ac:dyDescent="0.25">
      <c r="A44" s="24" t="s">
        <v>90</v>
      </c>
      <c r="B44" s="25" t="s">
        <v>91</v>
      </c>
      <c r="C44" s="26">
        <v>1048</v>
      </c>
      <c r="D44" s="27">
        <v>300.37643894305927</v>
      </c>
      <c r="E44" s="26">
        <v>298</v>
      </c>
      <c r="F44" s="28" t="s">
        <v>25</v>
      </c>
      <c r="G44" s="53">
        <f t="shared" si="0"/>
        <v>99.208846422368779</v>
      </c>
    </row>
    <row r="45" spans="1:7" x14ac:dyDescent="0.25">
      <c r="A45" s="24" t="s">
        <v>96</v>
      </c>
      <c r="B45" s="25" t="s">
        <v>97</v>
      </c>
      <c r="C45" s="26">
        <v>486</v>
      </c>
      <c r="D45" s="27">
        <v>139.29670737244925</v>
      </c>
      <c r="E45" s="26">
        <v>50</v>
      </c>
      <c r="F45" s="28" t="s">
        <v>25</v>
      </c>
      <c r="G45" s="53">
        <f t="shared" si="0"/>
        <v>35.894602925761063</v>
      </c>
    </row>
    <row r="46" spans="1:7" x14ac:dyDescent="0.25">
      <c r="A46" s="30" t="s">
        <v>98</v>
      </c>
      <c r="B46" s="31" t="s">
        <v>99</v>
      </c>
      <c r="C46" s="32">
        <v>2808</v>
      </c>
      <c r="D46" s="33">
        <v>789.86302753761061</v>
      </c>
      <c r="E46" s="32">
        <v>7</v>
      </c>
      <c r="F46" s="34" t="s">
        <v>25</v>
      </c>
      <c r="G46" s="53">
        <f t="shared" si="0"/>
        <v>0.88622960639421544</v>
      </c>
    </row>
    <row r="47" spans="1:7" x14ac:dyDescent="0.25">
      <c r="A47" s="30" t="s">
        <v>92</v>
      </c>
      <c r="B47" s="31" t="s">
        <v>93</v>
      </c>
      <c r="C47" s="32">
        <v>1325</v>
      </c>
      <c r="D47" s="33">
        <v>379.76982977056633</v>
      </c>
      <c r="E47" s="32">
        <v>257</v>
      </c>
      <c r="F47" s="34" t="s">
        <v>25</v>
      </c>
      <c r="G47" s="53">
        <f t="shared" si="0"/>
        <v>67.672568975598637</v>
      </c>
    </row>
    <row r="48" spans="1:7" x14ac:dyDescent="0.25">
      <c r="A48" s="24" t="s">
        <v>104</v>
      </c>
      <c r="B48" s="25" t="s">
        <v>105</v>
      </c>
      <c r="C48" s="26">
        <v>1284</v>
      </c>
      <c r="D48" s="27">
        <v>368.01846145313749</v>
      </c>
      <c r="E48" s="26">
        <v>18</v>
      </c>
      <c r="F48" s="28" t="s">
        <v>25</v>
      </c>
      <c r="G48" s="53">
        <f t="shared" si="0"/>
        <v>4.8910589781083775</v>
      </c>
    </row>
    <row r="49" spans="1:7" x14ac:dyDescent="0.25">
      <c r="A49" s="30" t="s">
        <v>94</v>
      </c>
      <c r="B49" s="31" t="s">
        <v>95</v>
      </c>
      <c r="C49" s="32">
        <v>1173</v>
      </c>
      <c r="D49" s="33">
        <v>336.20378137424478</v>
      </c>
      <c r="E49" s="32">
        <v>396</v>
      </c>
      <c r="F49" s="34" t="s">
        <v>7</v>
      </c>
      <c r="G49" s="53">
        <f t="shared" si="0"/>
        <v>117.78570674646672</v>
      </c>
    </row>
    <row r="50" spans="1:7" x14ac:dyDescent="0.25">
      <c r="A50" s="24" t="s">
        <v>28</v>
      </c>
      <c r="B50" s="25" t="s">
        <v>29</v>
      </c>
      <c r="C50" s="26">
        <v>500</v>
      </c>
      <c r="D50" s="27">
        <v>140.64512598604176</v>
      </c>
      <c r="E50" s="26">
        <v>6</v>
      </c>
      <c r="F50" s="28" t="s">
        <v>25</v>
      </c>
      <c r="G50" s="53">
        <f t="shared" si="0"/>
        <v>4.2660561167227833</v>
      </c>
    </row>
    <row r="51" spans="1:7" x14ac:dyDescent="0.25">
      <c r="A51" s="30" t="s">
        <v>26</v>
      </c>
      <c r="B51" s="31" t="s">
        <v>27</v>
      </c>
      <c r="C51" s="32">
        <v>897</v>
      </c>
      <c r="D51" s="33">
        <v>124.51042470843976</v>
      </c>
      <c r="E51" s="32">
        <v>90</v>
      </c>
      <c r="F51" s="34" t="s">
        <v>25</v>
      </c>
      <c r="G51" s="53">
        <f t="shared" si="0"/>
        <v>72.283104174408521</v>
      </c>
    </row>
    <row r="52" spans="1:7" x14ac:dyDescent="0.25">
      <c r="A52" s="24" t="s">
        <v>23</v>
      </c>
      <c r="B52" s="25" t="s">
        <v>24</v>
      </c>
      <c r="C52" s="26">
        <v>794</v>
      </c>
      <c r="D52" s="27">
        <v>227.57527912289035</v>
      </c>
      <c r="E52" s="26">
        <v>3</v>
      </c>
      <c r="F52" s="28" t="s">
        <v>25</v>
      </c>
      <c r="G52" s="53">
        <f t="shared" si="0"/>
        <v>1.31824511500654</v>
      </c>
    </row>
  </sheetData>
  <sortState ref="A3:F52">
    <sortCondition ref="A3:A52"/>
  </sortState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ANALISA</vt:lpstr>
      <vt:lpstr>EDITING</vt:lpstr>
      <vt:lpstr>MENCAPAI KPI JAN - OGOS (2)</vt:lpstr>
      <vt:lpstr>KPI JAN</vt:lpstr>
      <vt:lpstr>KPI FEB</vt:lpstr>
      <vt:lpstr>KPI MAC</vt:lpstr>
      <vt:lpstr>KPI APRIL</vt:lpstr>
      <vt:lpstr>KPI MEI</vt:lpstr>
      <vt:lpstr>KPI JUN</vt:lpstr>
      <vt:lpstr>JULAI</vt:lpstr>
      <vt:lpstr>KPI OGOS</vt:lpstr>
      <vt:lpstr>MENCAPAI KPI JAN - 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zaff umip</dc:creator>
  <cp:lastModifiedBy>PKG_SALAK</cp:lastModifiedBy>
  <cp:lastPrinted>2018-08-28T08:16:00Z</cp:lastPrinted>
  <dcterms:created xsi:type="dcterms:W3CDTF">2018-08-08T09:26:59Z</dcterms:created>
  <dcterms:modified xsi:type="dcterms:W3CDTF">2018-11-01T01:52:30Z</dcterms:modified>
</cp:coreProperties>
</file>