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68F5FA50-1302-40B3-BF3F-16586B0DE869}" xr6:coauthVersionLast="47" xr6:coauthVersionMax="47" xr10:uidLastSave="{00000000-0000-0000-0000-000000000000}"/>
  <bookViews>
    <workbookView xWindow="4620" yWindow="3150" windowWidth="14400" windowHeight="7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J5" i="1"/>
  <c r="J6" i="1"/>
  <c r="J7" i="1"/>
  <c r="J8" i="1"/>
  <c r="J9" i="1"/>
  <c r="J10" i="1"/>
  <c r="J11" i="1"/>
  <c r="J12" i="1"/>
  <c r="J13" i="1"/>
  <c r="J14" i="1"/>
  <c r="J15" i="1"/>
  <c r="J16" i="1"/>
  <c r="D5" i="1"/>
  <c r="D6" i="1"/>
  <c r="D7" i="1"/>
  <c r="D8" i="1"/>
  <c r="D9" i="1"/>
  <c r="D10" i="1"/>
  <c r="D11" i="1"/>
  <c r="D12" i="1"/>
  <c r="D13" i="1"/>
  <c r="D14" i="1"/>
  <c r="D15" i="1"/>
  <c r="D16" i="1"/>
  <c r="C5" i="1"/>
  <c r="C6" i="1"/>
  <c r="C7" i="1"/>
  <c r="C8" i="1"/>
  <c r="C9" i="1"/>
  <c r="C10" i="1"/>
  <c r="C11" i="1"/>
  <c r="C12" i="1"/>
  <c r="C13" i="1"/>
  <c r="C14" i="1"/>
  <c r="C15" i="1"/>
  <c r="C16" i="1"/>
  <c r="C4" i="1"/>
  <c r="B9" i="1"/>
  <c r="B10" i="1"/>
  <c r="B11" i="1"/>
  <c r="B12" i="1"/>
  <c r="B13" i="1"/>
  <c r="B14" i="1"/>
  <c r="B15" i="1"/>
  <c r="B16" i="1"/>
  <c r="B4" i="1"/>
  <c r="E5" i="1" l="1"/>
  <c r="E6" i="1"/>
  <c r="E7" i="1"/>
  <c r="E8" i="1"/>
  <c r="E9" i="1"/>
  <c r="E10" i="1"/>
  <c r="E11" i="1"/>
  <c r="E12" i="1"/>
  <c r="E13" i="1"/>
  <c r="E14" i="1"/>
  <c r="E15" i="1"/>
  <c r="E16" i="1"/>
  <c r="E4" i="1"/>
  <c r="G16" i="1" l="1"/>
  <c r="I16" i="1" s="1"/>
  <c r="G14" i="1"/>
  <c r="F13" i="1"/>
  <c r="F15" i="1"/>
  <c r="F11" i="1"/>
  <c r="F14" i="1"/>
  <c r="G9" i="1"/>
  <c r="I9" i="1" s="1"/>
  <c r="G10" i="1"/>
  <c r="F9" i="1"/>
  <c r="F16" i="1"/>
  <c r="F12" i="1"/>
  <c r="G11" i="1"/>
  <c r="G12" i="1"/>
  <c r="I12" i="1" s="1"/>
  <c r="G15" i="1"/>
  <c r="I15" i="1" s="1"/>
  <c r="F10" i="1"/>
  <c r="G13" i="1"/>
  <c r="I13" i="1" s="1"/>
  <c r="D4" i="1"/>
  <c r="F4" i="1" s="1"/>
  <c r="I11" i="1" l="1"/>
  <c r="H11" i="1" s="1"/>
  <c r="I14" i="1"/>
  <c r="H14" i="1" s="1"/>
  <c r="I10" i="1"/>
  <c r="H10" i="1" s="1"/>
  <c r="H13" i="1"/>
  <c r="H16" i="1"/>
  <c r="H15" i="1"/>
  <c r="H12" i="1"/>
  <c r="H9" i="1"/>
  <c r="J4" i="1"/>
  <c r="K4" i="1" s="1"/>
  <c r="G4" i="1"/>
  <c r="I4" i="1" s="1"/>
  <c r="H4" i="1" s="1"/>
  <c r="B8" i="1"/>
  <c r="F8" i="1" l="1"/>
  <c r="G8" i="1"/>
  <c r="B7" i="1"/>
  <c r="I8" i="1" l="1"/>
  <c r="H8" i="1" s="1"/>
  <c r="F7" i="1"/>
  <c r="G7" i="1"/>
  <c r="B6" i="1"/>
  <c r="I7" i="1" l="1"/>
  <c r="H7" i="1" s="1"/>
  <c r="G6" i="1"/>
  <c r="I6" i="1" s="1"/>
  <c r="F6" i="1"/>
  <c r="B5" i="1"/>
  <c r="H6" i="1" l="1"/>
  <c r="F5" i="1"/>
  <c r="G5" i="1"/>
  <c r="I5" i="1" s="1"/>
  <c r="H5" i="1" l="1"/>
</calcChain>
</file>

<file path=xl/sharedStrings.xml><?xml version="1.0" encoding="utf-8"?>
<sst xmlns="http://schemas.openxmlformats.org/spreadsheetml/2006/main" count="37" uniqueCount="33">
  <si>
    <t>HOMO and LUMO</t>
  </si>
  <si>
    <t>Ligand Name</t>
  </si>
  <si>
    <t>HOMO</t>
  </si>
  <si>
    <t>LUMO</t>
  </si>
  <si>
    <t>I</t>
  </si>
  <si>
    <t>Ionization</t>
  </si>
  <si>
    <t>Electron Affinity</t>
  </si>
  <si>
    <t>Energy Gap</t>
  </si>
  <si>
    <t>Electrophilicity</t>
  </si>
  <si>
    <t>Electronegativity</t>
  </si>
  <si>
    <t>Hardness</t>
  </si>
  <si>
    <t>Softness</t>
  </si>
  <si>
    <t>S</t>
  </si>
  <si>
    <t>(I-A)/2</t>
  </si>
  <si>
    <t>(I+A)/2</t>
  </si>
  <si>
    <t>I-A</t>
  </si>
  <si>
    <t>A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</si>
  <si>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</si>
  <si>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</si>
  <si>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</si>
  <si>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</si>
  <si>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</si>
  <si>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</si>
  <si>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</si>
  <si>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</si>
  <si>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</si>
  <si>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</si>
  <si>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</si>
  <si>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</si>
  <si>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D1</t>
  </si>
  <si>
    <t>Chemical potential</t>
  </si>
  <si>
    <t>mu -(I+A)/2</t>
  </si>
  <si>
    <t>omega= mu2/2ita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</si>
</sst>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topLeftCell="F2" workbookViewId="0">
      <selection activeCell="G18" sqref="G18"/>
    </sheetView>
  </sheetViews>
  <sheetFormatPr defaultRowHeight="14.5" x14ac:dyDescent="0.35"/>
  <cols>
    <col min="1" max="1" width="13.90625" customWidth="1"/>
    <col min="2" max="2" width="10.54296875" customWidth="1"/>
    <col min="3" max="3" width="11.36328125" customWidth="1"/>
    <col min="4" max="4" width="11.6328125" customWidth="1"/>
    <col min="5" max="5" width="16.6328125" customWidth="1"/>
    <col min="6" max="6" width="12.36328125" customWidth="1"/>
    <col min="7" max="7" width="17.54296875" customWidth="1"/>
    <col min="8" max="8" width="20.08984375" customWidth="1"/>
    <col min="9" max="9" width="17.08984375" customWidth="1"/>
    <col min="10" max="10" width="13.54296875" customWidth="1"/>
    <col min="14" max="14" width="10.54296875" customWidth="1"/>
    <col min="15" max="15" width="11.36328125" customWidth="1"/>
  </cols>
  <sheetData>
    <row r="1" spans="1:19" ht="30.5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1"/>
      <c r="M1" s="1"/>
      <c r="N1" s="1" t="s">
        <v>2</v>
      </c>
      <c r="O1" s="1" t="s">
        <v>3</v>
      </c>
      <c r="P1" s="1"/>
      <c r="Q1" s="1"/>
      <c r="R1" s="1"/>
      <c r="S1" s="1"/>
    </row>
    <row r="2" spans="1:19" ht="15.5" x14ac:dyDescent="0.35">
      <c r="A2" s="3" t="s">
        <v>1</v>
      </c>
      <c r="B2" s="4" t="s">
        <v>2</v>
      </c>
      <c r="C2" s="3" t="s">
        <v>3</v>
      </c>
      <c r="D2" s="2" t="s">
        <v>5</v>
      </c>
      <c r="E2" s="1" t="s">
        <v>6</v>
      </c>
      <c r="F2" s="1" t="s">
        <v>7</v>
      </c>
      <c r="G2" s="1" t="s">
        <v>9</v>
      </c>
      <c r="H2" s="1" t="s">
        <v>8</v>
      </c>
      <c r="I2" s="1" t="s">
        <v>30</v>
      </c>
      <c r="J2" s="1" t="s">
        <v>10</v>
      </c>
      <c r="K2" s="1" t="s">
        <v>11</v>
      </c>
      <c r="L2" s="1"/>
      <c r="M2" s="1"/>
      <c r="N2" s="4" t="s">
        <v>2</v>
      </c>
      <c r="O2" s="3" t="s">
        <v>3</v>
      </c>
      <c r="P2" s="1"/>
      <c r="Q2" s="1"/>
      <c r="R2" s="1"/>
      <c r="S2" s="1"/>
    </row>
    <row r="3" spans="1:19" ht="15.5" x14ac:dyDescent="0.35">
      <c r="A3" s="3"/>
      <c r="B3" s="4"/>
      <c r="C3" s="3"/>
      <c r="D3" s="2" t="s">
        <v>4</v>
      </c>
      <c r="E3" s="1" t="s">
        <v>16</v>
      </c>
      <c r="F3" s="1" t="s">
        <v>15</v>
      </c>
      <c r="G3" s="1" t="s">
        <v>14</v>
      </c>
      <c r="H3" s="1" t="s">
        <v>32</v>
      </c>
      <c r="I3" s="1" t="s">
        <v>31</v>
      </c>
      <c r="J3" s="1" t="s">
        <v>13</v>
      </c>
      <c r="K3" s="1" t="s">
        <v>12</v>
      </c>
      <c r="L3" s="1"/>
      <c r="M3" s="1">
        <v>27.211400000000001</v>
      </c>
      <c r="N3" s="4"/>
      <c r="O3" s="3"/>
      <c r="P3" s="1"/>
      <c r="Q3" s="1"/>
      <c r="R3" s="1"/>
      <c r="S3" s="1"/>
    </row>
    <row r="4" spans="1:19" ht="15.5" x14ac:dyDescent="0.35">
      <c r="A4" s="1" t="s">
        <v>17</v>
      </c>
      <c r="B4" s="1">
        <f>M4*N4</f>
        <v>-8.9571765380000006</v>
      </c>
      <c r="C4" s="1">
        <f>M4*O4</f>
        <v>-5.2202349760000004</v>
      </c>
      <c r="D4" s="1">
        <f t="shared" ref="D4:D16" si="0">-B4</f>
        <v>8.9571765380000006</v>
      </c>
      <c r="E4" s="1">
        <f t="shared" ref="E4:E16" si="1">-C4</f>
        <v>5.2202349760000004</v>
      </c>
      <c r="F4" s="1">
        <f>D4-E4</f>
        <v>3.7369415620000002</v>
      </c>
      <c r="G4" s="1">
        <f>(D4+E4)/2</f>
        <v>7.0887057570000005</v>
      </c>
      <c r="H4" s="1">
        <f>(I4*I4)/(2*J4)</f>
        <v>13.446758124424999</v>
      </c>
      <c r="I4" s="1">
        <f>-(G4)</f>
        <v>-7.0887057570000005</v>
      </c>
      <c r="J4" s="1">
        <f>(D4-E4)/2</f>
        <v>1.8684707810000001</v>
      </c>
      <c r="K4" s="1">
        <f>(1/J4)</f>
        <v>0.53519702323886642</v>
      </c>
      <c r="L4" s="1"/>
      <c r="M4" s="1">
        <v>27.211400000000001</v>
      </c>
      <c r="N4" s="1">
        <v>-0.32917000000000002</v>
      </c>
      <c r="O4" s="1">
        <v>-0.19184000000000001</v>
      </c>
      <c r="P4" s="1"/>
      <c r="Q4" s="1"/>
      <c r="R4" s="1"/>
      <c r="S4" s="1"/>
    </row>
    <row r="5" spans="1:19" ht="15.5" x14ac:dyDescent="0.35">
      <c r="A5" s="1" t="s">
        <v>18</v>
      </c>
      <c r="B5" s="1">
        <f t="shared" ref="B5:B16" si="2">M5*N5</f>
        <v>-8.8665625760000015</v>
      </c>
      <c r="C5" s="1">
        <f t="shared" ref="C5:C16" si="3">M5*O5</f>
        <v>-5.2332964479999999</v>
      </c>
      <c r="D5" s="1">
        <f t="shared" si="0"/>
        <v>8.8665625760000015</v>
      </c>
      <c r="E5" s="1">
        <f t="shared" si="1"/>
        <v>5.2332964479999999</v>
      </c>
      <c r="F5" s="1">
        <f t="shared" ref="F5:F16" si="4">D5-E5</f>
        <v>3.6332661280000016</v>
      </c>
      <c r="G5" s="1">
        <f t="shared" ref="G5:G16" si="5">(D5+E5)/2</f>
        <v>7.0499295120000003</v>
      </c>
      <c r="H5" s="1">
        <f t="shared" ref="H5:H16" si="6">(I5*I5)/(2*J5)</f>
        <v>13.679566641469139</v>
      </c>
      <c r="I5" s="1">
        <f t="shared" ref="I5:I16" si="7">-(G5)</f>
        <v>-7.0499295120000003</v>
      </c>
      <c r="J5" s="1">
        <f t="shared" ref="J5:J16" si="8">(D5-E5)/2</f>
        <v>1.8166330640000008</v>
      </c>
      <c r="K5" s="1">
        <f t="shared" ref="K5:K16" si="9">(1/J5)</f>
        <v>0.55046889755387585</v>
      </c>
      <c r="L5" s="1"/>
      <c r="M5" s="1">
        <v>27.211400000000001</v>
      </c>
      <c r="N5" s="1">
        <v>-0.32584000000000002</v>
      </c>
      <c r="O5" s="1">
        <v>-0.19231999999999999</v>
      </c>
      <c r="P5" s="1"/>
      <c r="Q5" s="1"/>
      <c r="R5" s="1"/>
      <c r="S5" s="1"/>
    </row>
    <row r="6" spans="1:19" ht="15.5" x14ac:dyDescent="0.35">
      <c r="A6" s="1" t="s">
        <v>19</v>
      </c>
      <c r="B6" s="1">
        <f t="shared" si="2"/>
        <v>-9.658414316</v>
      </c>
      <c r="C6" s="1">
        <f t="shared" si="3"/>
        <v>-4.4395399099999997</v>
      </c>
      <c r="D6" s="1">
        <f t="shared" si="0"/>
        <v>9.658414316</v>
      </c>
      <c r="E6" s="1">
        <f t="shared" si="1"/>
        <v>4.4395399099999997</v>
      </c>
      <c r="F6" s="1">
        <f t="shared" si="4"/>
        <v>5.2188744060000003</v>
      </c>
      <c r="G6" s="1">
        <f t="shared" si="5"/>
        <v>7.0489771129999994</v>
      </c>
      <c r="H6" s="1">
        <f t="shared" si="6"/>
        <v>9.5208419429432443</v>
      </c>
      <c r="I6" s="1">
        <f t="shared" si="7"/>
        <v>-7.0489771129999994</v>
      </c>
      <c r="J6" s="1">
        <f t="shared" si="8"/>
        <v>2.6094372030000001</v>
      </c>
      <c r="K6" s="1">
        <f t="shared" si="9"/>
        <v>0.38322439752538467</v>
      </c>
      <c r="L6" s="1"/>
      <c r="M6" s="1">
        <v>27.211400000000001</v>
      </c>
      <c r="N6" s="1">
        <v>-0.35493999999999998</v>
      </c>
      <c r="O6" s="1">
        <v>-0.16314999999999999</v>
      </c>
      <c r="P6" s="1"/>
      <c r="Q6" s="1"/>
      <c r="R6" s="1"/>
      <c r="S6" s="1"/>
    </row>
    <row r="7" spans="1:19" ht="15.5" x14ac:dyDescent="0.35">
      <c r="A7" s="1" t="s">
        <v>20</v>
      </c>
      <c r="B7" s="1">
        <f t="shared" si="2"/>
        <v>-8.14845373</v>
      </c>
      <c r="C7" s="1">
        <f t="shared" si="3"/>
        <v>-5.2820048540000002</v>
      </c>
      <c r="D7" s="1">
        <f t="shared" si="0"/>
        <v>8.14845373</v>
      </c>
      <c r="E7" s="1">
        <f t="shared" si="1"/>
        <v>5.2820048540000002</v>
      </c>
      <c r="F7" s="1">
        <f t="shared" si="4"/>
        <v>2.8664488759999998</v>
      </c>
      <c r="G7" s="1">
        <f t="shared" si="5"/>
        <v>6.7152292920000001</v>
      </c>
      <c r="H7" s="1">
        <f t="shared" si="6"/>
        <v>15.731766514901842</v>
      </c>
      <c r="I7" s="1">
        <f t="shared" si="7"/>
        <v>-6.7152292920000001</v>
      </c>
      <c r="J7" s="1">
        <f t="shared" si="8"/>
        <v>1.4332244379999999</v>
      </c>
      <c r="K7" s="1">
        <f t="shared" si="9"/>
        <v>0.69772742739124305</v>
      </c>
      <c r="L7" s="1"/>
      <c r="M7" s="1">
        <v>27.211400000000001</v>
      </c>
      <c r="N7" s="1">
        <v>-0.29944999999999999</v>
      </c>
      <c r="O7" s="1">
        <v>-0.19411</v>
      </c>
      <c r="P7" s="1"/>
      <c r="Q7" s="1"/>
      <c r="R7" s="1"/>
      <c r="S7" s="1"/>
    </row>
    <row r="8" spans="1:19" ht="15.5" x14ac:dyDescent="0.35">
      <c r="A8" s="1" t="s">
        <v>21</v>
      </c>
      <c r="B8" s="1">
        <f t="shared" si="2"/>
        <v>-8.4017918639999998</v>
      </c>
      <c r="C8" s="1">
        <f t="shared" si="3"/>
        <v>-5.3353391979999998</v>
      </c>
      <c r="D8" s="1">
        <f t="shared" si="0"/>
        <v>8.4017918639999998</v>
      </c>
      <c r="E8" s="1">
        <f t="shared" si="1"/>
        <v>5.3353391979999998</v>
      </c>
      <c r="F8" s="1">
        <f t="shared" si="4"/>
        <v>3.066452666</v>
      </c>
      <c r="G8" s="1">
        <f t="shared" si="5"/>
        <v>6.8685655309999998</v>
      </c>
      <c r="H8" s="1">
        <f t="shared" si="6"/>
        <v>15.384940709090115</v>
      </c>
      <c r="I8" s="1">
        <f t="shared" si="7"/>
        <v>-6.8685655309999998</v>
      </c>
      <c r="J8" s="1">
        <f t="shared" si="8"/>
        <v>1.533226333</v>
      </c>
      <c r="K8" s="1">
        <f t="shared" si="9"/>
        <v>0.65221942675830624</v>
      </c>
      <c r="L8" s="1"/>
      <c r="M8" s="1">
        <v>27.211400000000001</v>
      </c>
      <c r="N8" s="1">
        <v>-0.30875999999999998</v>
      </c>
      <c r="O8" s="1">
        <v>-0.19606999999999999</v>
      </c>
      <c r="P8" s="1"/>
      <c r="Q8" s="1"/>
      <c r="R8" s="1"/>
      <c r="S8" s="1"/>
    </row>
    <row r="9" spans="1:19" ht="15.5" x14ac:dyDescent="0.35">
      <c r="A9" s="1" t="s">
        <v>22</v>
      </c>
      <c r="B9" s="1">
        <f t="shared" si="2"/>
        <v>-7.9868180139999998</v>
      </c>
      <c r="C9" s="1">
        <f t="shared" si="3"/>
        <v>-5.2191465199999998</v>
      </c>
      <c r="D9" s="1">
        <f t="shared" si="0"/>
        <v>7.9868180139999998</v>
      </c>
      <c r="E9" s="1">
        <f t="shared" si="1"/>
        <v>5.2191465199999998</v>
      </c>
      <c r="F9" s="1">
        <f t="shared" si="4"/>
        <v>2.767671494</v>
      </c>
      <c r="G9" s="1">
        <f t="shared" si="5"/>
        <v>6.6029822669999998</v>
      </c>
      <c r="H9" s="1">
        <f t="shared" si="6"/>
        <v>15.75308880148348</v>
      </c>
      <c r="I9" s="1">
        <f t="shared" si="7"/>
        <v>-6.6029822669999998</v>
      </c>
      <c r="J9" s="1">
        <f t="shared" si="8"/>
        <v>1.383835747</v>
      </c>
      <c r="K9" s="1">
        <f t="shared" si="9"/>
        <v>0.72262911416176911</v>
      </c>
      <c r="L9" s="1"/>
      <c r="M9" s="1">
        <v>27.211400000000001</v>
      </c>
      <c r="N9" s="1">
        <v>-0.29350999999999999</v>
      </c>
      <c r="O9" s="1">
        <v>-0.1918</v>
      </c>
      <c r="P9" s="1"/>
      <c r="Q9" s="1"/>
      <c r="R9" s="1"/>
      <c r="S9" s="1"/>
    </row>
    <row r="10" spans="1:19" ht="15.5" x14ac:dyDescent="0.35">
      <c r="A10" s="1" t="s">
        <v>23</v>
      </c>
      <c r="B10" s="1">
        <f t="shared" si="2"/>
        <v>-7.9272250480000013</v>
      </c>
      <c r="C10" s="1">
        <f t="shared" si="3"/>
        <v>-5.2713924080000005</v>
      </c>
      <c r="D10" s="1">
        <f t="shared" si="0"/>
        <v>7.9272250480000013</v>
      </c>
      <c r="E10" s="1">
        <f t="shared" si="1"/>
        <v>5.2713924080000005</v>
      </c>
      <c r="F10" s="1">
        <f t="shared" si="4"/>
        <v>2.6558326400000007</v>
      </c>
      <c r="G10" s="1">
        <f t="shared" si="5"/>
        <v>6.5993087280000005</v>
      </c>
      <c r="H10" s="1">
        <f t="shared" si="6"/>
        <v>16.398200335190161</v>
      </c>
      <c r="I10" s="1">
        <f t="shared" si="7"/>
        <v>-6.5993087280000005</v>
      </c>
      <c r="J10" s="1">
        <f t="shared" si="8"/>
        <v>1.3279163200000004</v>
      </c>
      <c r="K10" s="1">
        <f t="shared" si="9"/>
        <v>0.75305950001427779</v>
      </c>
      <c r="L10" s="1"/>
      <c r="M10" s="1">
        <v>27.211400000000001</v>
      </c>
      <c r="N10" s="1">
        <v>-0.29132000000000002</v>
      </c>
      <c r="O10" s="1">
        <v>-0.19372</v>
      </c>
      <c r="P10" s="1"/>
      <c r="Q10" s="1"/>
      <c r="R10" s="1"/>
      <c r="S10" s="1"/>
    </row>
    <row r="11" spans="1:19" ht="15.5" x14ac:dyDescent="0.35">
      <c r="A11" s="1" t="s">
        <v>24</v>
      </c>
      <c r="B11" s="1">
        <f t="shared" si="2"/>
        <v>-8.0309004819999998</v>
      </c>
      <c r="C11" s="1">
        <f t="shared" si="3"/>
        <v>-5.4420078859999998</v>
      </c>
      <c r="D11" s="1">
        <f t="shared" si="0"/>
        <v>8.0309004819999998</v>
      </c>
      <c r="E11" s="1">
        <f t="shared" si="1"/>
        <v>5.4420078859999998</v>
      </c>
      <c r="F11" s="1">
        <f t="shared" si="4"/>
        <v>2.588892596</v>
      </c>
      <c r="G11" s="1">
        <f t="shared" si="5"/>
        <v>6.7364541839999994</v>
      </c>
      <c r="H11" s="1">
        <f t="shared" si="6"/>
        <v>17.528658795365143</v>
      </c>
      <c r="I11" s="1">
        <f t="shared" si="7"/>
        <v>-6.7364541839999994</v>
      </c>
      <c r="J11" s="1">
        <f t="shared" si="8"/>
        <v>1.294446298</v>
      </c>
      <c r="K11" s="1">
        <f t="shared" si="9"/>
        <v>0.77253108262974068</v>
      </c>
      <c r="L11" s="1"/>
      <c r="M11" s="1">
        <v>27.211400000000001</v>
      </c>
      <c r="N11" s="1">
        <v>-0.29513</v>
      </c>
      <c r="O11" s="1">
        <v>-0.19999</v>
      </c>
      <c r="P11" s="1"/>
      <c r="Q11" s="1"/>
      <c r="R11" s="1"/>
      <c r="S11" s="1"/>
    </row>
    <row r="12" spans="1:19" ht="15.5" x14ac:dyDescent="0.35">
      <c r="A12" s="1" t="s">
        <v>25</v>
      </c>
      <c r="B12" s="1">
        <f t="shared" si="2"/>
        <v>-8.3207018920000007</v>
      </c>
      <c r="C12" s="1">
        <f t="shared" si="3"/>
        <v>-4.9048548500000004</v>
      </c>
      <c r="D12" s="1">
        <f t="shared" si="0"/>
        <v>8.3207018920000007</v>
      </c>
      <c r="E12" s="1">
        <f t="shared" si="1"/>
        <v>4.9048548500000004</v>
      </c>
      <c r="F12" s="1">
        <f t="shared" si="4"/>
        <v>3.4158470420000002</v>
      </c>
      <c r="G12" s="1">
        <f t="shared" si="5"/>
        <v>6.612778371000001</v>
      </c>
      <c r="H12" s="1">
        <f t="shared" si="6"/>
        <v>12.801755244392298</v>
      </c>
      <c r="I12" s="1">
        <f t="shared" si="7"/>
        <v>-6.612778371000001</v>
      </c>
      <c r="J12" s="1">
        <f t="shared" si="8"/>
        <v>1.7079235210000001</v>
      </c>
      <c r="K12" s="1">
        <f t="shared" si="9"/>
        <v>0.58550631085313098</v>
      </c>
      <c r="L12" s="1"/>
      <c r="M12" s="1">
        <v>27.211400000000001</v>
      </c>
      <c r="N12" s="1">
        <v>-0.30578</v>
      </c>
      <c r="O12" s="1">
        <v>-0.18024999999999999</v>
      </c>
      <c r="P12" s="1"/>
      <c r="Q12" s="1"/>
      <c r="R12" s="1"/>
      <c r="S12" s="1"/>
    </row>
    <row r="13" spans="1:19" ht="15.5" x14ac:dyDescent="0.35">
      <c r="A13" s="1" t="s">
        <v>26</v>
      </c>
      <c r="B13" s="1">
        <f t="shared" si="2"/>
        <v>-5.9007920899999995</v>
      </c>
      <c r="C13" s="1">
        <f t="shared" si="3"/>
        <v>-1.7540468440000001</v>
      </c>
      <c r="D13" s="1">
        <f t="shared" si="0"/>
        <v>5.9007920899999995</v>
      </c>
      <c r="E13" s="1">
        <f t="shared" si="1"/>
        <v>1.7540468440000001</v>
      </c>
      <c r="F13" s="1">
        <f t="shared" si="4"/>
        <v>4.1467452459999992</v>
      </c>
      <c r="G13" s="1">
        <f t="shared" si="5"/>
        <v>3.8274194669999999</v>
      </c>
      <c r="H13" s="1">
        <f t="shared" si="6"/>
        <v>3.5326838055704779</v>
      </c>
      <c r="I13" s="1">
        <f t="shared" si="7"/>
        <v>-3.8274194669999999</v>
      </c>
      <c r="J13" s="1">
        <f t="shared" si="8"/>
        <v>2.0733726229999996</v>
      </c>
      <c r="K13" s="1">
        <f t="shared" si="9"/>
        <v>0.48230597284200766</v>
      </c>
      <c r="L13" s="1"/>
      <c r="M13" s="1">
        <v>27.211400000000001</v>
      </c>
      <c r="N13" s="1">
        <v>-0.21684999999999999</v>
      </c>
      <c r="O13" s="1">
        <v>-6.4460000000000003E-2</v>
      </c>
      <c r="P13" s="1"/>
      <c r="Q13" s="1"/>
      <c r="R13" s="1"/>
      <c r="S13" s="1"/>
    </row>
    <row r="14" spans="1:19" ht="15.5" x14ac:dyDescent="0.35">
      <c r="A14" s="1" t="s">
        <v>27</v>
      </c>
      <c r="B14" s="1">
        <f t="shared" si="2"/>
        <v>-8.3519950020000007</v>
      </c>
      <c r="C14" s="1">
        <f t="shared" si="3"/>
        <v>-4.8656704340000001</v>
      </c>
      <c r="D14" s="1">
        <f t="shared" si="0"/>
        <v>8.3519950020000007</v>
      </c>
      <c r="E14" s="1">
        <f t="shared" si="1"/>
        <v>4.8656704340000001</v>
      </c>
      <c r="F14" s="1">
        <f t="shared" si="4"/>
        <v>3.4863245680000006</v>
      </c>
      <c r="G14" s="1">
        <f t="shared" si="5"/>
        <v>6.6088327180000004</v>
      </c>
      <c r="H14" s="1">
        <f t="shared" si="6"/>
        <v>12.527998768503434</v>
      </c>
      <c r="I14" s="1">
        <f t="shared" si="7"/>
        <v>-6.6088327180000004</v>
      </c>
      <c r="J14" s="1">
        <f t="shared" si="8"/>
        <v>1.7431622840000003</v>
      </c>
      <c r="K14" s="1">
        <f t="shared" si="9"/>
        <v>0.57367005308611863</v>
      </c>
      <c r="L14" s="1"/>
      <c r="M14" s="1">
        <v>27.211400000000001</v>
      </c>
      <c r="N14" s="1">
        <v>-0.30692999999999998</v>
      </c>
      <c r="O14" s="1">
        <v>-0.17881</v>
      </c>
      <c r="P14" s="1"/>
      <c r="Q14" s="1"/>
      <c r="R14" s="1"/>
      <c r="S14" s="1"/>
    </row>
    <row r="15" spans="1:19" ht="15.5" x14ac:dyDescent="0.35">
      <c r="A15" s="1" t="s">
        <v>28</v>
      </c>
      <c r="B15" s="1">
        <f t="shared" si="2"/>
        <v>-8.5585295280000011</v>
      </c>
      <c r="C15" s="1">
        <f t="shared" si="3"/>
        <v>-4.9271681980000004</v>
      </c>
      <c r="D15" s="1">
        <f t="shared" si="0"/>
        <v>8.5585295280000011</v>
      </c>
      <c r="E15" s="1">
        <f t="shared" si="1"/>
        <v>4.9271681980000004</v>
      </c>
      <c r="F15" s="1">
        <f t="shared" si="4"/>
        <v>3.6313613300000007</v>
      </c>
      <c r="G15" s="1">
        <f t="shared" si="5"/>
        <v>6.7428488630000007</v>
      </c>
      <c r="H15" s="1">
        <f t="shared" si="6"/>
        <v>12.520376425680666</v>
      </c>
      <c r="I15" s="1">
        <f t="shared" si="7"/>
        <v>-6.7428488630000007</v>
      </c>
      <c r="J15" s="1">
        <f t="shared" si="8"/>
        <v>1.8156806650000004</v>
      </c>
      <c r="K15" s="1">
        <f t="shared" si="9"/>
        <v>0.5507576410745112</v>
      </c>
      <c r="L15" s="1"/>
      <c r="M15" s="1">
        <v>27.211400000000001</v>
      </c>
      <c r="N15" s="1">
        <v>-0.31452000000000002</v>
      </c>
      <c r="O15" s="1">
        <v>-0.18107000000000001</v>
      </c>
      <c r="P15" s="1"/>
      <c r="Q15" s="1"/>
      <c r="R15" s="1"/>
      <c r="S15" s="1"/>
    </row>
    <row r="16" spans="1:19" ht="15.5" x14ac:dyDescent="0.35">
      <c r="A16" s="1" t="s">
        <v>29</v>
      </c>
      <c r="B16" s="1">
        <f t="shared" si="2"/>
        <v>-8.568597746</v>
      </c>
      <c r="C16" s="1">
        <f t="shared" si="3"/>
        <v>-1.5050625340000001</v>
      </c>
      <c r="D16" s="1">
        <f t="shared" si="0"/>
        <v>8.568597746</v>
      </c>
      <c r="E16" s="1">
        <f t="shared" si="1"/>
        <v>1.5050625340000001</v>
      </c>
      <c r="F16" s="1">
        <f t="shared" si="4"/>
        <v>7.0635352119999997</v>
      </c>
      <c r="G16" s="1">
        <f t="shared" si="5"/>
        <v>5.0368301400000002</v>
      </c>
      <c r="H16" s="1">
        <f t="shared" si="6"/>
        <v>3.5916374871484709</v>
      </c>
      <c r="I16" s="1">
        <f t="shared" si="7"/>
        <v>-5.0368301400000002</v>
      </c>
      <c r="J16" s="1">
        <f t="shared" si="8"/>
        <v>3.5317676059999998</v>
      </c>
      <c r="K16" s="1">
        <f t="shared" si="9"/>
        <v>0.2831443377817765</v>
      </c>
      <c r="L16" s="1"/>
      <c r="M16" s="1">
        <v>27.211400000000001</v>
      </c>
      <c r="N16" s="1">
        <v>-0.31489</v>
      </c>
      <c r="O16" s="1">
        <v>-5.5309999999999998E-2</v>
      </c>
      <c r="P16" s="1"/>
      <c r="Q16" s="1"/>
      <c r="R16" s="1"/>
      <c r="S16" s="1"/>
    </row>
    <row r="17" spans="1:19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</sheetData>
  <mergeCells count="6">
    <mergeCell ref="O2:O3"/>
    <mergeCell ref="A2:A3"/>
    <mergeCell ref="B2:B3"/>
    <mergeCell ref="C2:C3"/>
    <mergeCell ref="A1:K1"/>
    <mergeCell ref="N2:N3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2024-07-03T05:40:13Z</dcterms:modified>
</cp:coreProperties>
</file>