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brownin\GitHub\BTR\data-extra\USDA NFS Raw Data\"/>
    </mc:Choice>
  </mc:AlternateContent>
  <xr:revisionPtr revIDLastSave="0" documentId="8_{F1C47B66-999F-4A42-BF67-3D9697CAFCBA}" xr6:coauthVersionLast="47" xr6:coauthVersionMax="47" xr10:uidLastSave="{00000000-0000-0000-0000-000000000000}"/>
  <bookViews>
    <workbookView xWindow="-120" yWindow="-120" windowWidth="29040" windowHeight="15720" firstSheet="5" activeTab="9" xr2:uid="{00000000-000D-0000-FFFF-FFFF00000000}"/>
  </bookViews>
  <sheets>
    <sheet name="Table 6-2" sheetId="1" r:id="rId1"/>
    <sheet name="Table 6-8" sheetId="2" r:id="rId2"/>
    <sheet name="GHGI24 SL" sheetId="9" r:id="rId3"/>
    <sheet name="USFS Forest CO2 73024_OLD" sheetId="3" r:id="rId4"/>
    <sheet name="LULUCF non-CO2" sheetId="6" r:id="rId5"/>
    <sheet name="Ag Non-CO2" sheetId="7" r:id="rId6"/>
    <sheet name="nonforestCO2 81224" sheetId="4" r:id="rId7"/>
    <sheet name="Compilation CO2 81224" sheetId="5" r:id="rId8"/>
    <sheet name="USFS Forest CO2 use" sheetId="8" r:id="rId9"/>
    <sheet name="USDA LULUCF 82624" sheetId="10" r:id="rId10"/>
    <sheet name="USDA CH4 N2O 82624"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5" l="1"/>
  <c r="G25" i="5" s="1"/>
  <c r="H21" i="5"/>
  <c r="H25" i="5" s="1"/>
  <c r="I21" i="5"/>
  <c r="I25" i="5" s="1"/>
  <c r="J21" i="5"/>
  <c r="K21" i="5"/>
  <c r="K25" i="5" s="1"/>
  <c r="F21" i="5"/>
  <c r="G20" i="5"/>
  <c r="H20" i="5"/>
  <c r="I20" i="5"/>
  <c r="J20" i="5"/>
  <c r="K20" i="5"/>
  <c r="F20" i="5"/>
  <c r="G19" i="5"/>
  <c r="H19" i="5"/>
  <c r="I19" i="5"/>
  <c r="J19" i="5"/>
  <c r="K19" i="5"/>
  <c r="F19" i="5"/>
  <c r="G18" i="5"/>
  <c r="H18" i="5"/>
  <c r="I18" i="5"/>
  <c r="J18" i="5"/>
  <c r="K18" i="5"/>
  <c r="F18" i="5"/>
  <c r="G17" i="5"/>
  <c r="H17" i="5"/>
  <c r="I17" i="5"/>
  <c r="J17" i="5"/>
  <c r="K17" i="5"/>
  <c r="F17" i="5"/>
  <c r="E19" i="5"/>
  <c r="D19" i="5"/>
  <c r="C20" i="5"/>
  <c r="C19" i="5"/>
  <c r="E18" i="5"/>
  <c r="D18" i="5"/>
  <c r="C18" i="5"/>
  <c r="E17" i="5"/>
  <c r="D17" i="5"/>
  <c r="C17" i="5"/>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B12" i="6"/>
  <c r="F15" i="5"/>
  <c r="C15" i="5"/>
  <c r="D24" i="5"/>
  <c r="E24" i="5"/>
  <c r="F24" i="5"/>
  <c r="G24" i="5"/>
  <c r="H24" i="5"/>
  <c r="I24" i="5"/>
  <c r="J24" i="5"/>
  <c r="K24" i="5"/>
  <c r="C24" i="5"/>
  <c r="D25" i="5"/>
  <c r="E25" i="5"/>
  <c r="F25" i="5"/>
  <c r="J25" i="5"/>
  <c r="C25" i="5"/>
  <c r="C21" i="5"/>
  <c r="C16" i="5"/>
  <c r="D16" i="5"/>
  <c r="E16" i="5"/>
  <c r="F16" i="5"/>
  <c r="G16" i="5"/>
  <c r="H16" i="5"/>
  <c r="I16" i="5"/>
  <c r="J16" i="5"/>
  <c r="K16" i="5"/>
  <c r="D20" i="5"/>
  <c r="E20" i="5"/>
  <c r="D21" i="5"/>
  <c r="E21" i="5"/>
  <c r="B17" i="5"/>
  <c r="B18" i="5"/>
  <c r="B19" i="5"/>
  <c r="B20" i="5"/>
  <c r="B16" i="5"/>
  <c r="B15" i="5"/>
  <c r="C4" i="5"/>
  <c r="D4" i="5"/>
  <c r="E4" i="5"/>
  <c r="F4" i="5"/>
  <c r="G4" i="5"/>
  <c r="H4" i="5"/>
  <c r="I4" i="5"/>
  <c r="J4" i="5"/>
  <c r="K4" i="5"/>
  <c r="C5" i="5"/>
  <c r="D5" i="5"/>
  <c r="E5" i="5"/>
  <c r="F5" i="5"/>
  <c r="G5" i="5"/>
  <c r="H5" i="5"/>
  <c r="I5" i="5"/>
  <c r="J5" i="5"/>
  <c r="K5" i="5"/>
  <c r="C6" i="5"/>
  <c r="D6" i="5"/>
  <c r="E6" i="5"/>
  <c r="F6" i="5"/>
  <c r="G6" i="5"/>
  <c r="H6" i="5"/>
  <c r="I6" i="5"/>
  <c r="J6" i="5"/>
  <c r="K6" i="5"/>
  <c r="C7" i="5"/>
  <c r="D7" i="5"/>
  <c r="E7" i="5"/>
  <c r="F7" i="5"/>
  <c r="G7" i="5"/>
  <c r="H7" i="5"/>
  <c r="I7" i="5"/>
  <c r="J7" i="5"/>
  <c r="K7" i="5"/>
  <c r="C8" i="5"/>
  <c r="D8" i="5"/>
  <c r="E8" i="5"/>
  <c r="F8" i="5"/>
  <c r="G8" i="5"/>
  <c r="H8" i="5"/>
  <c r="I8" i="5"/>
  <c r="J8" i="5"/>
  <c r="K8" i="5"/>
  <c r="C9" i="5"/>
  <c r="D9" i="5"/>
  <c r="E9" i="5"/>
  <c r="F9" i="5"/>
  <c r="G9" i="5"/>
  <c r="H9" i="5"/>
  <c r="I9" i="5"/>
  <c r="J9" i="5"/>
  <c r="K9" i="5"/>
  <c r="C10" i="5"/>
  <c r="D10" i="5"/>
  <c r="E10" i="5"/>
  <c r="F10" i="5"/>
  <c r="G10" i="5"/>
  <c r="H10" i="5"/>
  <c r="I10" i="5"/>
  <c r="J10" i="5"/>
  <c r="K10" i="5"/>
  <c r="C11" i="5"/>
  <c r="D11" i="5"/>
  <c r="E11" i="5"/>
  <c r="F11" i="5"/>
  <c r="G11" i="5"/>
  <c r="H11" i="5"/>
  <c r="I11" i="5"/>
  <c r="J11" i="5"/>
  <c r="K11" i="5"/>
  <c r="C12" i="5"/>
  <c r="D12" i="5"/>
  <c r="E12" i="5"/>
  <c r="F12" i="5"/>
  <c r="G12" i="5"/>
  <c r="H12" i="5"/>
  <c r="I12" i="5"/>
  <c r="J12" i="5"/>
  <c r="K12" i="5"/>
  <c r="C13" i="5"/>
  <c r="D13" i="5"/>
  <c r="E13" i="5"/>
  <c r="F13" i="5"/>
  <c r="G13" i="5"/>
  <c r="H13" i="5"/>
  <c r="I13" i="5"/>
  <c r="J13" i="5"/>
  <c r="K13" i="5"/>
  <c r="B5" i="5"/>
  <c r="B6" i="5"/>
  <c r="B7" i="5"/>
  <c r="B8" i="5"/>
  <c r="B9" i="5"/>
  <c r="B10" i="5"/>
  <c r="B11" i="5"/>
  <c r="B12" i="5"/>
  <c r="B13" i="5"/>
  <c r="D13" i="4"/>
  <c r="E13" i="4"/>
  <c r="F13" i="4"/>
  <c r="G13" i="4"/>
  <c r="H13" i="4"/>
  <c r="I13" i="4"/>
  <c r="J13" i="4"/>
  <c r="K13" i="4"/>
  <c r="C13" i="4"/>
  <c r="K23" i="3"/>
  <c r="K24" i="3"/>
  <c r="K25" i="3"/>
  <c r="K26" i="3"/>
  <c r="K27" i="3"/>
  <c r="K28" i="3"/>
  <c r="D23" i="3"/>
  <c r="E23" i="3"/>
  <c r="F23" i="3"/>
  <c r="G23" i="3"/>
  <c r="H23" i="3"/>
  <c r="I23" i="3"/>
  <c r="J23" i="3"/>
  <c r="D24" i="3"/>
  <c r="E24" i="3"/>
  <c r="F24" i="3"/>
  <c r="G24" i="3"/>
  <c r="H24" i="3"/>
  <c r="I24" i="3"/>
  <c r="J24" i="3"/>
  <c r="D25" i="3"/>
  <c r="E25" i="3"/>
  <c r="F25" i="3"/>
  <c r="G25" i="3"/>
  <c r="H25" i="3"/>
  <c r="I25" i="3"/>
  <c r="J25" i="3"/>
  <c r="D26" i="3"/>
  <c r="E26" i="3"/>
  <c r="F26" i="3"/>
  <c r="G26" i="3"/>
  <c r="H26" i="3"/>
  <c r="I26" i="3"/>
  <c r="J26" i="3"/>
  <c r="D27" i="3"/>
  <c r="E27" i="3"/>
  <c r="F27" i="3"/>
  <c r="G27" i="3"/>
  <c r="H27" i="3"/>
  <c r="I27" i="3"/>
  <c r="J27" i="3"/>
  <c r="D28" i="3"/>
  <c r="E28" i="3"/>
  <c r="F28" i="3"/>
  <c r="G28" i="3"/>
  <c r="H28" i="3"/>
  <c r="I28" i="3"/>
  <c r="J28" i="3"/>
  <c r="C24" i="3"/>
  <c r="C25" i="3"/>
  <c r="C26" i="3"/>
  <c r="C27" i="3"/>
  <c r="C28" i="3"/>
  <c r="B24" i="3"/>
  <c r="B25" i="3"/>
  <c r="B26" i="3"/>
  <c r="B27" i="3"/>
  <c r="B28" i="3"/>
  <c r="C23" i="3"/>
  <c r="B23" i="3"/>
  <c r="E6" i="4"/>
  <c r="E7" i="4"/>
  <c r="E8" i="4"/>
  <c r="E9" i="4"/>
  <c r="E10" i="4"/>
  <c r="E11" i="4"/>
  <c r="E12" i="4"/>
  <c r="E5" i="4"/>
  <c r="D6" i="4"/>
  <c r="D7" i="4"/>
  <c r="D8" i="4"/>
  <c r="D9" i="4"/>
  <c r="D10" i="4"/>
  <c r="D11" i="4"/>
  <c r="D12" i="4"/>
  <c r="D5" i="4"/>
  <c r="C6" i="4"/>
  <c r="C7" i="4"/>
  <c r="C8" i="4"/>
  <c r="C9" i="4"/>
  <c r="C10" i="4"/>
  <c r="C11" i="4"/>
  <c r="C12" i="4"/>
  <c r="C5" i="4"/>
  <c r="B8" i="3" l="1"/>
  <c r="AK8" i="3"/>
  <c r="AI8" i="3"/>
  <c r="AJ8" i="3"/>
  <c r="AL8" i="3"/>
  <c r="AM8" i="3"/>
  <c r="AN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B6"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B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s>
  <commentList>
    <comment ref="AM4" authorId="0" shapeId="0" xr:uid="{BDEE6C01-1A2A-46F2-9A45-114FE52FD444}">
      <text>
        <r>
          <rPr>
            <b/>
            <sz val="9"/>
            <color indexed="81"/>
            <rFont val="Tahoma"/>
            <charset val="1"/>
          </rPr>
          <t>Browning, Morgan (she/her/hers):</t>
        </r>
        <r>
          <rPr>
            <sz val="9"/>
            <color indexed="81"/>
            <rFont val="Tahoma"/>
            <charset val="1"/>
          </rPr>
          <t xml:space="preserve">
this gets extra high…..... Huge sink, need to undertstand the assumptions and measures inclusions and implementation</t>
        </r>
      </text>
    </comment>
    <comment ref="AM8" authorId="0" shapeId="0" xr:uid="{146393FB-3F44-4D65-B9D1-A9B1F3662BAD}">
      <text>
        <r>
          <rPr>
            <b/>
            <sz val="9"/>
            <color indexed="81"/>
            <rFont val="Tahoma"/>
            <charset val="1"/>
          </rPr>
          <t>Browning, Morgan (she/her/hers):</t>
        </r>
        <r>
          <rPr>
            <sz val="9"/>
            <color indexed="81"/>
            <rFont val="Tahoma"/>
            <charset val="1"/>
          </rPr>
          <t xml:space="preserve">
Dropping to very low level after being at ~30 in 2018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E5" authorId="0" shapeId="0" xr:uid="{833C69B2-0E43-4096-97D4-42A0A4C6DAE4}">
      <text>
        <r>
          <rPr>
            <b/>
            <sz val="9"/>
            <color indexed="81"/>
            <rFont val="Tahoma"/>
            <charset val="1"/>
          </rPr>
          <t>Browning, Morgan (she/her/hers):</t>
        </r>
        <r>
          <rPr>
            <sz val="9"/>
            <color indexed="81"/>
            <rFont val="Tahoma"/>
            <charset val="1"/>
          </rPr>
          <t xml:space="preserve">
HUGE drop between 2022 and 2023 - then very low growth
-even though historic matches with the GHGI24, projections seem very off</t>
        </r>
      </text>
    </comment>
    <comment ref="G6" authorId="1" shapeId="0" xr:uid="{E3A72674-188F-477A-836D-5F228F2C1001}">
      <text>
        <r>
          <rPr>
            <b/>
            <sz val="9"/>
            <color indexed="81"/>
            <rFont val="Tahoma"/>
            <charset val="1"/>
          </rPr>
          <t>Ohrel, Sara:</t>
        </r>
        <r>
          <rPr>
            <sz val="9"/>
            <color indexed="81"/>
            <rFont val="Tahoma"/>
            <charset val="1"/>
          </rPr>
          <t xml:space="preserve">
GHGI24 = 45.7</t>
        </r>
      </text>
    </comment>
    <comment ref="H6" authorId="1" shapeId="0" xr:uid="{49F5D332-8829-4391-A746-0EF2F8E0D4AA}">
      <text>
        <r>
          <rPr>
            <b/>
            <sz val="9"/>
            <color indexed="81"/>
            <rFont val="Tahoma"/>
            <charset val="1"/>
          </rPr>
          <t>Ohrel, Sara:</t>
        </r>
        <r>
          <rPr>
            <sz val="9"/>
            <color indexed="81"/>
            <rFont val="Tahoma"/>
            <charset val="1"/>
          </rPr>
          <t xml:space="preserve">
51.1</t>
        </r>
      </text>
    </comment>
    <comment ref="M6" authorId="1" shapeId="0" xr:uid="{A51E65B1-A428-497E-93D0-351F31E059A8}">
      <text>
        <r>
          <rPr>
            <b/>
            <sz val="9"/>
            <color indexed="81"/>
            <rFont val="Tahoma"/>
            <charset val="1"/>
          </rPr>
          <t>Ohrel, Sara:</t>
        </r>
        <r>
          <rPr>
            <sz val="9"/>
            <color indexed="81"/>
            <rFont val="Tahoma"/>
            <charset val="1"/>
          </rPr>
          <t xml:space="preserve">
55
</t>
        </r>
      </text>
    </comment>
    <comment ref="R6" authorId="1" shapeId="0" xr:uid="{7BB215F6-D20E-4C3E-8D6E-1485FDF39929}">
      <text>
        <r>
          <rPr>
            <b/>
            <sz val="9"/>
            <color indexed="81"/>
            <rFont val="Tahoma"/>
            <charset val="1"/>
          </rPr>
          <t>Ohrel, Sara:</t>
        </r>
        <r>
          <rPr>
            <sz val="9"/>
            <color indexed="81"/>
            <rFont val="Tahoma"/>
            <charset val="1"/>
          </rPr>
          <t xml:space="preserve">
59</t>
        </r>
      </text>
    </comment>
    <comment ref="W6" authorId="1" shapeId="0" xr:uid="{83C7AFCC-4274-45FB-B749-D8D26DB7A0B3}">
      <text>
        <r>
          <rPr>
            <b/>
            <sz val="9"/>
            <color indexed="81"/>
            <rFont val="Tahoma"/>
            <charset val="1"/>
          </rPr>
          <t>Ohrel, Sara:</t>
        </r>
        <r>
          <rPr>
            <sz val="9"/>
            <color indexed="81"/>
            <rFont val="Tahoma"/>
            <charset val="1"/>
          </rPr>
          <t xml:space="preserve">
62</t>
        </r>
      </text>
    </comment>
    <comment ref="AB6" authorId="1" shapeId="0" xr:uid="{8BBCD73C-7ACF-4D4F-9608-1FFF6524269C}">
      <text>
        <r>
          <rPr>
            <b/>
            <sz val="9"/>
            <color indexed="81"/>
            <rFont val="Tahoma"/>
            <charset val="1"/>
          </rPr>
          <t>Ohrel, Sara:</t>
        </r>
        <r>
          <rPr>
            <sz val="9"/>
            <color indexed="81"/>
            <rFont val="Tahoma"/>
            <charset val="1"/>
          </rPr>
          <t xml:space="preserve">
67</t>
        </r>
      </text>
    </comment>
    <comment ref="AD6" authorId="1" shapeId="0" xr:uid="{F4D6A723-DAEC-4EA5-9AB3-7062B42AE25B}">
      <text>
        <r>
          <rPr>
            <b/>
            <sz val="9"/>
            <color indexed="81"/>
            <rFont val="Tahoma"/>
            <charset val="1"/>
          </rPr>
          <t>Ohrel, Sara:</t>
        </r>
        <r>
          <rPr>
            <sz val="9"/>
            <color indexed="81"/>
            <rFont val="Tahoma"/>
            <charset val="1"/>
          </rPr>
          <t xml:space="preserve">
65</t>
        </r>
      </text>
    </comment>
    <comment ref="AE6" authorId="0" shapeId="0" xr:uid="{46DBFC58-D425-4E7D-B60C-1593D90D88EE}">
      <text>
        <r>
          <rPr>
            <b/>
            <sz val="9"/>
            <color indexed="81"/>
            <rFont val="Tahoma"/>
            <family val="2"/>
          </rPr>
          <t>Browning, Morgan (she/her/hers):</t>
        </r>
        <r>
          <rPr>
            <sz val="9"/>
            <color indexed="81"/>
            <rFont val="Tahoma"/>
            <family val="2"/>
          </rPr>
          <t xml:space="preserve">
discontinuity btwn 2022 and 2023 - are the wrong historical values used for the projection? Or are the historical values used correct but were copied and pasted wrong into this version of the table?</t>
        </r>
      </text>
    </comment>
    <comment ref="AE7" authorId="0" shapeId="0" xr:uid="{EB33B600-8178-4B24-9B27-0DAEA06E7DA3}">
      <text>
        <r>
          <rPr>
            <b/>
            <sz val="9"/>
            <color indexed="81"/>
            <rFont val="Tahoma"/>
            <charset val="1"/>
          </rPr>
          <t>Browning, Morgan (she/her/hers):</t>
        </r>
        <r>
          <rPr>
            <sz val="9"/>
            <color indexed="81"/>
            <rFont val="Tahoma"/>
            <charset val="1"/>
          </rPr>
          <t xml:space="preserve">
Larger jump from 2022-2023 than our projections, but end up in a similar ballpark. 
Opposite direction of a jump from enteric fermentation 2022-2023
</t>
        </r>
      </text>
    </comment>
    <comment ref="AE8" authorId="0" shapeId="0" xr:uid="{0362EA72-6686-42E1-A98D-F3677E682276}">
      <text>
        <r>
          <rPr>
            <b/>
            <sz val="9"/>
            <color indexed="81"/>
            <rFont val="Tahoma"/>
            <charset val="1"/>
          </rPr>
          <t>Browning, Morgan (she/her/hers):</t>
        </r>
        <r>
          <rPr>
            <sz val="9"/>
            <color indexed="81"/>
            <rFont val="Tahoma"/>
            <charset val="1"/>
          </rPr>
          <t xml:space="preserve">
We should ask about assumptions that lead to a decline through ~2030. Our projections track to projections for nitrogen applications and rise year-on-year from 2023 onwards</t>
        </r>
      </text>
    </comment>
    <comment ref="AC9" authorId="1" shapeId="0" xr:uid="{5F991BCB-B9F8-4CAB-BFAA-9A42240D7D6B}">
      <text>
        <r>
          <rPr>
            <b/>
            <sz val="9"/>
            <color indexed="81"/>
            <rFont val="Tahoma"/>
            <charset val="1"/>
          </rPr>
          <t>Ohrel, Sara:</t>
        </r>
        <r>
          <rPr>
            <sz val="9"/>
            <color indexed="81"/>
            <rFont val="Tahoma"/>
            <charset val="1"/>
          </rPr>
          <t xml:space="preserve">
18.3</t>
        </r>
      </text>
    </comment>
    <comment ref="AD9" authorId="1" shapeId="0" xr:uid="{2A49CB7E-3BF2-43B3-9CC9-3BFE753FD4AF}">
      <text>
        <r>
          <rPr>
            <b/>
            <sz val="9"/>
            <color indexed="81"/>
            <rFont val="Tahoma"/>
            <charset val="1"/>
          </rPr>
          <t>Ohrel, Sara:</t>
        </r>
        <r>
          <rPr>
            <sz val="9"/>
            <color indexed="81"/>
            <rFont val="Tahoma"/>
            <charset val="1"/>
          </rPr>
          <t xml:space="preserve">
18.9</t>
        </r>
      </text>
    </comment>
  </commentList>
</comments>
</file>

<file path=xl/sharedStrings.xml><?xml version="1.0" encoding="utf-8"?>
<sst xmlns="http://schemas.openxmlformats.org/spreadsheetml/2006/main" count="523" uniqueCount="143">
  <si>
    <t>Table 6-2:  Emissions and Removals from Land Use, Land-Use Change, and Forestry by Gas (MMT CO2 Eq.)</t>
  </si>
  <si>
    <t>Gas/Land-Use Category</t>
  </si>
  <si>
    <t>Carbon Stock Change (CO2)a</t>
  </si>
  <si>
    <t>Forest Land Remaining Forest Land</t>
  </si>
  <si>
    <t>Land Converted to Forest Land</t>
  </si>
  <si>
    <t>Cropland Remaining Cropland</t>
  </si>
  <si>
    <t>Land Converted to Cropland</t>
  </si>
  <si>
    <t>Grassland Remaining Grassland</t>
  </si>
  <si>
    <t>Land Converted to Grassland</t>
  </si>
  <si>
    <t>Wetlands Remaining Wetlands</t>
  </si>
  <si>
    <t>Land Converted to Wetlands</t>
  </si>
  <si>
    <t>Settlements Remaining Settlements</t>
  </si>
  <si>
    <t>Land Converted to Settlements</t>
  </si>
  <si>
    <t>CH4</t>
  </si>
  <si>
    <t>Wetlands Remaining Wetlands: Flooded Land Remaining Flooded Land</t>
  </si>
  <si>
    <t>Wetlands Remaining Wetlands: Coastal Wetlands Remaining Coastal Wetlands</t>
  </si>
  <si>
    <t>Wetlands Remaining Wetlands: Peatlands Remaining Peatlands</t>
  </si>
  <si>
    <t>Land Converted to Wetlands: Land Converted to Flooded Lands</t>
  </si>
  <si>
    <t>Land Converted to Wetlands: Land Converted to Coastal Wetlands</t>
  </si>
  <si>
    <t>N2O</t>
  </si>
  <si>
    <t>LULUCF Carbon Stock Changea</t>
  </si>
  <si>
    <t>LULUCF Emissionsg</t>
  </si>
  <si>
    <t>LULUCF Sector Net Totalh</t>
  </si>
  <si>
    <t>+ Absolute value does not exceed 0.05 MMT CO2 Eq.</t>
  </si>
  <si>
    <t>Notes: Totals may not sum due to independent rounding. Parentheses indicate net sequestration.</t>
  </si>
  <si>
    <t>Forest Land Remaining Forest Land: Forest Firesb</t>
  </si>
  <si>
    <t>Forest Land Remaining Forest Land: Drained Organic Soilsc</t>
  </si>
  <si>
    <t xml:space="preserve">+ </t>
  </si>
  <si>
    <t>Grassland Remaining Grassland: Grassland Firesd</t>
  </si>
  <si>
    <t>Forest Land Remaining Forest Land: Forest Soilse</t>
  </si>
  <si>
    <t>Settlements Remaining Settlements: Settlement Soilsf</t>
  </si>
  <si>
    <t>a LULUCF carbon stock change is the net carbon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t>
  </si>
  <si>
    <t>b Estimates include CH4 and N2O emissions from fires on both forest land remaining forest land and land converted to forest land.</t>
  </si>
  <si>
    <t>c Estimates include CH4 and N2O emissions from drained organic soils on both forest land remaining forest land and land converted to forest land.</t>
  </si>
  <si>
    <t>d Estimates include CH4 and N2O emissions from fires on both grassland remaining grassland and land converted to grassland.</t>
  </si>
  <si>
    <t>e Estimates include N2O emissions from nitrogen fertilizer additions on both forest land remaining forest land and land converted to forest land.</t>
  </si>
  <si>
    <t>f Estimates include N2O emissions from nitrogen fertilizer additions on both settlements remaining settlements and land converted to settlements.</t>
  </si>
  <si>
    <t>g LULUCF emissions include the CH4 and N2O emissions reported for peatlands remaining peatlands, forest fires, drained organic soils, grassland fires, and coastal wetlands remaining coastal wetlands; CH4 emissions from flooded land remaining flooded land, land converted to flooded land, and land converted to coastal wetlands; and N2O emissions from forest soils and settlement soils.</t>
  </si>
  <si>
    <t>h The LULUCF sector net total is the net sum of all LULUCF CH4 and N2O emissions to the atmosphere plus LULUCF net carbon stock changes in units of MMT CO2 Eq.</t>
  </si>
  <si>
    <t>Table 6-8:  Net CO2 Flux from Forest Ecosystem Pools in Forest Land Remaining Forest Land and Harvested Wood Pools (MMT CO2 Eq.)</t>
  </si>
  <si>
    <t>Carbon Pool</t>
  </si>
  <si>
    <t xml:space="preserve">Forest Ecosystem </t>
  </si>
  <si>
    <t>Aboveground Biomass</t>
  </si>
  <si>
    <t>Belowground Biomass</t>
  </si>
  <si>
    <t>Dead Wood</t>
  </si>
  <si>
    <t>Litter</t>
  </si>
  <si>
    <t>Soil (Mineral)</t>
  </si>
  <si>
    <t>Soil (Organic)</t>
  </si>
  <si>
    <t>Drained Organic Soila</t>
  </si>
  <si>
    <t>Harvested Wood</t>
  </si>
  <si>
    <t>Products in Use</t>
  </si>
  <si>
    <t>SWDS</t>
  </si>
  <si>
    <t>Total Net Flux</t>
  </si>
  <si>
    <t>a These estimates include carbon stock changes from drained organic soils from both forest land remaining forest land and land converted to forest land. See the section below on CO2, CH4, and N2O emissions from drained organic soils for the methodology used to estimate the CO2 emissions from drained organic soils. Also, Table 6?28 and Table 6?29 for non-CO2 emissions from drainage of organic soils from both forest land remaining forest land and land converted to forest land.</t>
  </si>
  <si>
    <t>Notes: Managed forest land area for Hawaii and the U.S. Territories was compiled using FIA data in this section which is different from how area estimates for those lands were compiled in Section 6.1. This results in small differences (less than 0.5 million hectares) in the forest land area estimates in this section and Section 6.1. Also, it is not possible to separate forest land remaining forest land from land converted to forest land in Wyoming because of the split annual cycle method used for population estimation, this prevents harmonization of forest land in Wyoming with the NRI/NLCD method used in Section 6.1. See Annex 3.13, Table A-206 for annual differences between the forest area reported in Section 6.1 and Section 6.2. The forest ecosystem carbon stock changes do not include trees on non-forest land (e.g., agroforestry systems and settlement areas—see Section 6.10 for estimates of carbon stock change from settlement trees). Forest ecosystem carbon stocks on managed forest land in interior Alaska, Hawaii, and the U.S. Territories were compiled using the gain-loss method as described in Annex 3.13. Parentheses indicate net carbon uptake (i.e., a net removal of carbon from the atmosphere). Total net flux is an estimate of the actual net flux between the total forest carbon pool and the atmosphere. Harvested wood estimates are based on results from annual surveys (see Annex 3.13, Table A-199) and models. Totals may not sum due to independent rounding.</t>
  </si>
  <si>
    <t xml:space="preserve"> Emissions and Removals from Land Use, Land-Use Change, and Forestry by Gas (MMT CO2 Eq.)</t>
  </si>
  <si>
    <t>Changes in Forest Carbon Stocks</t>
  </si>
  <si>
    <t>HWP and SWD</t>
  </si>
  <si>
    <t>total forest LULUCF CO2</t>
  </si>
  <si>
    <t xml:space="preserve">if available </t>
  </si>
  <si>
    <t>If you have non-CO2 estimates, please include them here</t>
  </si>
  <si>
    <t>PROJECTIONS</t>
  </si>
  <si>
    <t>LULUCF FOREST ECOSYSTEM AND PRODUCTS CO2</t>
  </si>
  <si>
    <t>USFS (Coulston) 7/30/2024</t>
  </si>
  <si>
    <t>Settlements Remaining Settlements*</t>
  </si>
  <si>
    <t>GHGI 2024</t>
  </si>
  <si>
    <t xml:space="preserve"> Reference CO2 from non-forest land use categories, 2005-2022;  and projections for 2022-2050 (MMT CO2 eq).  </t>
  </si>
  <si>
    <t>subtotal non-forest LUC CO2</t>
  </si>
  <si>
    <t xml:space="preserve">REFERENCE </t>
  </si>
  <si>
    <t>EPA using GHGI 2024 straightline</t>
  </si>
  <si>
    <t>CONSOLIDATED USFS LULUCF Forest CO2</t>
  </si>
  <si>
    <t>notes: delete year 2021, don’t count FLRFL total (it is sum of next two rows)</t>
  </si>
  <si>
    <t xml:space="preserve">ALL LULUCFCO2 using </t>
  </si>
  <si>
    <t>USFS</t>
  </si>
  <si>
    <t>LULUCF Non-CO2</t>
  </si>
  <si>
    <t>Ohrel</t>
  </si>
  <si>
    <t>Historic values from GHGI 2024 Table 6-8:  Net CO2 Flux from Forest Ecosystem Pools in Forest Land Remaining Forest Land and Harvested Wood Pools (MMT CO2 Eq.)</t>
  </si>
  <si>
    <t>Historic values from GHGI 2024 Table 6-2:  Emissions and Removals from Land Use, Land-Use Change, and Forestry by Gas (MMT CO2 Eq.)</t>
  </si>
  <si>
    <t>total LULUCF non-co2</t>
  </si>
  <si>
    <t>8/15/2024 held constant from GHGI 2024 value for 2022</t>
  </si>
  <si>
    <t>Ag non-CO2</t>
  </si>
  <si>
    <t>EPA data</t>
  </si>
  <si>
    <t>Creason</t>
  </si>
  <si>
    <t>date</t>
  </si>
  <si>
    <t xml:space="preserve">USDA </t>
  </si>
  <si>
    <t>Marshall</t>
  </si>
  <si>
    <t>USFS (Coulston) 8/19/2024</t>
  </si>
  <si>
    <t>USFS total LULUCF forest CO2</t>
  </si>
  <si>
    <t>Straight lining from 2024 GHGI</t>
  </si>
  <si>
    <t>Emission by LUC Category 1000 MT</t>
  </si>
  <si>
    <t>Emissions Source</t>
  </si>
  <si>
    <t>LUC Category</t>
  </si>
  <si>
    <t>CC</t>
  </si>
  <si>
    <t>Changes in Mineral and Organic Soil Carbon Stocks</t>
  </si>
  <si>
    <t>LC</t>
  </si>
  <si>
    <t>Changes in all Ecosystem Carbon Stocks</t>
  </si>
  <si>
    <t>GG</t>
  </si>
  <si>
    <t>Non-CO2 Emissions from Grassland Fires</t>
  </si>
  <si>
    <t>LG</t>
  </si>
  <si>
    <t>WW</t>
  </si>
  <si>
    <t>Changes in Organic Soil Carbon Stocks in Peatlands</t>
  </si>
  <si>
    <t>Non-CO2 Emissions from Peatlands Remaining Peatlands</t>
  </si>
  <si>
    <t>Changes in Biomass, DOM, and Soil Carbon Stocks in Coastal Wetlands</t>
  </si>
  <si>
    <t>CH4 Emissions from Coastal Wetlands Remaining Coastal Wetlands</t>
  </si>
  <si>
    <t>N2O Emissions from Coastal Wetlands Remaining Coastal Wetlands</t>
  </si>
  <si>
    <t>CH4 Emissions from Flooded Land Remaining Flooded Land</t>
  </si>
  <si>
    <t>LW</t>
  </si>
  <si>
    <t>Changes in Biomass, DOM, and Soil Carbon Stocks in Land Converted to Coastal Wetlands</t>
  </si>
  <si>
    <t>(+)</t>
  </si>
  <si>
    <t>CH4 Emissions from Land Converted to Coastal Wetlands</t>
  </si>
  <si>
    <t>Changes in Land Converted to Flooded Land</t>
  </si>
  <si>
    <t>CH4 Emissions from Land Converted to Flooded Land</t>
  </si>
  <si>
    <t>SS</t>
  </si>
  <si>
    <t>Changes in Organic Soil Carbon Stocks</t>
  </si>
  <si>
    <t>Changes in Settlement Tree Carbon Stocks</t>
  </si>
  <si>
    <t>N2O Emissions from Settlement Soils</t>
  </si>
  <si>
    <t>Changes in Yard Trimming and Food Scrap Carbon Stocks in Landfills</t>
  </si>
  <si>
    <t>LS</t>
  </si>
  <si>
    <t>USDA via Liz Marshall</t>
  </si>
  <si>
    <t>scenario</t>
  </si>
  <si>
    <t>category name</t>
  </si>
  <si>
    <t>Unit</t>
  </si>
  <si>
    <t>gas</t>
  </si>
  <si>
    <t>Minimum disaggregation needed, sources with source-specific methods:</t>
  </si>
  <si>
    <t>WM</t>
  </si>
  <si>
    <t>Enteric Fermentation</t>
  </si>
  <si>
    <t>MMTCO2e</t>
  </si>
  <si>
    <t>Manure Management</t>
  </si>
  <si>
    <t>Agricultural Soil Management</t>
  </si>
  <si>
    <t>Rice Cultivation</t>
  </si>
  <si>
    <t>Sources which continue to have had default methods:</t>
  </si>
  <si>
    <t>Urea Fertilization</t>
  </si>
  <si>
    <t>CO2</t>
  </si>
  <si>
    <t>Liming</t>
  </si>
  <si>
    <t>Field Burning of Agricultural Residues</t>
  </si>
  <si>
    <t>Total</t>
  </si>
  <si>
    <t>y</t>
  </si>
  <si>
    <t>y (SL)</t>
  </si>
  <si>
    <t>no (slightly off)</t>
  </si>
  <si>
    <t>no (2021 and 2022 way off)</t>
  </si>
  <si>
    <t>match GHGI24?</t>
  </si>
  <si>
    <t>no (very different; higher)</t>
  </si>
  <si>
    <t>SL = straight line from GHGI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</si>
</sst>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
      <sz val="11"/>
      <color theme="0" tint="-0.34998626667073579"/>
      <name val="Calibri"/>
      <family val="2"/>
      <scheme val="minor"/>
    </font>
    <font>
      <b/>
      <sz val="11"/>
      <color rgb="FF000000"/>
      <name val="Calibri"/>
      <family val="2"/>
      <scheme val="minor"/>
    </font>
    <font>
      <sz val="11"/>
      <name val="Calibri"/>
      <family val="2"/>
      <scheme val="minor"/>
    </font>
    <font>
      <b/>
      <sz val="14"/>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5" tint="0.39997558519241921"/>
        <bgColor indexed="64"/>
      </patternFill>
    </fill>
    <fill>
      <patternFill patternType="solid">
        <fgColor rgb="FFFF9999"/>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4">
    <xf numFmtId="0" fontId="0" fillId="0" borderId="0" xfId="0"/>
    <xf numFmtId="4" fontId="0" fillId="0" borderId="0" xfId="0" applyNumberFormat="1"/>
    <xf numFmtId="0" fontId="16" fillId="0" borderId="0" xfId="0" applyFont="1"/>
    <xf numFmtId="0" fontId="19" fillId="0" borderId="0" xfId="0" applyFont="1"/>
    <xf numFmtId="0" fontId="16" fillId="0" borderId="10" xfId="0" applyFont="1" applyBorder="1"/>
    <xf numFmtId="0" fontId="16" fillId="0" borderId="11" xfId="0" applyFont="1" applyBorder="1"/>
    <xf numFmtId="0" fontId="18" fillId="0" borderId="11" xfId="0" applyFont="1" applyBorder="1"/>
    <xf numFmtId="0" fontId="18" fillId="0" borderId="12" xfId="0" applyFont="1" applyBorder="1"/>
    <xf numFmtId="0" fontId="18" fillId="0" borderId="13" xfId="0" applyFont="1" applyBorder="1"/>
    <xf numFmtId="0" fontId="18" fillId="0" borderId="0" xfId="0" applyFont="1"/>
    <xf numFmtId="0" fontId="18" fillId="0" borderId="14" xfId="0" applyFont="1" applyBorder="1"/>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0" fontId="0" fillId="0" borderId="13" xfId="0" applyBorder="1"/>
    <xf numFmtId="0" fontId="0" fillId="0" borderId="14" xfId="0" applyBorder="1"/>
    <xf numFmtId="0" fontId="20" fillId="0" borderId="0" xfId="0" applyFont="1"/>
    <xf numFmtId="0" fontId="20" fillId="0" borderId="13" xfId="0" applyFont="1" applyBorder="1"/>
    <xf numFmtId="0" fontId="20" fillId="0" borderId="14" xfId="0" applyFont="1" applyBorder="1"/>
    <xf numFmtId="0" fontId="0" fillId="33" borderId="0" xfId="0" applyFill="1"/>
    <xf numFmtId="0" fontId="0" fillId="34" borderId="0" xfId="0" applyFill="1"/>
    <xf numFmtId="0" fontId="16" fillId="35" borderId="0" xfId="0" applyFont="1" applyFill="1"/>
    <xf numFmtId="0" fontId="0" fillId="34" borderId="18" xfId="0" applyFill="1" applyBorder="1"/>
    <xf numFmtId="0" fontId="21" fillId="35" borderId="0" xfId="0" applyFont="1" applyFill="1"/>
    <xf numFmtId="0" fontId="0" fillId="35" borderId="0" xfId="0" applyFill="1"/>
    <xf numFmtId="14" fontId="0" fillId="0" borderId="0" xfId="0" applyNumberFormat="1"/>
    <xf numFmtId="0" fontId="16" fillId="36" borderId="0" xfId="0" applyFont="1" applyFill="1"/>
    <xf numFmtId="1" fontId="0" fillId="0" borderId="0" xfId="0" applyNumberFormat="1"/>
    <xf numFmtId="1" fontId="16" fillId="0" borderId="0" xfId="0" applyNumberFormat="1" applyFont="1"/>
    <xf numFmtId="0" fontId="0" fillId="36" borderId="0" xfId="0" applyFill="1"/>
    <xf numFmtId="1" fontId="16" fillId="36" borderId="0" xfId="0" applyNumberFormat="1" applyFont="1" applyFill="1"/>
    <xf numFmtId="0" fontId="18" fillId="34" borderId="18" xfId="0" applyFont="1" applyFill="1" applyBorder="1"/>
    <xf numFmtId="0" fontId="0" fillId="34" borderId="19" xfId="0" applyFill="1" applyBorder="1"/>
    <xf numFmtId="0" fontId="16" fillId="0" borderId="18" xfId="0" applyFont="1" applyBorder="1"/>
    <xf numFmtId="0" fontId="0" fillId="0" borderId="18" xfId="0" applyBorder="1"/>
    <xf numFmtId="0" fontId="16" fillId="0" borderId="21" xfId="0" applyFont="1" applyBorder="1"/>
    <xf numFmtId="0" fontId="16" fillId="0" borderId="22" xfId="0" applyFont="1" applyBorder="1"/>
    <xf numFmtId="0" fontId="16" fillId="0" borderId="23" xfId="0" applyFont="1" applyBorder="1"/>
    <xf numFmtId="0" fontId="16" fillId="0" borderId="24" xfId="0" applyFont="1" applyBorder="1"/>
    <xf numFmtId="0" fontId="16" fillId="0" borderId="25" xfId="0" applyFont="1" applyBorder="1"/>
    <xf numFmtId="0" fontId="0" fillId="0" borderId="24" xfId="0" applyBorder="1"/>
    <xf numFmtId="0" fontId="0" fillId="0" borderId="25" xfId="0" applyBorder="1"/>
    <xf numFmtId="0" fontId="18" fillId="0" borderId="26" xfId="0" applyFont="1" applyBorder="1"/>
    <xf numFmtId="0" fontId="18" fillId="0" borderId="27" xfId="0" applyFont="1" applyBorder="1"/>
    <xf numFmtId="0" fontId="18" fillId="0" borderId="28" xfId="0" applyFont="1" applyBorder="1"/>
    <xf numFmtId="0" fontId="16" fillId="35" borderId="29" xfId="0" applyFont="1" applyFill="1" applyBorder="1"/>
    <xf numFmtId="0" fontId="0" fillId="0" borderId="30" xfId="0" applyBorder="1"/>
    <xf numFmtId="0" fontId="18" fillId="0" borderId="31" xfId="0" applyFont="1" applyBorder="1"/>
    <xf numFmtId="1" fontId="0" fillId="0" borderId="18" xfId="0" applyNumberFormat="1" applyBorder="1"/>
    <xf numFmtId="1" fontId="20" fillId="0" borderId="18" xfId="0" applyNumberFormat="1" applyFont="1" applyBorder="1"/>
    <xf numFmtId="1" fontId="20" fillId="0" borderId="20" xfId="0" applyNumberFormat="1" applyFont="1" applyBorder="1"/>
    <xf numFmtId="1" fontId="16" fillId="0" borderId="20" xfId="0" applyNumberFormat="1" applyFont="1" applyBorder="1"/>
    <xf numFmtId="1" fontId="16" fillId="0" borderId="32" xfId="0" applyNumberFormat="1" applyFont="1" applyBorder="1"/>
    <xf numFmtId="1" fontId="16" fillId="0" borderId="33" xfId="0" applyNumberFormat="1" applyFont="1" applyBorder="1"/>
    <xf numFmtId="1" fontId="16" fillId="0" borderId="34" xfId="0" applyNumberFormat="1" applyFont="1" applyBorder="1"/>
    <xf numFmtId="1" fontId="20" fillId="0" borderId="24" xfId="0" applyNumberFormat="1" applyFont="1" applyBorder="1"/>
    <xf numFmtId="1" fontId="20" fillId="0" borderId="25" xfId="0" applyNumberFormat="1" applyFont="1" applyBorder="1"/>
    <xf numFmtId="1" fontId="0" fillId="0" borderId="24" xfId="0" applyNumberFormat="1" applyBorder="1"/>
    <xf numFmtId="1" fontId="0" fillId="0" borderId="25" xfId="0" applyNumberFormat="1" applyBorder="1"/>
    <xf numFmtId="1" fontId="18" fillId="0" borderId="26" xfId="0" applyNumberFormat="1" applyFont="1" applyBorder="1"/>
    <xf numFmtId="1" fontId="18" fillId="0" borderId="27" xfId="0" applyNumberFormat="1" applyFont="1" applyBorder="1"/>
    <xf numFmtId="1" fontId="18" fillId="0" borderId="28" xfId="0" applyNumberFormat="1" applyFont="1" applyBorder="1"/>
    <xf numFmtId="0" fontId="16" fillId="0" borderId="32" xfId="0" applyFont="1" applyBorder="1"/>
    <xf numFmtId="0" fontId="16" fillId="0" borderId="33" xfId="0" applyFont="1" applyBorder="1"/>
    <xf numFmtId="0" fontId="16" fillId="0" borderId="34" xfId="0" applyFont="1" applyBorder="1"/>
    <xf numFmtId="1" fontId="0" fillId="0" borderId="35" xfId="0" applyNumberFormat="1" applyBorder="1"/>
    <xf numFmtId="1" fontId="0" fillId="0" borderId="36" xfId="0" applyNumberFormat="1" applyBorder="1"/>
    <xf numFmtId="1" fontId="0" fillId="0" borderId="37" xfId="0" applyNumberFormat="1" applyBorder="1"/>
    <xf numFmtId="0" fontId="0" fillId="0" borderId="32" xfId="0" applyBorder="1"/>
    <xf numFmtId="0" fontId="0" fillId="0" borderId="33" xfId="0" applyBorder="1"/>
    <xf numFmtId="0" fontId="19" fillId="0" borderId="33" xfId="0" applyFont="1" applyBorder="1"/>
    <xf numFmtId="0" fontId="19" fillId="0" borderId="34" xfId="0" applyFont="1" applyBorder="1"/>
    <xf numFmtId="0" fontId="18" fillId="0" borderId="18" xfId="0" applyFont="1" applyBorder="1"/>
    <xf numFmtId="0" fontId="19" fillId="0" borderId="18" xfId="0" applyFont="1" applyBorder="1"/>
    <xf numFmtId="0" fontId="18" fillId="0" borderId="25" xfId="0" applyFont="1" applyBorder="1"/>
    <xf numFmtId="0" fontId="19" fillId="0" borderId="24" xfId="0" applyFont="1" applyBorder="1"/>
    <xf numFmtId="0" fontId="19" fillId="0" borderId="25" xfId="0" applyFont="1" applyBorder="1"/>
    <xf numFmtId="0" fontId="16" fillId="0" borderId="26" xfId="0" applyFont="1" applyBorder="1"/>
    <xf numFmtId="0" fontId="16" fillId="0" borderId="27" xfId="0" applyFont="1" applyBorder="1"/>
    <xf numFmtId="0" fontId="16" fillId="0" borderId="28" xfId="0" applyFont="1" applyBorder="1"/>
    <xf numFmtId="1" fontId="0" fillId="0" borderId="13" xfId="0" applyNumberFormat="1" applyBorder="1"/>
    <xf numFmtId="1" fontId="0" fillId="0" borderId="14" xfId="0" applyNumberFormat="1" applyBorder="1"/>
    <xf numFmtId="1" fontId="16" fillId="0" borderId="13" xfId="0" applyNumberFormat="1" applyFont="1" applyBorder="1"/>
    <xf numFmtId="1" fontId="16" fillId="0" borderId="14" xfId="0" applyNumberFormat="1" applyFont="1" applyBorder="1"/>
    <xf numFmtId="1" fontId="22" fillId="0" borderId="24" xfId="0" applyNumberFormat="1" applyFont="1" applyBorder="1"/>
    <xf numFmtId="1" fontId="22" fillId="0" borderId="18" xfId="0" applyNumberFormat="1" applyFont="1" applyBorder="1"/>
    <xf numFmtId="1" fontId="22" fillId="0" borderId="25" xfId="0" applyNumberFormat="1" applyFont="1" applyBorder="1"/>
    <xf numFmtId="1" fontId="18" fillId="36" borderId="20" xfId="0" applyNumberFormat="1" applyFont="1" applyFill="1" applyBorder="1"/>
    <xf numFmtId="0" fontId="23" fillId="0" borderId="0" xfId="0" applyFont="1"/>
    <xf numFmtId="0" fontId="0" fillId="37" borderId="0" xfId="0" applyFill="1"/>
    <xf numFmtId="0" fontId="0" fillId="0" borderId="0" xfId="0" applyFill="1"/>
    <xf numFmtId="0" fontId="0" fillId="38" borderId="0" xfId="0" applyFill="1"/>
    <xf numFmtId="0" fontId="0" fillId="39" borderId="0" xfId="0" applyFill="1"/>
    <xf numFmtId="0" fontId="0" fillId="0" borderId="38" xfId="0" applyBorder="1"/>
    <xf numFmtId="0" fontId="0" fillId="0" borderId="0" xfId="0" applyBorder="1"/>
    <xf numFmtId="0" fontId="0" fillId="0" borderId="39" xfId="0" applyBorder="1"/>
    <xf numFmtId="0" fontId="16" fillId="0" borderId="38" xfId="0" applyFont="1" applyBorder="1"/>
    <xf numFmtId="0" fontId="16" fillId="0" borderId="0" xfId="0" applyFont="1" applyBorder="1"/>
    <xf numFmtId="0" fontId="16" fillId="0" borderId="39" xfId="0" applyFont="1" applyBorder="1"/>
    <xf numFmtId="0" fontId="0" fillId="38" borderId="0" xfId="0" applyFill="1" applyBorder="1"/>
    <xf numFmtId="0" fontId="0" fillId="38" borderId="39" xfId="0" applyFill="1" applyBorder="1"/>
    <xf numFmtId="0" fontId="0" fillId="0" borderId="38" xfId="0" applyFill="1" applyBorder="1"/>
    <xf numFmtId="0" fontId="0" fillId="0" borderId="0" xfId="0" applyFill="1" applyBorder="1"/>
    <xf numFmtId="0" fontId="0" fillId="0" borderId="39" xfId="0" applyFill="1" applyBorder="1"/>
    <xf numFmtId="0" fontId="0" fillId="0" borderId="35" xfId="0" applyBorder="1"/>
    <xf numFmtId="0" fontId="0" fillId="0" borderId="36" xfId="0" applyBorder="1"/>
    <xf numFmtId="0" fontId="0" fillId="0" borderId="37" xfId="0" applyBorder="1"/>
    <xf numFmtId="14" fontId="0" fillId="33" borderId="0" xfId="0" applyNumberFormat="1" applyFill="1"/>
    <xf numFmtId="0" fontId="0" fillId="33" borderId="32" xfId="0" applyFill="1" applyBorder="1"/>
    <xf numFmtId="0" fontId="0" fillId="33" borderId="33" xfId="0" applyFill="1" applyBorder="1"/>
    <xf numFmtId="0" fontId="0" fillId="33" borderId="34" xfId="0" applyFill="1" applyBorder="1"/>
    <xf numFmtId="0" fontId="22" fillId="39" borderId="0" xfId="0" applyFont="1" applyFill="1"/>
    <xf numFmtId="0" fontId="22" fillId="0" borderId="0" xfId="0" applyFont="1"/>
    <xf numFmtId="0" fontId="22" fillId="0" borderId="0" xfId="0" applyFont="1" applyBorder="1"/>
    <xf numFmtId="0" fontId="22" fillId="0" borderId="39" xfId="0" applyFont="1" applyBorder="1"/>
    <xf numFmtId="0" fontId="0" fillId="0" borderId="0" xfId="0" applyFill="1" applyAlignment="1">
      <alignment horizontal="left"/>
    </xf>
    <xf numFmtId="0" fontId="0" fillId="0" borderId="0" xfId="0" applyFill="1" applyBorder="1" applyAlignment="1">
      <alignment horizontal="left"/>
    </xf>
    <xf numFmtId="0" fontId="0" fillId="0" borderId="39" xfId="0" applyFill="1" applyBorder="1" applyAlignment="1">
      <alignment horizontal="left"/>
    </xf>
    <xf numFmtId="0" fontId="0" fillId="40" borderId="38" xfId="0" applyFill="1" applyBorder="1"/>
    <xf numFmtId="0" fontId="22" fillId="40" borderId="38" xfId="0" applyFont="1" applyFill="1" applyBorder="1"/>
    <xf numFmtId="0" fontId="0" fillId="40" borderId="38" xfId="0" applyFill="1" applyBorder="1" applyAlignment="1">
      <alignment horizontal="left"/>
    </xf>
    <xf numFmtId="0" fontId="0" fillId="4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3"/>
  <sheetViews>
    <sheetView workbookViewId="0">
      <pane xSplit="1" topLeftCell="Q1" activePane="topRight" state="frozen"/>
      <selection pane="topRight" activeCell="AH24" sqref="AH24:AH25"/>
    </sheetView>
  </sheetViews>
  <sheetFormatPr defaultRowHeight="15" x14ac:dyDescent="0.25"/>
  <cols>
    <col min="1" max="1" width="28.42578125" customWidth="1"/>
  </cols>
  <sheetData>
    <row r="1" spans="1:34" x14ac:dyDescent="0.25">
      <c r="A1" s="2" t="s">
        <v>0</v>
      </c>
    </row>
    <row r="2" spans="1:34" x14ac:dyDescent="0.25">
      <c r="A2" t="s">
        <v>1</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25">
      <c r="A3" t="s">
        <v>2</v>
      </c>
      <c r="B3" s="1">
        <v>-1034.7</v>
      </c>
      <c r="C3">
        <v>-1045.5999999999999</v>
      </c>
      <c r="D3">
        <v>-1061.0999999999999</v>
      </c>
      <c r="E3">
        <v>-1045.7</v>
      </c>
      <c r="F3">
        <v>-1062.7</v>
      </c>
      <c r="G3">
        <v>-1033.8</v>
      </c>
      <c r="H3">
        <v>-1067.8</v>
      </c>
      <c r="I3">
        <v>-1038.3</v>
      </c>
      <c r="J3">
        <v>-1050.5</v>
      </c>
      <c r="K3">
        <v>-1026.3</v>
      </c>
      <c r="L3">
        <v>-1046.8</v>
      </c>
      <c r="M3">
        <v>-1036.0999999999999</v>
      </c>
      <c r="N3">
        <v>-991.8</v>
      </c>
      <c r="O3">
        <v>-1019.8</v>
      </c>
      <c r="P3">
        <v>-936.9</v>
      </c>
      <c r="Q3">
        <v>-976.6</v>
      </c>
      <c r="R3">
        <v>-1013.9</v>
      </c>
      <c r="S3">
        <v>-966.3</v>
      </c>
      <c r="T3">
        <v>-973.1</v>
      </c>
      <c r="U3">
        <v>-915</v>
      </c>
      <c r="V3">
        <v>-941.6</v>
      </c>
      <c r="W3">
        <v>-1001.9</v>
      </c>
      <c r="X3">
        <v>-991.3</v>
      </c>
      <c r="Y3">
        <v>-949.4</v>
      </c>
      <c r="Z3">
        <v>-980.4</v>
      </c>
      <c r="AA3">
        <v>-896.2</v>
      </c>
      <c r="AB3">
        <v>-973.8</v>
      </c>
      <c r="AC3">
        <v>-991.9</v>
      </c>
      <c r="AD3">
        <v>-978.3</v>
      </c>
      <c r="AE3">
        <v>-921.6</v>
      </c>
      <c r="AF3">
        <v>-972.8</v>
      </c>
      <c r="AG3">
        <v>-983.4</v>
      </c>
      <c r="AH3">
        <v>-921.8</v>
      </c>
    </row>
    <row r="4" spans="1:34" x14ac:dyDescent="0.25">
      <c r="A4" t="s">
        <v>3</v>
      </c>
      <c r="B4">
        <v>-974.8</v>
      </c>
      <c r="C4">
        <v>-976.3</v>
      </c>
      <c r="D4">
        <v>-979.2</v>
      </c>
      <c r="E4">
        <v>-974.8</v>
      </c>
      <c r="F4">
        <v>-968</v>
      </c>
      <c r="G4">
        <v>-958.7</v>
      </c>
      <c r="H4">
        <v>-959.7</v>
      </c>
      <c r="I4">
        <v>-956.7</v>
      </c>
      <c r="J4">
        <v>-952.7</v>
      </c>
      <c r="K4">
        <v>-939.5</v>
      </c>
      <c r="L4">
        <v>-918.6</v>
      </c>
      <c r="M4">
        <v>-925.5</v>
      </c>
      <c r="N4">
        <v>-883.2</v>
      </c>
      <c r="O4">
        <v>-917.4</v>
      </c>
      <c r="P4">
        <v>-829.8</v>
      </c>
      <c r="Q4">
        <v>-876</v>
      </c>
      <c r="R4">
        <v>-905.6</v>
      </c>
      <c r="S4">
        <v>-876.2</v>
      </c>
      <c r="T4">
        <v>-855.7</v>
      </c>
      <c r="U4">
        <v>-819.1</v>
      </c>
      <c r="V4">
        <v>-855.7</v>
      </c>
      <c r="W4">
        <v>-867.9</v>
      </c>
      <c r="X4">
        <v>-866.8</v>
      </c>
      <c r="Y4">
        <v>-851.5</v>
      </c>
      <c r="Z4">
        <v>-879.4</v>
      </c>
      <c r="AA4">
        <v>-786.9</v>
      </c>
      <c r="AB4">
        <v>-886.1</v>
      </c>
      <c r="AC4">
        <v>-887.9</v>
      </c>
      <c r="AD4">
        <v>-873.5</v>
      </c>
      <c r="AE4">
        <v>-813.2</v>
      </c>
      <c r="AF4">
        <v>-862</v>
      </c>
      <c r="AG4">
        <v>-844.2</v>
      </c>
      <c r="AH4">
        <v>-787</v>
      </c>
    </row>
    <row r="5" spans="1:34" x14ac:dyDescent="0.25">
      <c r="A5" t="s">
        <v>4</v>
      </c>
      <c r="B5">
        <v>-100.2</v>
      </c>
      <c r="C5">
        <v>-100.1</v>
      </c>
      <c r="D5">
        <v>-100</v>
      </c>
      <c r="E5">
        <v>-100</v>
      </c>
      <c r="F5">
        <v>-100</v>
      </c>
      <c r="G5">
        <v>-100.1</v>
      </c>
      <c r="H5">
        <v>-100.1</v>
      </c>
      <c r="I5">
        <v>-100</v>
      </c>
      <c r="J5">
        <v>-100.1</v>
      </c>
      <c r="K5">
        <v>-100.1</v>
      </c>
      <c r="L5">
        <v>-100.1</v>
      </c>
      <c r="M5">
        <v>-100.1</v>
      </c>
      <c r="N5">
        <v>-100.1</v>
      </c>
      <c r="O5">
        <v>-100.1</v>
      </c>
      <c r="P5">
        <v>-100.1</v>
      </c>
      <c r="Q5">
        <v>-100.2</v>
      </c>
      <c r="R5">
        <v>-100.2</v>
      </c>
      <c r="S5">
        <v>-100.2</v>
      </c>
      <c r="T5">
        <v>-100.2</v>
      </c>
      <c r="U5">
        <v>-100.2</v>
      </c>
      <c r="V5">
        <v>-100.2</v>
      </c>
      <c r="W5">
        <v>-100.2</v>
      </c>
      <c r="X5">
        <v>-100.2</v>
      </c>
      <c r="Y5">
        <v>-100.3</v>
      </c>
      <c r="Z5">
        <v>-100.3</v>
      </c>
      <c r="AA5">
        <v>-100.3</v>
      </c>
      <c r="AB5">
        <v>-100.4</v>
      </c>
      <c r="AC5">
        <v>-100.4</v>
      </c>
      <c r="AD5">
        <v>-100.4</v>
      </c>
      <c r="AE5">
        <v>-100.3</v>
      </c>
      <c r="AF5">
        <v>-100.3</v>
      </c>
      <c r="AG5">
        <v>-100.3</v>
      </c>
      <c r="AH5">
        <v>-100.3</v>
      </c>
    </row>
    <row r="6" spans="1:34" x14ac:dyDescent="0.25">
      <c r="A6" t="s">
        <v>5</v>
      </c>
      <c r="B6">
        <v>-5</v>
      </c>
      <c r="C6">
        <v>-18.600000000000001</v>
      </c>
      <c r="D6">
        <v>-26.7</v>
      </c>
      <c r="E6">
        <v>-13.6</v>
      </c>
      <c r="F6">
        <v>-21.5</v>
      </c>
      <c r="G6">
        <v>-18.2</v>
      </c>
      <c r="H6">
        <v>-38.200000000000003</v>
      </c>
      <c r="I6">
        <v>-35</v>
      </c>
      <c r="J6">
        <v>-30.4</v>
      </c>
      <c r="K6">
        <v>-32.200000000000003</v>
      </c>
      <c r="L6">
        <v>-38</v>
      </c>
      <c r="M6">
        <v>-35.799999999999997</v>
      </c>
      <c r="N6">
        <v>-38.1</v>
      </c>
      <c r="O6">
        <v>-29</v>
      </c>
      <c r="P6">
        <v>-33.700000000000003</v>
      </c>
      <c r="Q6">
        <v>-31.6</v>
      </c>
      <c r="R6">
        <v>-28.3</v>
      </c>
      <c r="S6">
        <v>-27</v>
      </c>
      <c r="T6">
        <v>-33.799999999999997</v>
      </c>
      <c r="U6">
        <v>-15.6</v>
      </c>
      <c r="V6">
        <v>-19.899999999999999</v>
      </c>
      <c r="W6">
        <v>-38.5</v>
      </c>
      <c r="X6">
        <v>-27.1</v>
      </c>
      <c r="Y6">
        <v>-16</v>
      </c>
      <c r="Z6">
        <v>-22.4</v>
      </c>
      <c r="AA6">
        <v>-24</v>
      </c>
      <c r="AB6">
        <v>-22.5</v>
      </c>
      <c r="AC6">
        <v>-18.8</v>
      </c>
      <c r="AD6">
        <v>-17.8</v>
      </c>
      <c r="AE6">
        <v>-19.399999999999999</v>
      </c>
      <c r="AF6">
        <v>-8.8000000000000007</v>
      </c>
      <c r="AG6">
        <v>-32</v>
      </c>
      <c r="AH6">
        <v>-31.7</v>
      </c>
    </row>
    <row r="7" spans="1:34" x14ac:dyDescent="0.25">
      <c r="A7" t="s">
        <v>6</v>
      </c>
      <c r="B7">
        <v>45.4</v>
      </c>
      <c r="C7">
        <v>46.6</v>
      </c>
      <c r="D7">
        <v>43.2</v>
      </c>
      <c r="E7">
        <v>40.700000000000003</v>
      </c>
      <c r="F7">
        <v>40.700000000000003</v>
      </c>
      <c r="G7">
        <v>42.7</v>
      </c>
      <c r="H7">
        <v>40.4</v>
      </c>
      <c r="I7">
        <v>40.700000000000003</v>
      </c>
      <c r="J7">
        <v>38.5</v>
      </c>
      <c r="K7">
        <v>40.9</v>
      </c>
      <c r="L7">
        <v>37.4</v>
      </c>
      <c r="M7">
        <v>36</v>
      </c>
      <c r="N7">
        <v>35.700000000000003</v>
      </c>
      <c r="O7">
        <v>35.799999999999997</v>
      </c>
      <c r="P7">
        <v>34.6</v>
      </c>
      <c r="Q7">
        <v>34.5</v>
      </c>
      <c r="R7">
        <v>32.4</v>
      </c>
      <c r="S7">
        <v>33.6</v>
      </c>
      <c r="T7">
        <v>30.3</v>
      </c>
      <c r="U7">
        <v>30.9</v>
      </c>
      <c r="V7">
        <v>32.299999999999997</v>
      </c>
      <c r="W7">
        <v>29.6</v>
      </c>
      <c r="X7">
        <v>32</v>
      </c>
      <c r="Y7">
        <v>33.5</v>
      </c>
      <c r="Z7">
        <v>32</v>
      </c>
      <c r="AA7">
        <v>33.299999999999997</v>
      </c>
      <c r="AB7">
        <v>34.1</v>
      </c>
      <c r="AC7">
        <v>33.200000000000003</v>
      </c>
      <c r="AD7">
        <v>31.9</v>
      </c>
      <c r="AE7">
        <v>31.4</v>
      </c>
      <c r="AF7">
        <v>29.3</v>
      </c>
      <c r="AG7">
        <v>34.9</v>
      </c>
      <c r="AH7">
        <v>35.1</v>
      </c>
    </row>
    <row r="8" spans="1:34" x14ac:dyDescent="0.25">
      <c r="A8" t="s">
        <v>7</v>
      </c>
      <c r="B8">
        <v>24.4</v>
      </c>
      <c r="C8">
        <v>27.1</v>
      </c>
      <c r="D8">
        <v>23.5</v>
      </c>
      <c r="E8">
        <v>23.4</v>
      </c>
      <c r="F8">
        <v>7</v>
      </c>
      <c r="G8">
        <v>19.100000000000001</v>
      </c>
      <c r="H8">
        <v>9.5</v>
      </c>
      <c r="I8">
        <v>31.3</v>
      </c>
      <c r="J8">
        <v>16.7</v>
      </c>
      <c r="K8">
        <v>27.7</v>
      </c>
      <c r="L8">
        <v>-1.6</v>
      </c>
      <c r="M8">
        <v>15.4</v>
      </c>
      <c r="N8">
        <v>18.8</v>
      </c>
      <c r="O8">
        <v>16.2</v>
      </c>
      <c r="P8">
        <v>19.2</v>
      </c>
      <c r="Q8">
        <v>24.1</v>
      </c>
      <c r="R8">
        <v>8.5</v>
      </c>
      <c r="S8">
        <v>23.7</v>
      </c>
      <c r="T8">
        <v>10.3</v>
      </c>
      <c r="U8">
        <v>13.3</v>
      </c>
      <c r="V8">
        <v>27.4</v>
      </c>
      <c r="W8">
        <v>12.1</v>
      </c>
      <c r="X8">
        <v>10.3</v>
      </c>
      <c r="Y8">
        <v>25.4</v>
      </c>
      <c r="Z8">
        <v>29.7</v>
      </c>
      <c r="AA8">
        <v>24.8</v>
      </c>
      <c r="AB8">
        <v>42.5</v>
      </c>
      <c r="AC8">
        <v>28.8</v>
      </c>
      <c r="AD8">
        <v>28.6</v>
      </c>
      <c r="AE8">
        <v>28.5</v>
      </c>
      <c r="AF8">
        <v>16.100000000000001</v>
      </c>
      <c r="AG8">
        <v>10.6</v>
      </c>
      <c r="AH8">
        <v>13.4</v>
      </c>
    </row>
    <row r="9" spans="1:34" x14ac:dyDescent="0.25">
      <c r="A9" t="s">
        <v>8</v>
      </c>
      <c r="B9">
        <v>35.299999999999997</v>
      </c>
      <c r="C9">
        <v>34.799999999999997</v>
      </c>
      <c r="D9">
        <v>34.299999999999997</v>
      </c>
      <c r="E9">
        <v>32.5</v>
      </c>
      <c r="F9">
        <v>30.1</v>
      </c>
      <c r="G9">
        <v>30.3</v>
      </c>
      <c r="H9">
        <v>28.7</v>
      </c>
      <c r="I9">
        <v>28.3</v>
      </c>
      <c r="J9">
        <v>24.6</v>
      </c>
      <c r="K9">
        <v>25.3</v>
      </c>
      <c r="L9">
        <v>22.1</v>
      </c>
      <c r="M9">
        <v>21.7</v>
      </c>
      <c r="N9">
        <v>21.3</v>
      </c>
      <c r="O9">
        <v>21.5</v>
      </c>
      <c r="P9">
        <v>21</v>
      </c>
      <c r="Q9">
        <v>21.8</v>
      </c>
      <c r="R9">
        <v>20.5</v>
      </c>
      <c r="S9">
        <v>21.6</v>
      </c>
      <c r="T9">
        <v>21.4</v>
      </c>
      <c r="U9">
        <v>23.1</v>
      </c>
      <c r="V9">
        <v>22.7</v>
      </c>
      <c r="W9">
        <v>22.8</v>
      </c>
      <c r="X9">
        <v>20.9</v>
      </c>
      <c r="Y9">
        <v>22.1</v>
      </c>
      <c r="Z9">
        <v>24</v>
      </c>
      <c r="AA9">
        <v>21.2</v>
      </c>
      <c r="AB9">
        <v>23.7</v>
      </c>
      <c r="AC9">
        <v>23.8</v>
      </c>
      <c r="AD9">
        <v>25.2</v>
      </c>
      <c r="AE9">
        <v>25.4</v>
      </c>
      <c r="AF9">
        <v>28.7</v>
      </c>
      <c r="AG9">
        <v>24.5</v>
      </c>
      <c r="AH9">
        <v>25.6</v>
      </c>
    </row>
    <row r="10" spans="1:34" x14ac:dyDescent="0.25">
      <c r="A10" t="s">
        <v>9</v>
      </c>
      <c r="B10">
        <v>-9.8000000000000007</v>
      </c>
      <c r="C10">
        <v>-9.9</v>
      </c>
      <c r="D10">
        <v>-9.9</v>
      </c>
      <c r="E10">
        <v>-9.8000000000000007</v>
      </c>
      <c r="F10">
        <v>-9.9</v>
      </c>
      <c r="G10">
        <v>-9.8000000000000007</v>
      </c>
      <c r="H10">
        <v>-9.9</v>
      </c>
      <c r="I10">
        <v>-9.8000000000000007</v>
      </c>
      <c r="J10">
        <v>-9.6999999999999993</v>
      </c>
      <c r="K10">
        <v>-9.6</v>
      </c>
      <c r="L10">
        <v>-9.6</v>
      </c>
      <c r="M10">
        <v>-8.9</v>
      </c>
      <c r="N10">
        <v>-9</v>
      </c>
      <c r="O10">
        <v>-9.1</v>
      </c>
      <c r="P10">
        <v>-8.9</v>
      </c>
      <c r="Q10">
        <v>-9</v>
      </c>
      <c r="R10">
        <v>-0.3</v>
      </c>
      <c r="S10">
        <v>0.1</v>
      </c>
      <c r="T10">
        <v>0.1</v>
      </c>
      <c r="U10">
        <v>0.2</v>
      </c>
      <c r="V10">
        <v>0.2</v>
      </c>
      <c r="W10">
        <v>-9.9</v>
      </c>
      <c r="X10">
        <v>-10.3</v>
      </c>
      <c r="Y10">
        <v>-10.3</v>
      </c>
      <c r="Z10">
        <v>-10.3</v>
      </c>
      <c r="AA10">
        <v>-10.4</v>
      </c>
      <c r="AB10">
        <v>-10.4</v>
      </c>
      <c r="AC10">
        <v>-10.3</v>
      </c>
      <c r="AD10">
        <v>-10.5</v>
      </c>
      <c r="AE10">
        <v>-10.5</v>
      </c>
      <c r="AF10">
        <v>-10.5</v>
      </c>
      <c r="AG10">
        <v>-10.6</v>
      </c>
      <c r="AH10">
        <v>-10.6</v>
      </c>
    </row>
    <row r="11" spans="1:34" x14ac:dyDescent="0.25">
      <c r="A11" t="s">
        <v>10</v>
      </c>
      <c r="B11">
        <v>4.0999999999999996</v>
      </c>
      <c r="C11">
        <v>3.9</v>
      </c>
      <c r="D11">
        <v>3.7</v>
      </c>
      <c r="E11">
        <v>3.3</v>
      </c>
      <c r="F11">
        <v>3</v>
      </c>
      <c r="G11">
        <v>2.8</v>
      </c>
      <c r="H11">
        <v>2.7</v>
      </c>
      <c r="I11">
        <v>2.5</v>
      </c>
      <c r="J11">
        <v>2.2000000000000002</v>
      </c>
      <c r="K11">
        <v>1.8</v>
      </c>
      <c r="L11">
        <v>1.6</v>
      </c>
      <c r="M11">
        <v>1.3</v>
      </c>
      <c r="N11">
        <v>1.2</v>
      </c>
      <c r="O11">
        <v>1.1000000000000001</v>
      </c>
      <c r="P11">
        <v>1.1000000000000001</v>
      </c>
      <c r="Q11">
        <v>1.1000000000000001</v>
      </c>
      <c r="R11">
        <v>1</v>
      </c>
      <c r="S11">
        <v>1</v>
      </c>
      <c r="T11">
        <v>0.7</v>
      </c>
      <c r="U11">
        <v>0.7</v>
      </c>
      <c r="V11">
        <v>0.7</v>
      </c>
      <c r="W11">
        <v>0.1</v>
      </c>
      <c r="X11">
        <v>0.1</v>
      </c>
      <c r="Y11">
        <v>0.1</v>
      </c>
      <c r="Z11">
        <v>0.1</v>
      </c>
      <c r="AA11">
        <v>0.3</v>
      </c>
      <c r="AB11">
        <v>0.3</v>
      </c>
      <c r="AC11">
        <v>0.3</v>
      </c>
      <c r="AD11">
        <v>0.3</v>
      </c>
      <c r="AE11">
        <v>0.3</v>
      </c>
      <c r="AF11">
        <v>0.3</v>
      </c>
      <c r="AG11">
        <v>0.3</v>
      </c>
      <c r="AH11">
        <v>0.3</v>
      </c>
    </row>
    <row r="12" spans="1:34" x14ac:dyDescent="0.25">
      <c r="A12" t="s">
        <v>11</v>
      </c>
      <c r="B12">
        <v>-111.2</v>
      </c>
      <c r="C12">
        <v>-111.8</v>
      </c>
      <c r="D12">
        <v>-109.9</v>
      </c>
      <c r="E12">
        <v>-109</v>
      </c>
      <c r="F12">
        <v>-107.3</v>
      </c>
      <c r="G12">
        <v>-106.8</v>
      </c>
      <c r="H12">
        <v>-107.9</v>
      </c>
      <c r="I12">
        <v>-108.2</v>
      </c>
      <c r="J12">
        <v>-109.9</v>
      </c>
      <c r="K12">
        <v>-112.5</v>
      </c>
      <c r="L12">
        <v>-113.8</v>
      </c>
      <c r="M12">
        <v>-115.3</v>
      </c>
      <c r="N12">
        <v>-114.4</v>
      </c>
      <c r="O12">
        <v>-115.5</v>
      </c>
      <c r="P12">
        <v>-117</v>
      </c>
      <c r="Q12">
        <v>-118.3</v>
      </c>
      <c r="R12">
        <v>-119</v>
      </c>
      <c r="S12">
        <v>-120.2</v>
      </c>
      <c r="T12">
        <v>-123.4</v>
      </c>
      <c r="U12">
        <v>-125.2</v>
      </c>
      <c r="V12">
        <v>-125.7</v>
      </c>
      <c r="W12">
        <v>-126.3</v>
      </c>
      <c r="X12">
        <v>-126.2</v>
      </c>
      <c r="Y12">
        <v>-127.6</v>
      </c>
      <c r="Z12">
        <v>-128.6</v>
      </c>
      <c r="AA12">
        <v>-128.30000000000001</v>
      </c>
      <c r="AB12">
        <v>-127.9</v>
      </c>
      <c r="AC12">
        <v>-133.1</v>
      </c>
      <c r="AD12">
        <v>-133.5</v>
      </c>
      <c r="AE12">
        <v>-134</v>
      </c>
      <c r="AF12">
        <v>-134.30000000000001</v>
      </c>
      <c r="AG12">
        <v>-134.80000000000001</v>
      </c>
      <c r="AH12">
        <v>-134.80000000000001</v>
      </c>
    </row>
    <row r="13" spans="1:34" x14ac:dyDescent="0.25">
      <c r="A13" t="s">
        <v>12</v>
      </c>
      <c r="B13">
        <v>57.2</v>
      </c>
      <c r="C13">
        <v>58.6</v>
      </c>
      <c r="D13">
        <v>59.9</v>
      </c>
      <c r="E13">
        <v>61.6</v>
      </c>
      <c r="F13">
        <v>63.2</v>
      </c>
      <c r="G13">
        <v>64.900000000000006</v>
      </c>
      <c r="H13">
        <v>66.7</v>
      </c>
      <c r="I13">
        <v>68.599999999999994</v>
      </c>
      <c r="J13">
        <v>70.3</v>
      </c>
      <c r="K13">
        <v>71.900000000000006</v>
      </c>
      <c r="L13">
        <v>73.7</v>
      </c>
      <c r="M13">
        <v>75.099999999999994</v>
      </c>
      <c r="N13">
        <v>76.099999999999994</v>
      </c>
      <c r="O13">
        <v>76.599999999999994</v>
      </c>
      <c r="P13">
        <v>76.900000000000006</v>
      </c>
      <c r="Q13">
        <v>77.099999999999994</v>
      </c>
      <c r="R13">
        <v>77.099999999999994</v>
      </c>
      <c r="S13">
        <v>77.3</v>
      </c>
      <c r="T13">
        <v>77.2</v>
      </c>
      <c r="U13">
        <v>77</v>
      </c>
      <c r="V13">
        <v>76.7</v>
      </c>
      <c r="W13">
        <v>76.3</v>
      </c>
      <c r="X13">
        <v>75.900000000000006</v>
      </c>
      <c r="Y13">
        <v>75.3</v>
      </c>
      <c r="Z13">
        <v>74.8</v>
      </c>
      <c r="AA13">
        <v>74</v>
      </c>
      <c r="AB13">
        <v>73</v>
      </c>
      <c r="AC13">
        <v>72.599999999999994</v>
      </c>
      <c r="AD13">
        <v>71.400000000000006</v>
      </c>
      <c r="AE13">
        <v>70.2</v>
      </c>
      <c r="AF13">
        <v>68.8</v>
      </c>
      <c r="AG13">
        <v>68.2</v>
      </c>
      <c r="AH13">
        <v>68.2</v>
      </c>
    </row>
    <row r="14" spans="1:34" x14ac:dyDescent="0.25">
      <c r="A14" t="s">
        <v>13</v>
      </c>
      <c r="B14">
        <v>53.1</v>
      </c>
      <c r="C14">
        <v>52.2</v>
      </c>
      <c r="D14">
        <v>50.5</v>
      </c>
      <c r="E14">
        <v>50.7</v>
      </c>
      <c r="F14">
        <v>52.6</v>
      </c>
      <c r="G14">
        <v>50.1</v>
      </c>
      <c r="H14">
        <v>51.9</v>
      </c>
      <c r="I14">
        <v>49.7</v>
      </c>
      <c r="J14">
        <v>50.5</v>
      </c>
      <c r="K14">
        <v>52.5</v>
      </c>
      <c r="L14">
        <v>55.7</v>
      </c>
      <c r="M14">
        <v>51.5</v>
      </c>
      <c r="N14">
        <v>58.1</v>
      </c>
      <c r="O14">
        <v>55.1</v>
      </c>
      <c r="P14">
        <v>63.1</v>
      </c>
      <c r="Q14">
        <v>58.6</v>
      </c>
      <c r="R14">
        <v>54.5</v>
      </c>
      <c r="S14">
        <v>57</v>
      </c>
      <c r="T14">
        <v>53.5</v>
      </c>
      <c r="U14">
        <v>55.7</v>
      </c>
      <c r="V14">
        <v>50.8</v>
      </c>
      <c r="W14">
        <v>53.6</v>
      </c>
      <c r="X14">
        <v>55.2</v>
      </c>
      <c r="Y14">
        <v>55.6</v>
      </c>
      <c r="Z14">
        <v>51.7</v>
      </c>
      <c r="AA14">
        <v>63.7</v>
      </c>
      <c r="AB14">
        <v>51.9</v>
      </c>
      <c r="AC14">
        <v>57.6</v>
      </c>
      <c r="AD14">
        <v>55.6</v>
      </c>
      <c r="AE14">
        <v>52.5</v>
      </c>
      <c r="AF14">
        <v>59.3</v>
      </c>
      <c r="AG14">
        <v>62.2</v>
      </c>
      <c r="AH14">
        <v>58.4</v>
      </c>
    </row>
    <row r="15" spans="1:34" x14ac:dyDescent="0.25">
      <c r="A15" t="s">
        <v>25</v>
      </c>
      <c r="B15">
        <v>3.4</v>
      </c>
      <c r="C15">
        <v>2.5</v>
      </c>
      <c r="D15">
        <v>0.8</v>
      </c>
      <c r="E15">
        <v>1.1000000000000001</v>
      </c>
      <c r="F15">
        <v>2.9</v>
      </c>
      <c r="G15">
        <v>0.6</v>
      </c>
      <c r="H15">
        <v>2</v>
      </c>
      <c r="I15">
        <v>0.3</v>
      </c>
      <c r="J15">
        <v>1.1000000000000001</v>
      </c>
      <c r="K15">
        <v>2.9</v>
      </c>
      <c r="L15">
        <v>6.1</v>
      </c>
      <c r="M15">
        <v>2.2000000000000002</v>
      </c>
      <c r="N15">
        <v>8.8000000000000007</v>
      </c>
      <c r="O15">
        <v>5.9</v>
      </c>
      <c r="P15">
        <v>14.1</v>
      </c>
      <c r="Q15">
        <v>9.1999999999999993</v>
      </c>
      <c r="R15">
        <v>4.8</v>
      </c>
      <c r="S15">
        <v>7.5</v>
      </c>
      <c r="T15">
        <v>4.3</v>
      </c>
      <c r="U15">
        <v>6.4</v>
      </c>
      <c r="V15">
        <v>1.8</v>
      </c>
      <c r="W15">
        <v>3.8</v>
      </c>
      <c r="X15">
        <v>5.6</v>
      </c>
      <c r="Y15">
        <v>6.5</v>
      </c>
      <c r="Z15">
        <v>2.4</v>
      </c>
      <c r="AA15">
        <v>14.3</v>
      </c>
      <c r="AB15">
        <v>2.4</v>
      </c>
      <c r="AC15">
        <v>7.9</v>
      </c>
      <c r="AD15">
        <v>6</v>
      </c>
      <c r="AE15">
        <v>3.4</v>
      </c>
      <c r="AF15">
        <v>9.8000000000000007</v>
      </c>
      <c r="AG15">
        <v>12.7</v>
      </c>
      <c r="AH15">
        <v>9.1</v>
      </c>
    </row>
    <row r="16" spans="1:34" x14ac:dyDescent="0.25">
      <c r="A16" t="s">
        <v>26</v>
      </c>
      <c r="B16" t="s">
        <v>27</v>
      </c>
      <c r="C16" t="s">
        <v>27</v>
      </c>
      <c r="D16" t="s">
        <v>27</v>
      </c>
      <c r="E16" t="s">
        <v>27</v>
      </c>
      <c r="F16" t="s">
        <v>27</v>
      </c>
      <c r="G16" t="s">
        <v>27</v>
      </c>
      <c r="H16" t="s">
        <v>27</v>
      </c>
      <c r="I16" t="s">
        <v>27</v>
      </c>
      <c r="J16" t="s">
        <v>27</v>
      </c>
      <c r="K16" t="s">
        <v>27</v>
      </c>
      <c r="L16" t="s">
        <v>27</v>
      </c>
      <c r="M16" t="s">
        <v>27</v>
      </c>
      <c r="N16" t="s">
        <v>27</v>
      </c>
      <c r="O16" t="s">
        <v>27</v>
      </c>
      <c r="P16" t="s">
        <v>27</v>
      </c>
      <c r="Q16" t="s">
        <v>27</v>
      </c>
      <c r="R16" t="s">
        <v>27</v>
      </c>
      <c r="S16" t="s">
        <v>27</v>
      </c>
      <c r="T16" t="s">
        <v>27</v>
      </c>
      <c r="U16" t="s">
        <v>27</v>
      </c>
      <c r="V16" t="s">
        <v>27</v>
      </c>
      <c r="W16" t="s">
        <v>27</v>
      </c>
      <c r="X16" t="s">
        <v>27</v>
      </c>
      <c r="Y16" t="s">
        <v>27</v>
      </c>
      <c r="Z16" t="s">
        <v>27</v>
      </c>
      <c r="AA16" t="s">
        <v>27</v>
      </c>
      <c r="AB16" t="s">
        <v>27</v>
      </c>
      <c r="AC16" t="s">
        <v>27</v>
      </c>
      <c r="AD16" t="s">
        <v>27</v>
      </c>
      <c r="AE16" t="s">
        <v>27</v>
      </c>
      <c r="AF16" t="s">
        <v>27</v>
      </c>
      <c r="AG16" t="s">
        <v>27</v>
      </c>
      <c r="AH16" t="s">
        <v>27</v>
      </c>
    </row>
    <row r="17" spans="1:34" x14ac:dyDescent="0.25">
      <c r="A17" t="s">
        <v>28</v>
      </c>
      <c r="B17">
        <v>0.1</v>
      </c>
      <c r="C17">
        <v>0.1</v>
      </c>
      <c r="D17">
        <v>0.2</v>
      </c>
      <c r="E17">
        <v>0.1</v>
      </c>
      <c r="F17">
        <v>0.3</v>
      </c>
      <c r="G17">
        <v>0.2</v>
      </c>
      <c r="H17">
        <v>0.5</v>
      </c>
      <c r="I17">
        <v>0.1</v>
      </c>
      <c r="J17">
        <v>0.2</v>
      </c>
      <c r="K17">
        <v>0.5</v>
      </c>
      <c r="L17">
        <v>0.5</v>
      </c>
      <c r="M17">
        <v>0.2</v>
      </c>
      <c r="N17">
        <v>0.2</v>
      </c>
      <c r="O17">
        <v>0.2</v>
      </c>
      <c r="P17">
        <v>0.1</v>
      </c>
      <c r="Q17">
        <v>0.4</v>
      </c>
      <c r="R17">
        <v>0.8</v>
      </c>
      <c r="S17">
        <v>0.6</v>
      </c>
      <c r="T17">
        <v>0.4</v>
      </c>
      <c r="U17">
        <v>0.4</v>
      </c>
      <c r="V17">
        <v>0.2</v>
      </c>
      <c r="W17">
        <v>0.9</v>
      </c>
      <c r="X17">
        <v>0.7</v>
      </c>
      <c r="Y17">
        <v>0.2</v>
      </c>
      <c r="Z17">
        <v>0.4</v>
      </c>
      <c r="AA17">
        <v>0.4</v>
      </c>
      <c r="AB17">
        <v>0.5</v>
      </c>
      <c r="AC17">
        <v>0.8</v>
      </c>
      <c r="AD17">
        <v>0.6</v>
      </c>
      <c r="AE17">
        <v>0.2</v>
      </c>
      <c r="AF17">
        <v>0.6</v>
      </c>
      <c r="AG17">
        <v>0.5</v>
      </c>
      <c r="AH17">
        <v>0.3</v>
      </c>
    </row>
    <row r="18" spans="1:34" x14ac:dyDescent="0.25">
      <c r="A18" t="s">
        <v>14</v>
      </c>
      <c r="B18">
        <v>42.3</v>
      </c>
      <c r="C18">
        <v>42.4</v>
      </c>
      <c r="D18">
        <v>42.5</v>
      </c>
      <c r="E18">
        <v>42.7</v>
      </c>
      <c r="F18">
        <v>42.8</v>
      </c>
      <c r="G18">
        <v>42.9</v>
      </c>
      <c r="H18">
        <v>43</v>
      </c>
      <c r="I18">
        <v>43.1</v>
      </c>
      <c r="J18">
        <v>43.3</v>
      </c>
      <c r="K18">
        <v>43.5</v>
      </c>
      <c r="L18">
        <v>43.6</v>
      </c>
      <c r="M18">
        <v>43.8</v>
      </c>
      <c r="N18">
        <v>43.9</v>
      </c>
      <c r="O18">
        <v>43.9</v>
      </c>
      <c r="P18">
        <v>43.9</v>
      </c>
      <c r="Q18">
        <v>44</v>
      </c>
      <c r="R18">
        <v>44</v>
      </c>
      <c r="S18">
        <v>44</v>
      </c>
      <c r="T18">
        <v>44.1</v>
      </c>
      <c r="U18">
        <v>44.1</v>
      </c>
      <c r="V18">
        <v>44.1</v>
      </c>
      <c r="W18">
        <v>44.2</v>
      </c>
      <c r="X18">
        <v>44.2</v>
      </c>
      <c r="Y18">
        <v>44.2</v>
      </c>
      <c r="Z18">
        <v>44.2</v>
      </c>
      <c r="AA18">
        <v>44.2</v>
      </c>
      <c r="AB18">
        <v>44.2</v>
      </c>
      <c r="AC18">
        <v>44.2</v>
      </c>
      <c r="AD18">
        <v>44.2</v>
      </c>
      <c r="AE18">
        <v>44.2</v>
      </c>
      <c r="AF18">
        <v>44.2</v>
      </c>
      <c r="AG18">
        <v>44.2</v>
      </c>
      <c r="AH18">
        <v>44.2</v>
      </c>
    </row>
    <row r="19" spans="1:34" x14ac:dyDescent="0.25">
      <c r="A19" t="s">
        <v>15</v>
      </c>
      <c r="B19">
        <v>4.2</v>
      </c>
      <c r="C19">
        <v>4.2</v>
      </c>
      <c r="D19">
        <v>4.2</v>
      </c>
      <c r="E19">
        <v>4.2</v>
      </c>
      <c r="F19">
        <v>4.2</v>
      </c>
      <c r="G19">
        <v>4.2</v>
      </c>
      <c r="H19">
        <v>4.2</v>
      </c>
      <c r="I19">
        <v>4.2</v>
      </c>
      <c r="J19">
        <v>4.2</v>
      </c>
      <c r="K19">
        <v>4.3</v>
      </c>
      <c r="L19">
        <v>4.3</v>
      </c>
      <c r="M19">
        <v>4.3</v>
      </c>
      <c r="N19">
        <v>4.3</v>
      </c>
      <c r="O19">
        <v>4.2</v>
      </c>
      <c r="P19">
        <v>4.2</v>
      </c>
      <c r="Q19">
        <v>4.2</v>
      </c>
      <c r="R19">
        <v>4.2</v>
      </c>
      <c r="S19">
        <v>4.2</v>
      </c>
      <c r="T19">
        <v>4.2</v>
      </c>
      <c r="U19">
        <v>4.2</v>
      </c>
      <c r="V19">
        <v>4.2</v>
      </c>
      <c r="W19">
        <v>4.2</v>
      </c>
      <c r="X19">
        <v>4.2</v>
      </c>
      <c r="Y19">
        <v>4.2</v>
      </c>
      <c r="Z19">
        <v>4.3</v>
      </c>
      <c r="AA19">
        <v>4.3</v>
      </c>
      <c r="AB19">
        <v>4.3</v>
      </c>
      <c r="AC19">
        <v>4.3</v>
      </c>
      <c r="AD19">
        <v>4.3</v>
      </c>
      <c r="AE19">
        <v>4.3</v>
      </c>
      <c r="AF19">
        <v>4.3</v>
      </c>
      <c r="AG19">
        <v>4.3</v>
      </c>
      <c r="AH19">
        <v>4.3</v>
      </c>
    </row>
    <row r="20" spans="1:34" x14ac:dyDescent="0.25">
      <c r="A20" t="s">
        <v>16</v>
      </c>
      <c r="B20" t="s">
        <v>27</v>
      </c>
      <c r="C20" t="s">
        <v>27</v>
      </c>
      <c r="D20" t="s">
        <v>27</v>
      </c>
      <c r="E20" t="s">
        <v>27</v>
      </c>
      <c r="F20" t="s">
        <v>27</v>
      </c>
      <c r="G20" t="s">
        <v>27</v>
      </c>
      <c r="H20" t="s">
        <v>27</v>
      </c>
      <c r="I20" t="s">
        <v>27</v>
      </c>
      <c r="J20" t="s">
        <v>27</v>
      </c>
      <c r="K20" t="s">
        <v>27</v>
      </c>
      <c r="L20" t="s">
        <v>27</v>
      </c>
      <c r="M20" t="s">
        <v>27</v>
      </c>
      <c r="N20" t="s">
        <v>27</v>
      </c>
      <c r="O20" t="s">
        <v>27</v>
      </c>
      <c r="P20" t="s">
        <v>27</v>
      </c>
      <c r="Q20" t="s">
        <v>27</v>
      </c>
      <c r="R20" t="s">
        <v>27</v>
      </c>
      <c r="S20" t="s">
        <v>27</v>
      </c>
      <c r="T20" t="s">
        <v>27</v>
      </c>
      <c r="U20" t="s">
        <v>27</v>
      </c>
      <c r="V20" t="s">
        <v>27</v>
      </c>
      <c r="W20" t="s">
        <v>27</v>
      </c>
      <c r="X20" t="s">
        <v>27</v>
      </c>
      <c r="Y20" t="s">
        <v>27</v>
      </c>
      <c r="Z20" t="s">
        <v>27</v>
      </c>
      <c r="AA20" t="s">
        <v>27</v>
      </c>
      <c r="AB20" t="s">
        <v>27</v>
      </c>
      <c r="AC20" t="s">
        <v>27</v>
      </c>
      <c r="AD20" t="s">
        <v>27</v>
      </c>
      <c r="AE20" t="s">
        <v>27</v>
      </c>
      <c r="AF20" t="s">
        <v>27</v>
      </c>
      <c r="AG20" t="s">
        <v>27</v>
      </c>
      <c r="AH20" t="s">
        <v>27</v>
      </c>
    </row>
    <row r="21" spans="1:34" x14ac:dyDescent="0.25">
      <c r="A21" t="s">
        <v>17</v>
      </c>
      <c r="B21">
        <v>2.9</v>
      </c>
      <c r="C21">
        <v>2.7</v>
      </c>
      <c r="D21">
        <v>2.5</v>
      </c>
      <c r="E21">
        <v>2.2999999999999998</v>
      </c>
      <c r="F21">
        <v>2.1</v>
      </c>
      <c r="G21">
        <v>1.9</v>
      </c>
      <c r="H21">
        <v>1.8</v>
      </c>
      <c r="I21">
        <v>1.6</v>
      </c>
      <c r="J21">
        <v>1.4</v>
      </c>
      <c r="K21">
        <v>1</v>
      </c>
      <c r="L21">
        <v>0.9</v>
      </c>
      <c r="M21">
        <v>0.7</v>
      </c>
      <c r="N21">
        <v>0.5</v>
      </c>
      <c r="O21">
        <v>0.5</v>
      </c>
      <c r="P21">
        <v>0.4</v>
      </c>
      <c r="Q21">
        <v>0.4</v>
      </c>
      <c r="R21">
        <v>0.4</v>
      </c>
      <c r="S21">
        <v>0.4</v>
      </c>
      <c r="T21">
        <v>0.2</v>
      </c>
      <c r="U21">
        <v>0.2</v>
      </c>
      <c r="V21">
        <v>0.2</v>
      </c>
      <c r="W21">
        <v>0.2</v>
      </c>
      <c r="X21">
        <v>0.2</v>
      </c>
      <c r="Y21">
        <v>0.1</v>
      </c>
      <c r="Z21">
        <v>0.1</v>
      </c>
      <c r="AA21">
        <v>0.3</v>
      </c>
      <c r="AB21">
        <v>0.3</v>
      </c>
      <c r="AC21">
        <v>0.2</v>
      </c>
      <c r="AD21">
        <v>0.2</v>
      </c>
      <c r="AE21">
        <v>0.2</v>
      </c>
      <c r="AF21">
        <v>0.2</v>
      </c>
      <c r="AG21">
        <v>0.2</v>
      </c>
      <c r="AH21">
        <v>0.2</v>
      </c>
    </row>
    <row r="22" spans="1:34" x14ac:dyDescent="0.25">
      <c r="A22" t="s">
        <v>18</v>
      </c>
      <c r="B22">
        <v>0.3</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0.2</v>
      </c>
      <c r="AA22">
        <v>0.2</v>
      </c>
      <c r="AB22">
        <v>0.2</v>
      </c>
      <c r="AC22">
        <v>0.2</v>
      </c>
      <c r="AD22">
        <v>0.2</v>
      </c>
      <c r="AE22">
        <v>0.2</v>
      </c>
      <c r="AF22">
        <v>0.2</v>
      </c>
      <c r="AG22">
        <v>0.2</v>
      </c>
      <c r="AH22">
        <v>0.2</v>
      </c>
    </row>
    <row r="23" spans="1:34" x14ac:dyDescent="0.25">
      <c r="A23" t="s">
        <v>19</v>
      </c>
      <c r="B23">
        <v>4.8</v>
      </c>
      <c r="C23">
        <v>4.4000000000000004</v>
      </c>
      <c r="D23">
        <v>3.3</v>
      </c>
      <c r="E23">
        <v>3.7</v>
      </c>
      <c r="F23">
        <v>4.8</v>
      </c>
      <c r="G23">
        <v>3.4</v>
      </c>
      <c r="H23">
        <v>4.8</v>
      </c>
      <c r="I23">
        <v>3.4</v>
      </c>
      <c r="J23">
        <v>3.6</v>
      </c>
      <c r="K23">
        <v>5.3</v>
      </c>
      <c r="L23">
        <v>7.3</v>
      </c>
      <c r="M23">
        <v>4.9000000000000004</v>
      </c>
      <c r="N23">
        <v>8.9</v>
      </c>
      <c r="O23">
        <v>6.8</v>
      </c>
      <c r="P23">
        <v>13.6</v>
      </c>
      <c r="Q23">
        <v>10.4</v>
      </c>
      <c r="R23">
        <v>7.4</v>
      </c>
      <c r="S23">
        <v>8.9</v>
      </c>
      <c r="T23">
        <v>6.7</v>
      </c>
      <c r="U23">
        <v>8.4</v>
      </c>
      <c r="V23">
        <v>4.4000000000000004</v>
      </c>
      <c r="W23">
        <v>6.5</v>
      </c>
      <c r="X23">
        <v>6.9</v>
      </c>
      <c r="Y23">
        <v>7.2</v>
      </c>
      <c r="Z23">
        <v>5</v>
      </c>
      <c r="AA23">
        <v>12.3</v>
      </c>
      <c r="AB23">
        <v>5</v>
      </c>
      <c r="AC23">
        <v>8.1999999999999993</v>
      </c>
      <c r="AD23">
        <v>7.2</v>
      </c>
      <c r="AE23">
        <v>5.5</v>
      </c>
      <c r="AF23">
        <v>9.1</v>
      </c>
      <c r="AG23">
        <v>10.8</v>
      </c>
      <c r="AH23">
        <v>9.1</v>
      </c>
    </row>
    <row r="24" spans="1:34" x14ac:dyDescent="0.25">
      <c r="A24" t="s">
        <v>25</v>
      </c>
      <c r="B24">
        <v>2.4</v>
      </c>
      <c r="C24">
        <v>2</v>
      </c>
      <c r="D24">
        <v>0.5</v>
      </c>
      <c r="E24">
        <v>0.7</v>
      </c>
      <c r="F24">
        <v>1.8</v>
      </c>
      <c r="G24">
        <v>0.4</v>
      </c>
      <c r="H24">
        <v>1.3</v>
      </c>
      <c r="I24">
        <v>0.2</v>
      </c>
      <c r="J24">
        <v>0.7</v>
      </c>
      <c r="K24">
        <v>2</v>
      </c>
      <c r="L24">
        <v>3.6</v>
      </c>
      <c r="M24">
        <v>1.4</v>
      </c>
      <c r="N24">
        <v>5.6</v>
      </c>
      <c r="O24">
        <v>3.5</v>
      </c>
      <c r="P24">
        <v>9.6999999999999993</v>
      </c>
      <c r="Q24">
        <v>6.3</v>
      </c>
      <c r="R24">
        <v>3</v>
      </c>
      <c r="S24">
        <v>4.5999999999999996</v>
      </c>
      <c r="T24">
        <v>2.6</v>
      </c>
      <c r="U24">
        <v>4.4000000000000004</v>
      </c>
      <c r="V24">
        <v>1.3</v>
      </c>
      <c r="W24">
        <v>2.7</v>
      </c>
      <c r="X24">
        <v>3.4</v>
      </c>
      <c r="Y24">
        <v>4.0999999999999996</v>
      </c>
      <c r="Z24">
        <v>1.6</v>
      </c>
      <c r="AA24">
        <v>9.1</v>
      </c>
      <c r="AB24">
        <v>1.6</v>
      </c>
      <c r="AC24">
        <v>4.5999999999999996</v>
      </c>
      <c r="AD24">
        <v>3.7</v>
      </c>
      <c r="AE24">
        <v>2.2999999999999998</v>
      </c>
      <c r="AF24">
        <v>5.5</v>
      </c>
      <c r="AG24">
        <v>7.2</v>
      </c>
      <c r="AH24">
        <v>5.7</v>
      </c>
    </row>
    <row r="25" spans="1:34" x14ac:dyDescent="0.25">
      <c r="A25" t="s">
        <v>29</v>
      </c>
      <c r="B25">
        <v>0.1</v>
      </c>
      <c r="C25">
        <v>0.1</v>
      </c>
      <c r="D25">
        <v>0.1</v>
      </c>
      <c r="E25">
        <v>0.1</v>
      </c>
      <c r="F25">
        <v>0.2</v>
      </c>
      <c r="G25">
        <v>0.2</v>
      </c>
      <c r="H25">
        <v>0.3</v>
      </c>
      <c r="I25">
        <v>0.4</v>
      </c>
      <c r="J25">
        <v>0.4</v>
      </c>
      <c r="K25">
        <v>0.5</v>
      </c>
      <c r="L25">
        <v>0.5</v>
      </c>
      <c r="M25">
        <v>0.5</v>
      </c>
      <c r="N25">
        <v>0.5</v>
      </c>
      <c r="O25">
        <v>0.5</v>
      </c>
      <c r="P25">
        <v>0.4</v>
      </c>
      <c r="Q25">
        <v>0.4</v>
      </c>
      <c r="R25">
        <v>0.4</v>
      </c>
      <c r="S25">
        <v>0.4</v>
      </c>
      <c r="T25">
        <v>0.4</v>
      </c>
      <c r="U25">
        <v>0.4</v>
      </c>
      <c r="V25">
        <v>0.4</v>
      </c>
      <c r="W25">
        <v>0.4</v>
      </c>
      <c r="X25">
        <v>0.4</v>
      </c>
      <c r="Y25">
        <v>0.4</v>
      </c>
      <c r="Z25">
        <v>0.4</v>
      </c>
      <c r="AA25">
        <v>0.4</v>
      </c>
      <c r="AB25">
        <v>0.4</v>
      </c>
      <c r="AC25">
        <v>0.4</v>
      </c>
      <c r="AD25">
        <v>0.4</v>
      </c>
      <c r="AE25">
        <v>0.4</v>
      </c>
      <c r="AF25">
        <v>0.4</v>
      </c>
      <c r="AG25">
        <v>0.4</v>
      </c>
      <c r="AH25">
        <v>0.4</v>
      </c>
    </row>
    <row r="26" spans="1:34" x14ac:dyDescent="0.25">
      <c r="A26" t="s">
        <v>26</v>
      </c>
      <c r="B26">
        <v>0.1</v>
      </c>
      <c r="C26">
        <v>0.1</v>
      </c>
      <c r="D26">
        <v>0.1</v>
      </c>
      <c r="E26">
        <v>0.1</v>
      </c>
      <c r="F26">
        <v>0.1</v>
      </c>
      <c r="G26">
        <v>0.1</v>
      </c>
      <c r="H26">
        <v>0.1</v>
      </c>
      <c r="I26">
        <v>0.1</v>
      </c>
      <c r="J26">
        <v>0.1</v>
      </c>
      <c r="K26">
        <v>0.1</v>
      </c>
      <c r="L26">
        <v>0.1</v>
      </c>
      <c r="M26">
        <v>0.1</v>
      </c>
      <c r="N26">
        <v>0.1</v>
      </c>
      <c r="O26">
        <v>0.1</v>
      </c>
      <c r="P26">
        <v>0.1</v>
      </c>
      <c r="Q26">
        <v>0.1</v>
      </c>
      <c r="R26">
        <v>0.1</v>
      </c>
      <c r="S26">
        <v>0.1</v>
      </c>
      <c r="T26">
        <v>0.1</v>
      </c>
      <c r="U26">
        <v>0.1</v>
      </c>
      <c r="V26">
        <v>0.1</v>
      </c>
      <c r="W26">
        <v>0.1</v>
      </c>
      <c r="X26">
        <v>0.1</v>
      </c>
      <c r="Y26">
        <v>0.1</v>
      </c>
      <c r="Z26">
        <v>0.1</v>
      </c>
      <c r="AA26">
        <v>0.1</v>
      </c>
      <c r="AB26">
        <v>0.1</v>
      </c>
      <c r="AC26">
        <v>0.1</v>
      </c>
      <c r="AD26">
        <v>0.1</v>
      </c>
      <c r="AE26">
        <v>0.1</v>
      </c>
      <c r="AF26">
        <v>0.1</v>
      </c>
      <c r="AG26">
        <v>0.1</v>
      </c>
      <c r="AH26">
        <v>0.1</v>
      </c>
    </row>
    <row r="27" spans="1:34" x14ac:dyDescent="0.25">
      <c r="A27" t="s">
        <v>28</v>
      </c>
      <c r="B27">
        <v>0.1</v>
      </c>
      <c r="C27">
        <v>0.1</v>
      </c>
      <c r="D27">
        <v>0.1</v>
      </c>
      <c r="E27">
        <v>0.1</v>
      </c>
      <c r="F27">
        <v>0.3</v>
      </c>
      <c r="G27">
        <v>0.1</v>
      </c>
      <c r="H27">
        <v>0.4</v>
      </c>
      <c r="I27">
        <v>0.1</v>
      </c>
      <c r="J27">
        <v>0.2</v>
      </c>
      <c r="K27">
        <v>0.4</v>
      </c>
      <c r="L27">
        <v>0.4</v>
      </c>
      <c r="M27">
        <v>0.2</v>
      </c>
      <c r="N27">
        <v>0.2</v>
      </c>
      <c r="O27">
        <v>0.2</v>
      </c>
      <c r="P27">
        <v>0.1</v>
      </c>
      <c r="Q27">
        <v>0.4</v>
      </c>
      <c r="R27">
        <v>0.7</v>
      </c>
      <c r="S27">
        <v>0.5</v>
      </c>
      <c r="T27">
        <v>0.3</v>
      </c>
      <c r="U27">
        <v>0.4</v>
      </c>
      <c r="V27">
        <v>0.2</v>
      </c>
      <c r="W27">
        <v>0.8</v>
      </c>
      <c r="X27">
        <v>0.6</v>
      </c>
      <c r="Y27">
        <v>0.2</v>
      </c>
      <c r="Z27">
        <v>0.4</v>
      </c>
      <c r="AA27">
        <v>0.4</v>
      </c>
      <c r="AB27">
        <v>0.5</v>
      </c>
      <c r="AC27">
        <v>0.7</v>
      </c>
      <c r="AD27">
        <v>0.5</v>
      </c>
      <c r="AE27">
        <v>0.1</v>
      </c>
      <c r="AF27">
        <v>0.5</v>
      </c>
      <c r="AG27">
        <v>0.4</v>
      </c>
      <c r="AH27">
        <v>0.3</v>
      </c>
    </row>
    <row r="28" spans="1:34" x14ac:dyDescent="0.25">
      <c r="A28" t="s">
        <v>15</v>
      </c>
      <c r="B28">
        <v>0.1</v>
      </c>
      <c r="C28">
        <v>0.1</v>
      </c>
      <c r="D28">
        <v>0.1</v>
      </c>
      <c r="E28">
        <v>0.1</v>
      </c>
      <c r="F28">
        <v>0.1</v>
      </c>
      <c r="G28">
        <v>0.1</v>
      </c>
      <c r="H28">
        <v>0.1</v>
      </c>
      <c r="I28">
        <v>0.2</v>
      </c>
      <c r="J28">
        <v>0.2</v>
      </c>
      <c r="K28">
        <v>0.2</v>
      </c>
      <c r="L28">
        <v>0.2</v>
      </c>
      <c r="M28">
        <v>0.2</v>
      </c>
      <c r="N28">
        <v>0.2</v>
      </c>
      <c r="O28">
        <v>0.2</v>
      </c>
      <c r="P28">
        <v>0.2</v>
      </c>
      <c r="Q28">
        <v>0.2</v>
      </c>
      <c r="R28">
        <v>0.2</v>
      </c>
      <c r="S28">
        <v>0.2</v>
      </c>
      <c r="T28">
        <v>0.2</v>
      </c>
      <c r="U28">
        <v>0.1</v>
      </c>
      <c r="V28">
        <v>0.2</v>
      </c>
      <c r="W28">
        <v>0.1</v>
      </c>
      <c r="X28">
        <v>0.1</v>
      </c>
      <c r="Y28">
        <v>0.1</v>
      </c>
      <c r="Z28">
        <v>0.1</v>
      </c>
      <c r="AA28">
        <v>0.1</v>
      </c>
      <c r="AB28">
        <v>0.1</v>
      </c>
      <c r="AC28">
        <v>0.1</v>
      </c>
      <c r="AD28">
        <v>0.1</v>
      </c>
      <c r="AE28">
        <v>0.1</v>
      </c>
      <c r="AF28">
        <v>0.1</v>
      </c>
      <c r="AG28">
        <v>0.1</v>
      </c>
      <c r="AH28">
        <v>0.1</v>
      </c>
    </row>
    <row r="29" spans="1:34" x14ac:dyDescent="0.25">
      <c r="A29" t="s">
        <v>16</v>
      </c>
      <c r="B29" t="s">
        <v>27</v>
      </c>
      <c r="C29" t="s">
        <v>27</v>
      </c>
      <c r="D29" t="s">
        <v>27</v>
      </c>
      <c r="E29" t="s">
        <v>27</v>
      </c>
      <c r="F29" t="s">
        <v>27</v>
      </c>
      <c r="G29" t="s">
        <v>27</v>
      </c>
      <c r="H29" t="s">
        <v>27</v>
      </c>
      <c r="I29" t="s">
        <v>27</v>
      </c>
      <c r="J29" t="s">
        <v>27</v>
      </c>
      <c r="K29" t="s">
        <v>27</v>
      </c>
      <c r="L29" t="s">
        <v>27</v>
      </c>
      <c r="M29" t="s">
        <v>27</v>
      </c>
      <c r="N29" t="s">
        <v>27</v>
      </c>
      <c r="O29" t="s">
        <v>27</v>
      </c>
      <c r="P29" t="s">
        <v>27</v>
      </c>
      <c r="Q29" t="s">
        <v>27</v>
      </c>
      <c r="R29" t="s">
        <v>27</v>
      </c>
      <c r="S29" t="s">
        <v>27</v>
      </c>
      <c r="T29" t="s">
        <v>27</v>
      </c>
      <c r="U29" t="s">
        <v>27</v>
      </c>
      <c r="V29" t="s">
        <v>27</v>
      </c>
      <c r="W29" t="s">
        <v>27</v>
      </c>
      <c r="X29" t="s">
        <v>27</v>
      </c>
      <c r="Y29" t="s">
        <v>27</v>
      </c>
      <c r="Z29" t="s">
        <v>27</v>
      </c>
      <c r="AA29" t="s">
        <v>27</v>
      </c>
      <c r="AB29" t="s">
        <v>27</v>
      </c>
      <c r="AC29" t="s">
        <v>27</v>
      </c>
      <c r="AD29" t="s">
        <v>27</v>
      </c>
      <c r="AE29" t="s">
        <v>27</v>
      </c>
      <c r="AF29" t="s">
        <v>27</v>
      </c>
      <c r="AG29" t="s">
        <v>27</v>
      </c>
      <c r="AH29" t="s">
        <v>27</v>
      </c>
    </row>
    <row r="30" spans="1:34" x14ac:dyDescent="0.25">
      <c r="A30" t="s">
        <v>30</v>
      </c>
      <c r="B30">
        <v>2.1</v>
      </c>
      <c r="C30">
        <v>2.1</v>
      </c>
      <c r="D30">
        <v>2.2999999999999998</v>
      </c>
      <c r="E30">
        <v>2.5</v>
      </c>
      <c r="F30">
        <v>2.5</v>
      </c>
      <c r="G30">
        <v>2.5</v>
      </c>
      <c r="H30">
        <v>2.6</v>
      </c>
      <c r="I30">
        <v>2.5</v>
      </c>
      <c r="J30">
        <v>2.1</v>
      </c>
      <c r="K30">
        <v>2.2000000000000002</v>
      </c>
      <c r="L30">
        <v>2.6</v>
      </c>
      <c r="M30">
        <v>2.6</v>
      </c>
      <c r="N30">
        <v>2.2999999999999998</v>
      </c>
      <c r="O30">
        <v>2.4</v>
      </c>
      <c r="P30">
        <v>3.1</v>
      </c>
      <c r="Q30">
        <v>3.1</v>
      </c>
      <c r="R30">
        <v>3.2</v>
      </c>
      <c r="S30">
        <v>3.2</v>
      </c>
      <c r="T30">
        <v>3.2</v>
      </c>
      <c r="U30">
        <v>3</v>
      </c>
      <c r="V30">
        <v>2.2999999999999998</v>
      </c>
      <c r="W30">
        <v>2.5</v>
      </c>
      <c r="X30">
        <v>2.2999999999999998</v>
      </c>
      <c r="Y30">
        <v>2.4</v>
      </c>
      <c r="Z30">
        <v>2.4</v>
      </c>
      <c r="AA30">
        <v>2.2999999999999998</v>
      </c>
      <c r="AB30">
        <v>2.2999999999999998</v>
      </c>
      <c r="AC30">
        <v>2.4</v>
      </c>
      <c r="AD30">
        <v>2.4</v>
      </c>
      <c r="AE30">
        <v>2.5</v>
      </c>
      <c r="AF30">
        <v>2.5</v>
      </c>
      <c r="AG30">
        <v>2.5</v>
      </c>
      <c r="AH30">
        <v>2.5</v>
      </c>
    </row>
    <row r="31" spans="1:34" x14ac:dyDescent="0.25">
      <c r="A31" t="s">
        <v>20</v>
      </c>
      <c r="B31" s="1">
        <v>-1034.7</v>
      </c>
      <c r="C31">
        <v>-1045.5999999999999</v>
      </c>
      <c r="D31">
        <v>-1061.0999999999999</v>
      </c>
      <c r="E31">
        <v>-1045.7</v>
      </c>
      <c r="F31">
        <v>-1062.7</v>
      </c>
      <c r="G31">
        <v>-1033.8</v>
      </c>
      <c r="H31">
        <v>-1067.8</v>
      </c>
      <c r="I31">
        <v>-1038.3</v>
      </c>
      <c r="J31">
        <v>-1050.5</v>
      </c>
      <c r="K31">
        <v>-1026.3</v>
      </c>
      <c r="L31">
        <v>-1046.8</v>
      </c>
      <c r="M31">
        <v>-1036.0999999999999</v>
      </c>
      <c r="N31">
        <v>-991.8</v>
      </c>
      <c r="O31">
        <v>-1019.8</v>
      </c>
      <c r="P31">
        <v>-936.9</v>
      </c>
      <c r="Q31">
        <v>-976.6</v>
      </c>
      <c r="R31">
        <v>-1013.9</v>
      </c>
      <c r="S31">
        <v>-966.3</v>
      </c>
      <c r="T31">
        <v>-973.1</v>
      </c>
      <c r="U31">
        <v>-915</v>
      </c>
      <c r="V31">
        <v>-941.6</v>
      </c>
      <c r="W31">
        <v>-1001.9</v>
      </c>
      <c r="X31">
        <v>-991.3</v>
      </c>
      <c r="Y31">
        <v>-949.4</v>
      </c>
      <c r="Z31">
        <v>-980.4</v>
      </c>
      <c r="AA31">
        <v>-896.2</v>
      </c>
      <c r="AB31">
        <v>-973.8</v>
      </c>
      <c r="AC31">
        <v>-991.9</v>
      </c>
      <c r="AD31">
        <v>-978.3</v>
      </c>
      <c r="AE31">
        <v>-921.6</v>
      </c>
      <c r="AF31">
        <v>-972.8</v>
      </c>
      <c r="AG31">
        <v>-983.4</v>
      </c>
      <c r="AH31">
        <v>-921.8</v>
      </c>
    </row>
    <row r="32" spans="1:34" x14ac:dyDescent="0.25">
      <c r="A32" t="s">
        <v>21</v>
      </c>
      <c r="B32">
        <v>57.9</v>
      </c>
      <c r="C32">
        <v>56.6</v>
      </c>
      <c r="D32">
        <v>53.7</v>
      </c>
      <c r="E32">
        <v>54.4</v>
      </c>
      <c r="F32">
        <v>57.4</v>
      </c>
      <c r="G32">
        <v>53.5</v>
      </c>
      <c r="H32">
        <v>56.6</v>
      </c>
      <c r="I32">
        <v>53.1</v>
      </c>
      <c r="J32">
        <v>54.1</v>
      </c>
      <c r="K32">
        <v>57.9</v>
      </c>
      <c r="L32">
        <v>63.1</v>
      </c>
      <c r="M32">
        <v>56.4</v>
      </c>
      <c r="N32">
        <v>66.900000000000006</v>
      </c>
      <c r="O32">
        <v>61.9</v>
      </c>
      <c r="P32">
        <v>76.7</v>
      </c>
      <c r="Q32">
        <v>68.900000000000006</v>
      </c>
      <c r="R32">
        <v>61.9</v>
      </c>
      <c r="S32">
        <v>65.900000000000006</v>
      </c>
      <c r="T32">
        <v>60.3</v>
      </c>
      <c r="U32">
        <v>64.099999999999994</v>
      </c>
      <c r="V32">
        <v>55.2</v>
      </c>
      <c r="W32">
        <v>60.1</v>
      </c>
      <c r="X32">
        <v>62.1</v>
      </c>
      <c r="Y32">
        <v>62.7</v>
      </c>
      <c r="Z32">
        <v>56.7</v>
      </c>
      <c r="AA32">
        <v>76</v>
      </c>
      <c r="AB32">
        <v>57</v>
      </c>
      <c r="AC32">
        <v>65.900000000000006</v>
      </c>
      <c r="AD32">
        <v>62.8</v>
      </c>
      <c r="AE32">
        <v>58</v>
      </c>
      <c r="AF32">
        <v>68.400000000000006</v>
      </c>
      <c r="AG32">
        <v>72.900000000000006</v>
      </c>
      <c r="AH32">
        <v>67.5</v>
      </c>
    </row>
    <row r="33" spans="1:34" x14ac:dyDescent="0.25">
      <c r="A33" t="s">
        <v>22</v>
      </c>
      <c r="B33">
        <v>-976.7</v>
      </c>
      <c r="C33">
        <v>-989</v>
      </c>
      <c r="D33">
        <v>-1007.4</v>
      </c>
      <c r="E33">
        <v>-991.3</v>
      </c>
      <c r="F33">
        <v>-1005.2</v>
      </c>
      <c r="G33">
        <v>-980.2</v>
      </c>
      <c r="H33">
        <v>-1011.2</v>
      </c>
      <c r="I33">
        <v>-985.2</v>
      </c>
      <c r="J33">
        <v>-996.3</v>
      </c>
      <c r="K33">
        <v>-968.5</v>
      </c>
      <c r="L33">
        <v>-983.7</v>
      </c>
      <c r="M33">
        <v>-979.8</v>
      </c>
      <c r="N33">
        <v>-924.8</v>
      </c>
      <c r="O33">
        <v>-957.9</v>
      </c>
      <c r="P33">
        <v>-860.2</v>
      </c>
      <c r="Q33">
        <v>-907.6</v>
      </c>
      <c r="R33">
        <v>-951.9</v>
      </c>
      <c r="S33">
        <v>-900.3</v>
      </c>
      <c r="T33">
        <v>-912.8</v>
      </c>
      <c r="U33">
        <v>-850.9</v>
      </c>
      <c r="V33">
        <v>-886.3</v>
      </c>
      <c r="W33">
        <v>-941.7</v>
      </c>
      <c r="X33">
        <v>-929.2</v>
      </c>
      <c r="Y33">
        <v>-886.6</v>
      </c>
      <c r="Z33">
        <v>-923.7</v>
      </c>
      <c r="AA33">
        <v>-820.2</v>
      </c>
      <c r="AB33">
        <v>-916.8</v>
      </c>
      <c r="AC33">
        <v>-926</v>
      </c>
      <c r="AD33">
        <v>-915.5</v>
      </c>
      <c r="AE33">
        <v>-863.6</v>
      </c>
      <c r="AF33">
        <v>-904.4</v>
      </c>
      <c r="AG33">
        <v>-910.5</v>
      </c>
      <c r="AH33">
        <v>-854.3</v>
      </c>
    </row>
    <row r="34" spans="1:34" x14ac:dyDescent="0.25">
      <c r="A34" t="s">
        <v>23</v>
      </c>
    </row>
    <row r="35" spans="1:34" x14ac:dyDescent="0.25">
      <c r="A35" t="s">
        <v>31</v>
      </c>
    </row>
    <row r="36" spans="1:34" x14ac:dyDescent="0.25">
      <c r="A36" t="s">
        <v>32</v>
      </c>
    </row>
    <row r="37" spans="1:34" x14ac:dyDescent="0.25">
      <c r="A37" t="s">
        <v>33</v>
      </c>
    </row>
    <row r="38" spans="1:34" x14ac:dyDescent="0.25">
      <c r="A38" t="s">
        <v>34</v>
      </c>
    </row>
    <row r="39" spans="1:34" x14ac:dyDescent="0.25">
      <c r="A39" t="s">
        <v>35</v>
      </c>
    </row>
    <row r="40" spans="1:34" x14ac:dyDescent="0.25">
      <c r="A40" t="s">
        <v>36</v>
      </c>
    </row>
    <row r="41" spans="1:34" x14ac:dyDescent="0.25">
      <c r="A41" t="s">
        <v>37</v>
      </c>
    </row>
    <row r="42" spans="1:34" x14ac:dyDescent="0.25">
      <c r="A42" t="s">
        <v>38</v>
      </c>
    </row>
    <row r="43" spans="1:34" x14ac:dyDescent="0.25">
      <c r="A43" t="s">
        <v>24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099C-37B1-432C-B59A-50BD2ABF7993}">
  <dimension ref="A1:BK31"/>
  <sheetViews>
    <sheetView tabSelected="1" workbookViewId="0">
      <selection activeCell="AJ18" sqref="AJ18"/>
    </sheetView>
  </sheetViews>
  <sheetFormatPr defaultRowHeight="15" x14ac:dyDescent="0.25"/>
  <cols>
    <col min="1" max="1" width="54" customWidth="1"/>
    <col min="2" max="2" width="9.140625" bestFit="1" customWidth="1"/>
    <col min="3" max="24" width="0" hidden="1" customWidth="1"/>
  </cols>
  <sheetData>
    <row r="1" spans="1:63" x14ac:dyDescent="0.25">
      <c r="A1" t="s">
        <v>118</v>
      </c>
      <c r="B1" s="27">
        <v>45530</v>
      </c>
    </row>
    <row r="2" spans="1:63" ht="18.75" x14ac:dyDescent="0.3">
      <c r="A2" s="90" t="s">
        <v>89</v>
      </c>
    </row>
    <row r="3" spans="1:63" x14ac:dyDescent="0.25">
      <c r="A3" s="2" t="s">
        <v>90</v>
      </c>
      <c r="B3" t="s">
        <v>91</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x14ac:dyDescent="0.25">
      <c r="A4" s="2" t="s">
        <v>5</v>
      </c>
      <c r="B4" t="s">
        <v>92</v>
      </c>
      <c r="C4">
        <v>-5.0000000000000009</v>
      </c>
      <c r="D4">
        <v>-18.600000000000001</v>
      </c>
      <c r="E4">
        <v>-26.7</v>
      </c>
      <c r="F4">
        <v>-13.6</v>
      </c>
      <c r="G4">
        <v>-21.5</v>
      </c>
      <c r="H4">
        <v>-18.2</v>
      </c>
      <c r="I4">
        <v>-38.200000000000003</v>
      </c>
      <c r="J4">
        <v>-35</v>
      </c>
      <c r="K4">
        <v>-30.4</v>
      </c>
      <c r="L4">
        <v>-32.200000000000003</v>
      </c>
      <c r="M4">
        <v>-38</v>
      </c>
      <c r="N4">
        <v>-35.799999999999997</v>
      </c>
      <c r="O4">
        <v>-38.1</v>
      </c>
      <c r="P4">
        <v>-29</v>
      </c>
      <c r="Q4">
        <v>-33.700000000000003</v>
      </c>
      <c r="R4">
        <v>-31.6</v>
      </c>
      <c r="S4">
        <v>-28.299999999999997</v>
      </c>
      <c r="T4">
        <v>-27</v>
      </c>
      <c r="U4">
        <v>-33.799999999999997</v>
      </c>
      <c r="V4">
        <v>-15.6</v>
      </c>
      <c r="W4">
        <v>-19.899999999999999</v>
      </c>
      <c r="X4">
        <v>-38.5</v>
      </c>
      <c r="Y4">
        <v>-27.1</v>
      </c>
      <c r="Z4">
        <v>-16</v>
      </c>
      <c r="AA4">
        <v>-22.4</v>
      </c>
      <c r="AB4">
        <v>-24</v>
      </c>
      <c r="AC4">
        <v>-22.5</v>
      </c>
      <c r="AD4">
        <v>-18.8</v>
      </c>
      <c r="AE4">
        <v>-17.8</v>
      </c>
      <c r="AF4">
        <v>-19.399999999999999</v>
      </c>
      <c r="AG4">
        <v>-8.8000000000000007</v>
      </c>
      <c r="AH4">
        <v>-32</v>
      </c>
      <c r="AI4">
        <v>-31.700000000000003</v>
      </c>
      <c r="AJ4">
        <v>-36.517277439188703</v>
      </c>
      <c r="AK4" s="123">
        <v>-48.033311148217663</v>
      </c>
      <c r="AL4" s="123">
        <v>-64.598787754204238</v>
      </c>
      <c r="AM4" s="123">
        <v>-90.372443512007237</v>
      </c>
      <c r="AN4" s="123">
        <v>-82.218889551900844</v>
      </c>
      <c r="AO4" s="123">
        <v>-70.19081188945222</v>
      </c>
      <c r="AP4">
        <v>-51.413751807286005</v>
      </c>
      <c r="AQ4">
        <v>-51.369385361803509</v>
      </c>
      <c r="AR4">
        <v>-51.324870682205969</v>
      </c>
      <c r="AS4">
        <v>-51.280356002608443</v>
      </c>
      <c r="AT4">
        <v>-51.235304441553239</v>
      </c>
      <c r="AU4">
        <v>-51.190252880498029</v>
      </c>
      <c r="AV4">
        <v>-51.145092194847159</v>
      </c>
      <c r="AW4">
        <v>-51.099931509196281</v>
      </c>
      <c r="AX4">
        <v>-51.05530158226405</v>
      </c>
      <c r="AY4">
        <v>-51.010671655331805</v>
      </c>
      <c r="AZ4">
        <v>-50.969120362661684</v>
      </c>
      <c r="BA4">
        <v>-50.927569069991549</v>
      </c>
      <c r="BB4">
        <v>-50.884965852790842</v>
      </c>
      <c r="BC4">
        <v>-50.842362635590121</v>
      </c>
      <c r="BD4">
        <v>-50.802810687993144</v>
      </c>
      <c r="BE4">
        <v>-50.763258740396182</v>
      </c>
      <c r="BF4">
        <v>-50.725714700991759</v>
      </c>
      <c r="BG4">
        <v>-50.688170661587336</v>
      </c>
      <c r="BH4">
        <v>-50.649342583523477</v>
      </c>
      <c r="BI4">
        <v>-50.610514505459633</v>
      </c>
      <c r="BJ4">
        <v>-50.571832751022917</v>
      </c>
      <c r="BK4">
        <v>-50.533150996586201</v>
      </c>
    </row>
    <row r="5" spans="1:63" x14ac:dyDescent="0.25">
      <c r="A5" t="s">
        <v>93</v>
      </c>
      <c r="B5" t="s">
        <v>92</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23">
        <v>-48.033311148217663</v>
      </c>
      <c r="AL5" s="123">
        <v>-64.598787754204238</v>
      </c>
      <c r="AM5" s="123">
        <v>-90.372443512007237</v>
      </c>
      <c r="AN5" s="123">
        <v>-82.218889551900844</v>
      </c>
      <c r="AO5" s="123">
        <v>-70.19081188945222</v>
      </c>
      <c r="AP5">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x14ac:dyDescent="0.25">
      <c r="A6" s="2" t="s">
        <v>6</v>
      </c>
      <c r="B6" t="s">
        <v>94</v>
      </c>
      <c r="C6">
        <v>45.4</v>
      </c>
      <c r="D6">
        <v>46.6</v>
      </c>
      <c r="E6">
        <v>43.2</v>
      </c>
      <c r="F6">
        <v>40.700000000000003</v>
      </c>
      <c r="G6">
        <v>40.700000000000003</v>
      </c>
      <c r="H6">
        <v>42.7</v>
      </c>
      <c r="I6">
        <v>40.4</v>
      </c>
      <c r="J6">
        <v>40.700000000000003</v>
      </c>
      <c r="K6">
        <v>38.5</v>
      </c>
      <c r="L6">
        <v>40.9</v>
      </c>
      <c r="M6">
        <v>37.4</v>
      </c>
      <c r="N6">
        <v>36</v>
      </c>
      <c r="O6">
        <v>35.700000000000003</v>
      </c>
      <c r="P6">
        <v>35.799999999999997</v>
      </c>
      <c r="Q6">
        <v>34.6</v>
      </c>
      <c r="R6">
        <v>34.5</v>
      </c>
      <c r="S6">
        <v>32.4</v>
      </c>
      <c r="T6">
        <v>33.6</v>
      </c>
      <c r="U6">
        <v>30.3</v>
      </c>
      <c r="V6">
        <v>30.9</v>
      </c>
      <c r="W6">
        <v>32.299999999999997</v>
      </c>
      <c r="X6">
        <v>29.599999999999998</v>
      </c>
      <c r="Y6">
        <v>31.999999999999996</v>
      </c>
      <c r="Z6">
        <v>33.5</v>
      </c>
      <c r="AA6">
        <v>32</v>
      </c>
      <c r="AB6">
        <v>33.299999999999997</v>
      </c>
      <c r="AC6">
        <v>34.1</v>
      </c>
      <c r="AD6">
        <v>33.200000000000003</v>
      </c>
      <c r="AE6">
        <v>31.9</v>
      </c>
      <c r="AF6">
        <v>31.400000000000002</v>
      </c>
      <c r="AG6">
        <v>29.299999999999997</v>
      </c>
      <c r="AH6">
        <v>34.9</v>
      </c>
      <c r="AI6">
        <v>35.1</v>
      </c>
      <c r="AJ6">
        <v>31.789142774507489</v>
      </c>
      <c r="AK6">
        <v>31.750211715121711</v>
      </c>
      <c r="AL6">
        <v>31.7107510794714</v>
      </c>
      <c r="AM6">
        <v>31.671290443821086</v>
      </c>
      <c r="AN6">
        <v>31.631139677113929</v>
      </c>
      <c r="AO6">
        <v>31.590988910406775</v>
      </c>
      <c r="AP6">
        <v>31.546443216319567</v>
      </c>
      <c r="AQ6">
        <v>31.501897522232358</v>
      </c>
      <c r="AR6">
        <v>31.457202995137017</v>
      </c>
      <c r="AS6">
        <v>31.412508468041679</v>
      </c>
      <c r="AT6">
        <v>31.367274890388764</v>
      </c>
      <c r="AU6">
        <v>31.322041312735852</v>
      </c>
      <c r="AV6">
        <v>31.276698169603829</v>
      </c>
      <c r="AW6">
        <v>31.23135502647181</v>
      </c>
      <c r="AX6">
        <v>31.186544786421319</v>
      </c>
      <c r="AY6">
        <v>31.141734546370824</v>
      </c>
      <c r="AZ6">
        <v>31.100015378831436</v>
      </c>
      <c r="BA6">
        <v>31.058296211292049</v>
      </c>
      <c r="BB6">
        <v>31.015520869253386</v>
      </c>
      <c r="BC6">
        <v>30.97274552721472</v>
      </c>
      <c r="BD6">
        <v>30.933033782470527</v>
      </c>
      <c r="BE6">
        <v>30.893322037726339</v>
      </c>
      <c r="BF6">
        <v>30.855626313493332</v>
      </c>
      <c r="BG6">
        <v>30.817930589260317</v>
      </c>
      <c r="BH6">
        <v>30.778945638615379</v>
      </c>
      <c r="BI6">
        <v>30.739960687970449</v>
      </c>
      <c r="BJ6">
        <v>30.70112265212703</v>
      </c>
      <c r="BK6">
        <v>30.662284616283618</v>
      </c>
    </row>
    <row r="7" spans="1:63" x14ac:dyDescent="0.25">
      <c r="A7" t="s">
        <v>95</v>
      </c>
      <c r="B7" t="s">
        <v>94</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31.789142774507489</v>
      </c>
      <c r="AK7">
        <v>31.750211715121711</v>
      </c>
      <c r="AL7">
        <v>31.7107510794714</v>
      </c>
      <c r="AM7">
        <v>31.671290443821086</v>
      </c>
      <c r="AN7">
        <v>31.631139677113929</v>
      </c>
      <c r="AO7">
        <v>31.590988910406775</v>
      </c>
      <c r="AP7">
        <v>31.546443216319567</v>
      </c>
      <c r="AQ7">
        <v>31.501897522232358</v>
      </c>
      <c r="AR7">
        <v>31.457202995137017</v>
      </c>
      <c r="AS7">
        <v>31.412508468041679</v>
      </c>
      <c r="AT7">
        <v>31.367274890388764</v>
      </c>
      <c r="AU7">
        <v>31.322041312735852</v>
      </c>
      <c r="AV7">
        <v>31.276698169603829</v>
      </c>
      <c r="AW7">
        <v>31.23135502647181</v>
      </c>
      <c r="AX7">
        <v>31.186544786421319</v>
      </c>
      <c r="AY7">
        <v>31.141734546370824</v>
      </c>
      <c r="AZ7">
        <v>31.100015378831436</v>
      </c>
      <c r="BA7">
        <v>31.058296211292049</v>
      </c>
      <c r="BB7">
        <v>31.015520869253386</v>
      </c>
      <c r="BC7">
        <v>30.97274552721472</v>
      </c>
      <c r="BD7">
        <v>30.933033782470527</v>
      </c>
      <c r="BE7">
        <v>30.893322037726339</v>
      </c>
      <c r="BF7">
        <v>30.855626313493332</v>
      </c>
      <c r="BG7">
        <v>30.817930589260317</v>
      </c>
      <c r="BH7">
        <v>30.778945638615379</v>
      </c>
      <c r="BI7">
        <v>30.739960687970449</v>
      </c>
      <c r="BJ7">
        <v>30.70112265212703</v>
      </c>
      <c r="BK7">
        <v>30.662284616283618</v>
      </c>
    </row>
    <row r="8" spans="1:63" x14ac:dyDescent="0.25">
      <c r="A8" s="2" t="s">
        <v>7</v>
      </c>
      <c r="B8" t="s">
        <v>96</v>
      </c>
      <c r="C8">
        <v>24.599999999999998</v>
      </c>
      <c r="D8">
        <v>27.299999999999997</v>
      </c>
      <c r="E8">
        <v>23.8</v>
      </c>
      <c r="F8">
        <v>23.7</v>
      </c>
      <c r="G8">
        <v>7.5</v>
      </c>
      <c r="H8">
        <v>19.400000000000002</v>
      </c>
      <c r="I8">
        <v>10.5</v>
      </c>
      <c r="J8">
        <v>31.5</v>
      </c>
      <c r="K8">
        <v>17</v>
      </c>
      <c r="L8">
        <v>28.599999999999998</v>
      </c>
      <c r="M8">
        <v>-0.7</v>
      </c>
      <c r="N8">
        <v>15.8</v>
      </c>
      <c r="O8">
        <v>19.2</v>
      </c>
      <c r="P8">
        <v>16.599999999999998</v>
      </c>
      <c r="Q8">
        <v>19.399999999999999</v>
      </c>
      <c r="R8">
        <v>24.900000000000002</v>
      </c>
      <c r="S8">
        <v>9.9</v>
      </c>
      <c r="T8">
        <v>24.8</v>
      </c>
      <c r="U8">
        <v>11</v>
      </c>
      <c r="V8">
        <v>14.100000000000001</v>
      </c>
      <c r="W8">
        <v>27.799999999999994</v>
      </c>
      <c r="X8">
        <v>13.799999999999999</v>
      </c>
      <c r="Y8">
        <v>11.600000000000001</v>
      </c>
      <c r="Z8">
        <v>25.7</v>
      </c>
      <c r="AA8">
        <v>30.5</v>
      </c>
      <c r="AB8">
        <v>25.6</v>
      </c>
      <c r="AC8">
        <v>43.500000000000007</v>
      </c>
      <c r="AD8">
        <v>30.3</v>
      </c>
      <c r="AE8">
        <v>29.700000000000003</v>
      </c>
      <c r="AF8">
        <v>28.8</v>
      </c>
      <c r="AG8">
        <v>17.200000000000003</v>
      </c>
      <c r="AH8">
        <v>11.5</v>
      </c>
      <c r="AI8">
        <v>13.999999999999998</v>
      </c>
      <c r="AJ8">
        <v>11.447647806723506</v>
      </c>
      <c r="AK8">
        <v>8.7342966874470065</v>
      </c>
      <c r="AL8">
        <v>5.7446972854997487</v>
      </c>
      <c r="AM8" s="123">
        <v>2.9988158667524929</v>
      </c>
      <c r="AN8" s="123">
        <v>2.4949304353493948</v>
      </c>
      <c r="AO8">
        <v>4.6376181714462961</v>
      </c>
      <c r="AP8">
        <v>5.1582467430135477</v>
      </c>
      <c r="AQ8">
        <v>5.1544515645807936</v>
      </c>
      <c r="AR8">
        <v>5.1506207494417477</v>
      </c>
      <c r="AS8">
        <v>5.1467899343026975</v>
      </c>
      <c r="AT8">
        <v>5.1430082260651409</v>
      </c>
      <c r="AU8">
        <v>5.1392265178275887</v>
      </c>
      <c r="AV8">
        <v>5.1353441192656373</v>
      </c>
      <c r="AW8">
        <v>5.1314617207036832</v>
      </c>
      <c r="AX8">
        <v>5.1274705860570959</v>
      </c>
      <c r="AY8">
        <v>5.1234794514105122</v>
      </c>
      <c r="AZ8">
        <v>5.118948676312872</v>
      </c>
      <c r="BA8">
        <v>5.1144179012152353</v>
      </c>
      <c r="BB8">
        <v>5.1100634086346117</v>
      </c>
      <c r="BC8">
        <v>5.1057089160539881</v>
      </c>
      <c r="BD8">
        <v>5.1007551372821132</v>
      </c>
      <c r="BE8">
        <v>5.0958013585102382</v>
      </c>
      <c r="BF8">
        <v>5.0905031632027189</v>
      </c>
      <c r="BG8">
        <v>5.0852049678951943</v>
      </c>
      <c r="BH8">
        <v>5.0800276215076146</v>
      </c>
      <c r="BI8">
        <v>5.0748502751200339</v>
      </c>
      <c r="BJ8">
        <v>5.0695917870863045</v>
      </c>
      <c r="BK8">
        <v>5.064333299052576</v>
      </c>
    </row>
    <row r="9" spans="1:63" x14ac:dyDescent="0.25">
      <c r="A9" t="s">
        <v>93</v>
      </c>
      <c r="B9" t="s">
        <v>96</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25">
      <c r="A10" s="91" t="s">
        <v>97</v>
      </c>
      <c r="B10" t="s">
        <v>96</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x14ac:dyDescent="0.25">
      <c r="A11" s="2" t="s">
        <v>8</v>
      </c>
      <c r="B11" t="s">
        <v>98</v>
      </c>
      <c r="C11">
        <v>35.299999999999997</v>
      </c>
      <c r="D11">
        <v>34.799999999999997</v>
      </c>
      <c r="E11">
        <v>34.299999999999997</v>
      </c>
      <c r="F11">
        <v>32.5</v>
      </c>
      <c r="G11">
        <v>30.100000000000005</v>
      </c>
      <c r="H11">
        <v>30.3</v>
      </c>
      <c r="I11">
        <v>28.7</v>
      </c>
      <c r="J11">
        <v>28.3</v>
      </c>
      <c r="K11">
        <v>24.6</v>
      </c>
      <c r="L11">
        <v>25.3</v>
      </c>
      <c r="M11">
        <v>22.100000000000005</v>
      </c>
      <c r="N11">
        <v>21.7</v>
      </c>
      <c r="O11">
        <v>21.3</v>
      </c>
      <c r="P11">
        <v>21.5</v>
      </c>
      <c r="Q11">
        <v>21</v>
      </c>
      <c r="R11">
        <v>21.8</v>
      </c>
      <c r="S11">
        <v>20.5</v>
      </c>
      <c r="T11">
        <v>21.6</v>
      </c>
      <c r="U11">
        <v>21.4</v>
      </c>
      <c r="V11">
        <v>23.1</v>
      </c>
      <c r="W11">
        <v>22.7</v>
      </c>
      <c r="X11">
        <v>22.8</v>
      </c>
      <c r="Y11">
        <v>20.9</v>
      </c>
      <c r="Z11">
        <v>22.1</v>
      </c>
      <c r="AA11">
        <v>24</v>
      </c>
      <c r="AB11">
        <v>21.2</v>
      </c>
      <c r="AC11">
        <v>23.7</v>
      </c>
      <c r="AD11">
        <v>23.8</v>
      </c>
      <c r="AE11">
        <v>25.2</v>
      </c>
      <c r="AF11">
        <v>25.4</v>
      </c>
      <c r="AG11">
        <v>28.7</v>
      </c>
      <c r="AH11">
        <v>24.5</v>
      </c>
      <c r="AI11">
        <v>25.6</v>
      </c>
      <c r="AJ11">
        <v>25.585919283210689</v>
      </c>
      <c r="AK11">
        <v>25.57183856642137</v>
      </c>
      <c r="AL11">
        <v>25.557913188427918</v>
      </c>
      <c r="AM11">
        <v>25.543987810434466</v>
      </c>
      <c r="AN11">
        <v>25.530283570444762</v>
      </c>
      <c r="AO11">
        <v>25.516579330455055</v>
      </c>
      <c r="AP11">
        <v>25.505122622877771</v>
      </c>
      <c r="AQ11">
        <v>25.493665915300479</v>
      </c>
      <c r="AR11">
        <v>25.482101629296963</v>
      </c>
      <c r="AS11">
        <v>25.47053734329344</v>
      </c>
      <c r="AT11">
        <v>25.459121298912923</v>
      </c>
      <c r="AU11">
        <v>25.447705254532401</v>
      </c>
      <c r="AV11">
        <v>25.4359852508986</v>
      </c>
      <c r="AW11">
        <v>25.424265247264799</v>
      </c>
      <c r="AX11">
        <v>25.412216996212116</v>
      </c>
      <c r="AY11">
        <v>25.400168745159437</v>
      </c>
      <c r="AZ11">
        <v>25.386491452691669</v>
      </c>
      <c r="BA11">
        <v>25.3728141602239</v>
      </c>
      <c r="BB11">
        <v>25.359669021193508</v>
      </c>
      <c r="BC11">
        <v>25.346523882163108</v>
      </c>
      <c r="BD11">
        <v>25.331569645940071</v>
      </c>
      <c r="BE11">
        <v>25.316615409717038</v>
      </c>
      <c r="BF11">
        <v>25.300621464925982</v>
      </c>
      <c r="BG11">
        <v>25.284627520134922</v>
      </c>
      <c r="BH11">
        <v>25.268998388424809</v>
      </c>
      <c r="BI11">
        <v>25.253369256714702</v>
      </c>
      <c r="BJ11">
        <v>25.237495178389111</v>
      </c>
      <c r="BK11">
        <v>25.221621100063519</v>
      </c>
    </row>
    <row r="12" spans="1:63" x14ac:dyDescent="0.25">
      <c r="A12" t="s">
        <v>95</v>
      </c>
      <c r="B12" t="s">
        <v>98</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25">
      <c r="A13" s="2" t="s">
        <v>9</v>
      </c>
      <c r="B13" t="s">
        <v>99</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x14ac:dyDescent="0.25">
      <c r="A14" t="s">
        <v>100</v>
      </c>
      <c r="B14" t="s">
        <v>99</v>
      </c>
      <c r="C14">
        <v>1.1000000000000001</v>
      </c>
      <c r="D14">
        <v>1</v>
      </c>
      <c r="E14">
        <v>0.9</v>
      </c>
      <c r="F14">
        <v>1</v>
      </c>
      <c r="G14">
        <v>0.9</v>
      </c>
      <c r="H14">
        <v>1.1000000000000001</v>
      </c>
      <c r="I14">
        <v>0.9</v>
      </c>
      <c r="J14">
        <v>1.1000000000000001</v>
      </c>
      <c r="K14">
        <v>1.1000000000000001</v>
      </c>
      <c r="L14">
        <v>1.2</v>
      </c>
      <c r="M14">
        <v>1.3</v>
      </c>
      <c r="N14">
        <v>1.2</v>
      </c>
      <c r="O14">
        <v>1</v>
      </c>
      <c r="P14">
        <v>1</v>
      </c>
      <c r="Q14">
        <v>1.2</v>
      </c>
      <c r="R14">
        <v>1.1000000000000001</v>
      </c>
      <c r="S14">
        <v>0.9</v>
      </c>
      <c r="T14">
        <v>1</v>
      </c>
      <c r="U14">
        <v>1</v>
      </c>
      <c r="V14">
        <v>1</v>
      </c>
      <c r="W14">
        <v>1</v>
      </c>
      <c r="X14">
        <v>0.9</v>
      </c>
      <c r="Y14">
        <v>0.8</v>
      </c>
      <c r="Z14">
        <v>0.8</v>
      </c>
      <c r="AA14">
        <v>0.8</v>
      </c>
      <c r="AB14">
        <v>0.8</v>
      </c>
      <c r="AC14">
        <v>0.7</v>
      </c>
      <c r="AD14">
        <v>0.8</v>
      </c>
      <c r="AE14">
        <v>0.7</v>
      </c>
      <c r="AF14">
        <v>0.6</v>
      </c>
      <c r="AG14">
        <v>0.6</v>
      </c>
      <c r="AH14">
        <v>0.5</v>
      </c>
      <c r="AI14">
        <v>0.6</v>
      </c>
      <c r="AJ14">
        <v>0.6</v>
      </c>
      <c r="AK14">
        <v>0.6</v>
      </c>
      <c r="AL14">
        <v>0.6</v>
      </c>
      <c r="AM14">
        <v>0.6</v>
      </c>
      <c r="AN14">
        <v>0.6</v>
      </c>
      <c r="AO14">
        <v>0.6</v>
      </c>
      <c r="AP14">
        <v>0.6</v>
      </c>
      <c r="AQ14">
        <v>0.6</v>
      </c>
      <c r="AR14">
        <v>0.6</v>
      </c>
      <c r="AS14">
        <v>0.6</v>
      </c>
      <c r="AT14">
        <v>0.6</v>
      </c>
      <c r="AU14">
        <v>0.6</v>
      </c>
      <c r="AV14">
        <v>0.6</v>
      </c>
      <c r="AW14">
        <v>0.6</v>
      </c>
      <c r="AX14">
        <v>0.6</v>
      </c>
      <c r="AY14">
        <v>0.6</v>
      </c>
      <c r="AZ14">
        <v>0.6</v>
      </c>
      <c r="BA14">
        <v>0.6</v>
      </c>
      <c r="BB14">
        <v>0.6</v>
      </c>
      <c r="BC14">
        <v>0.6</v>
      </c>
      <c r="BD14">
        <v>0.6</v>
      </c>
      <c r="BE14">
        <v>0.6</v>
      </c>
      <c r="BF14">
        <v>0.6</v>
      </c>
      <c r="BG14">
        <v>0.6</v>
      </c>
      <c r="BH14">
        <v>0.6</v>
      </c>
      <c r="BI14">
        <v>0.6</v>
      </c>
      <c r="BJ14">
        <v>0.6</v>
      </c>
      <c r="BK14">
        <v>0.6</v>
      </c>
    </row>
    <row r="15" spans="1:63" x14ac:dyDescent="0.25">
      <c r="A15" s="91" t="s">
        <v>101</v>
      </c>
      <c r="B15" t="s">
        <v>99</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x14ac:dyDescent="0.25">
      <c r="A16" t="s">
        <v>102</v>
      </c>
      <c r="B16" t="s">
        <v>99</v>
      </c>
      <c r="C16">
        <v>-10.8</v>
      </c>
      <c r="D16">
        <v>-10.8</v>
      </c>
      <c r="E16">
        <v>-10.8</v>
      </c>
      <c r="F16">
        <v>-10.8</v>
      </c>
      <c r="G16">
        <v>-10.8</v>
      </c>
      <c r="H16">
        <v>-10.8</v>
      </c>
      <c r="I16">
        <v>-10.8</v>
      </c>
      <c r="J16">
        <v>-10.8</v>
      </c>
      <c r="K16">
        <v>-10.8</v>
      </c>
      <c r="L16">
        <v>-10.8</v>
      </c>
      <c r="M16">
        <v>-10.8</v>
      </c>
      <c r="N16">
        <v>-10.1</v>
      </c>
      <c r="O16">
        <v>-10.1</v>
      </c>
      <c r="P16">
        <v>-10.1</v>
      </c>
      <c r="Q16">
        <v>-10.1</v>
      </c>
      <c r="R16">
        <v>-10.1</v>
      </c>
      <c r="S16">
        <v>-1.2</v>
      </c>
      <c r="T16">
        <v>-0.9</v>
      </c>
      <c r="U16">
        <v>-0.9</v>
      </c>
      <c r="V16">
        <v>-0.9</v>
      </c>
      <c r="W16">
        <v>-0.8</v>
      </c>
      <c r="X16">
        <v>-10.8</v>
      </c>
      <c r="Y16">
        <v>-11.1</v>
      </c>
      <c r="Z16">
        <v>-11.1</v>
      </c>
      <c r="AA16">
        <v>-11.1</v>
      </c>
      <c r="AB16">
        <v>-11.1</v>
      </c>
      <c r="AC16">
        <v>-11.1</v>
      </c>
      <c r="AD16">
        <v>-11.1</v>
      </c>
      <c r="AE16">
        <v>-11.1</v>
      </c>
      <c r="AF16">
        <v>-11.1</v>
      </c>
      <c r="AG16">
        <v>-11.1</v>
      </c>
      <c r="AH16">
        <v>-11.1</v>
      </c>
      <c r="AI16">
        <v>-11.1</v>
      </c>
      <c r="AJ16">
        <v>-11.1</v>
      </c>
      <c r="AK16">
        <v>-11.1</v>
      </c>
      <c r="AL16">
        <v>-11.1</v>
      </c>
      <c r="AM16">
        <v>-11.1</v>
      </c>
      <c r="AN16">
        <v>-11.1</v>
      </c>
      <c r="AO16">
        <v>-11.1</v>
      </c>
      <c r="AP16">
        <v>-11.1</v>
      </c>
      <c r="AQ16">
        <v>-11.1</v>
      </c>
      <c r="AR16">
        <v>-11.1</v>
      </c>
      <c r="AS16">
        <v>-11.1</v>
      </c>
      <c r="AT16">
        <v>-11.1</v>
      </c>
      <c r="AU16">
        <v>-11.1</v>
      </c>
      <c r="AV16">
        <v>-11.1</v>
      </c>
      <c r="AW16">
        <v>-11.1</v>
      </c>
      <c r="AX16">
        <v>-11.1</v>
      </c>
      <c r="AY16">
        <v>-11.1</v>
      </c>
      <c r="AZ16">
        <v>-11.1</v>
      </c>
      <c r="BA16">
        <v>-11.1</v>
      </c>
      <c r="BB16">
        <v>-11.1</v>
      </c>
      <c r="BC16">
        <v>-11.1</v>
      </c>
      <c r="BD16">
        <v>-11.1</v>
      </c>
      <c r="BE16">
        <v>-11.1</v>
      </c>
      <c r="BF16">
        <v>-11.1</v>
      </c>
      <c r="BG16">
        <v>-11.1</v>
      </c>
      <c r="BH16">
        <v>-11.1</v>
      </c>
      <c r="BI16">
        <v>-11.1</v>
      </c>
      <c r="BJ16">
        <v>-11.1</v>
      </c>
      <c r="BK16">
        <v>-11.1</v>
      </c>
    </row>
    <row r="17" spans="1:63" x14ac:dyDescent="0.25">
      <c r="A17" s="22" t="s">
        <v>103</v>
      </c>
      <c r="B17" t="s">
        <v>99</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25">
      <c r="A18" s="91" t="s">
        <v>104</v>
      </c>
      <c r="B18" t="s">
        <v>99</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25">
      <c r="A19" s="22" t="s">
        <v>105</v>
      </c>
      <c r="B19" t="s">
        <v>99</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25">
      <c r="A20" s="2" t="s">
        <v>10</v>
      </c>
      <c r="B20" t="s">
        <v>106</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25">
      <c r="A21" t="s">
        <v>107</v>
      </c>
      <c r="B21" t="s">
        <v>106</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108</v>
      </c>
      <c r="Y21" t="s">
        <v>108</v>
      </c>
      <c r="Z21" t="s">
        <v>108</v>
      </c>
      <c r="AA21" t="s">
        <v>108</v>
      </c>
      <c r="AB21" t="s">
        <v>108</v>
      </c>
      <c r="AC21" t="s">
        <v>108</v>
      </c>
      <c r="AD21" t="s">
        <v>108</v>
      </c>
      <c r="AE21" t="s">
        <v>108</v>
      </c>
      <c r="AF21" t="s">
        <v>108</v>
      </c>
      <c r="AG21" t="s">
        <v>108</v>
      </c>
      <c r="AH21" t="s">
        <v>108</v>
      </c>
      <c r="AI21" t="s">
        <v>108</v>
      </c>
      <c r="AJ21" t="s">
        <v>108</v>
      </c>
      <c r="AK21" t="s">
        <v>108</v>
      </c>
      <c r="AL21" t="s">
        <v>108</v>
      </c>
      <c r="AM21" t="s">
        <v>108</v>
      </c>
      <c r="AN21" t="s">
        <v>108</v>
      </c>
      <c r="AO21" t="s">
        <v>108</v>
      </c>
      <c r="AP21" t="s">
        <v>108</v>
      </c>
      <c r="AQ21" t="s">
        <v>108</v>
      </c>
      <c r="AR21" t="s">
        <v>108</v>
      </c>
      <c r="AS21" t="s">
        <v>108</v>
      </c>
      <c r="AT21" t="s">
        <v>108</v>
      </c>
      <c r="AU21" t="s">
        <v>108</v>
      </c>
      <c r="AV21" t="s">
        <v>108</v>
      </c>
      <c r="AW21" t="s">
        <v>108</v>
      </c>
      <c r="AX21" t="s">
        <v>108</v>
      </c>
      <c r="AY21" t="s">
        <v>108</v>
      </c>
      <c r="AZ21" t="s">
        <v>108</v>
      </c>
      <c r="BA21" t="s">
        <v>108</v>
      </c>
      <c r="BB21" t="s">
        <v>108</v>
      </c>
      <c r="BC21" t="s">
        <v>108</v>
      </c>
      <c r="BD21" t="s">
        <v>108</v>
      </c>
      <c r="BE21" t="s">
        <v>108</v>
      </c>
      <c r="BF21" t="s">
        <v>108</v>
      </c>
      <c r="BG21" t="s">
        <v>108</v>
      </c>
      <c r="BH21" t="s">
        <v>108</v>
      </c>
      <c r="BI21" t="s">
        <v>108</v>
      </c>
      <c r="BJ21" t="s">
        <v>108</v>
      </c>
      <c r="BK21" t="s">
        <v>108</v>
      </c>
    </row>
    <row r="22" spans="1:63" x14ac:dyDescent="0.25">
      <c r="A22" s="22" t="s">
        <v>109</v>
      </c>
      <c r="B22" t="s">
        <v>106</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25">
      <c r="A23" t="s">
        <v>110</v>
      </c>
      <c r="B23" t="s">
        <v>106</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25">
      <c r="A24" s="22" t="s">
        <v>111</v>
      </c>
      <c r="B24" t="s">
        <v>106</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25">
      <c r="A25" s="2" t="s">
        <v>11</v>
      </c>
      <c r="B25" t="s">
        <v>112</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25">
      <c r="A26" t="s">
        <v>113</v>
      </c>
      <c r="B26" t="s">
        <v>112</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25">
      <c r="A27" t="s">
        <v>114</v>
      </c>
      <c r="B27" t="s">
        <v>112</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x14ac:dyDescent="0.25">
      <c r="A28" s="91" t="s">
        <v>115</v>
      </c>
      <c r="B28" t="s">
        <v>112</v>
      </c>
      <c r="C28">
        <v>2.1</v>
      </c>
      <c r="D28">
        <v>2.1</v>
      </c>
      <c r="E28">
        <v>2.2999999999999998</v>
      </c>
      <c r="F28">
        <v>2.5</v>
      </c>
      <c r="G28">
        <v>2.5</v>
      </c>
      <c r="H28">
        <v>2.5</v>
      </c>
      <c r="I28">
        <v>2.6</v>
      </c>
      <c r="J28">
        <v>2.5</v>
      </c>
      <c r="K28">
        <v>2.1</v>
      </c>
      <c r="L28">
        <v>2.2000000000000002</v>
      </c>
      <c r="M28">
        <v>2.6</v>
      </c>
      <c r="N28">
        <v>2.6</v>
      </c>
      <c r="O28">
        <v>2.2999999999999998</v>
      </c>
      <c r="P28">
        <v>2.4</v>
      </c>
      <c r="Q28">
        <v>3.1</v>
      </c>
      <c r="R28">
        <v>3.1</v>
      </c>
      <c r="S28">
        <v>3.2</v>
      </c>
      <c r="T28">
        <v>3.2</v>
      </c>
      <c r="U28">
        <v>3.2</v>
      </c>
      <c r="V28">
        <v>3</v>
      </c>
      <c r="W28">
        <v>2.2999999999999998</v>
      </c>
      <c r="X28">
        <v>2.5</v>
      </c>
      <c r="Y28">
        <v>2.2999999999999998</v>
      </c>
      <c r="Z28">
        <v>2.4</v>
      </c>
      <c r="AA28">
        <v>2.4</v>
      </c>
      <c r="AB28">
        <v>2.2999999999999998</v>
      </c>
      <c r="AC28">
        <v>2.2999999999999998</v>
      </c>
      <c r="AD28">
        <v>2.4</v>
      </c>
      <c r="AE28">
        <v>2.4</v>
      </c>
      <c r="AF28">
        <v>2.5</v>
      </c>
      <c r="AG28">
        <v>2.5</v>
      </c>
      <c r="AH28">
        <v>2.5</v>
      </c>
      <c r="AI28">
        <v>2.5</v>
      </c>
      <c r="AJ28">
        <v>2.5229200552983668</v>
      </c>
      <c r="AK28">
        <v>2.5458401105967345</v>
      </c>
      <c r="AL28">
        <v>2.5690216845080474</v>
      </c>
      <c r="AM28">
        <v>2.5922032584193611</v>
      </c>
      <c r="AN28">
        <v>2.6156335314037706</v>
      </c>
      <c r="AO28">
        <v>2.6390638043881798</v>
      </c>
      <c r="AP28">
        <v>2.6625902239214669</v>
      </c>
      <c r="AQ28">
        <v>2.6861166434547536</v>
      </c>
      <c r="AR28">
        <v>2.709905863554972</v>
      </c>
      <c r="AS28">
        <v>2.7336950836551894</v>
      </c>
      <c r="AT28">
        <v>2.7577227471966235</v>
      </c>
      <c r="AU28">
        <v>2.7817504107380571</v>
      </c>
      <c r="AV28">
        <v>2.8061690702449256</v>
      </c>
      <c r="AW28">
        <v>2.8305877297517936</v>
      </c>
      <c r="AX28">
        <v>2.8551230470712996</v>
      </c>
      <c r="AY28">
        <v>2.8796583643908051</v>
      </c>
      <c r="AZ28">
        <v>2.9044013582558867</v>
      </c>
      <c r="BA28">
        <v>2.9291443521209675</v>
      </c>
      <c r="BB28">
        <v>2.9539988759827462</v>
      </c>
      <c r="BC28">
        <v>2.978853399844525</v>
      </c>
      <c r="BD28">
        <v>3.004054051282262</v>
      </c>
      <c r="BE28">
        <v>3.029254702719999</v>
      </c>
      <c r="BF28">
        <v>3.0543886925505146</v>
      </c>
      <c r="BG28">
        <v>3.0795226823810293</v>
      </c>
      <c r="BH28">
        <v>3.1051784274834531</v>
      </c>
      <c r="BI28">
        <v>3.1308341725858764</v>
      </c>
      <c r="BJ28">
        <v>3.1567014400958291</v>
      </c>
      <c r="BK28">
        <v>3.1825687076057827</v>
      </c>
    </row>
    <row r="29" spans="1:63" x14ac:dyDescent="0.25">
      <c r="A29" t="s">
        <v>116</v>
      </c>
      <c r="B29" t="s">
        <v>112</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x14ac:dyDescent="0.25">
      <c r="A30" s="2" t="s">
        <v>12</v>
      </c>
      <c r="B30" t="s">
        <v>117</v>
      </c>
      <c r="C30">
        <v>57.199999999999996</v>
      </c>
      <c r="D30">
        <v>58.6</v>
      </c>
      <c r="E30">
        <v>59.9</v>
      </c>
      <c r="F30">
        <v>61.6</v>
      </c>
      <c r="G30">
        <v>63.2</v>
      </c>
      <c r="H30">
        <v>64.900000000000006</v>
      </c>
      <c r="I30">
        <v>66.7</v>
      </c>
      <c r="J30">
        <v>68.599999999999994</v>
      </c>
      <c r="K30">
        <v>70.3</v>
      </c>
      <c r="L30">
        <v>71.900000000000006</v>
      </c>
      <c r="M30">
        <v>73.7</v>
      </c>
      <c r="N30">
        <v>75.099999999999994</v>
      </c>
      <c r="O30">
        <v>76.099999999999994</v>
      </c>
      <c r="P30">
        <v>76.599999999999994</v>
      </c>
      <c r="Q30">
        <v>76.900000000000006</v>
      </c>
      <c r="R30">
        <v>77.099999999999994</v>
      </c>
      <c r="S30">
        <v>77.099999999999994</v>
      </c>
      <c r="T30">
        <v>77.3</v>
      </c>
      <c r="U30">
        <v>77.2</v>
      </c>
      <c r="V30">
        <v>77</v>
      </c>
      <c r="W30">
        <v>76.7</v>
      </c>
      <c r="X30">
        <v>76.3</v>
      </c>
      <c r="Y30">
        <v>75.900000000000006</v>
      </c>
      <c r="Z30">
        <v>75.3</v>
      </c>
      <c r="AA30">
        <v>74.8</v>
      </c>
      <c r="AB30">
        <v>74</v>
      </c>
      <c r="AC30">
        <v>73</v>
      </c>
      <c r="AD30">
        <v>72.599999999999994</v>
      </c>
      <c r="AE30">
        <v>71.400000000000006</v>
      </c>
      <c r="AF30">
        <v>70.2</v>
      </c>
      <c r="AG30">
        <v>68.8</v>
      </c>
      <c r="AH30">
        <v>68.2</v>
      </c>
      <c r="AI30">
        <v>68.2</v>
      </c>
      <c r="AJ30">
        <v>57.580484484607467</v>
      </c>
      <c r="AK30">
        <v>58.103587817082229</v>
      </c>
      <c r="AL30">
        <v>58.632659776427879</v>
      </c>
      <c r="AM30">
        <v>59.161731735773543</v>
      </c>
      <c r="AN30">
        <v>59.696479742241529</v>
      </c>
      <c r="AO30">
        <v>60.231227748709514</v>
      </c>
      <c r="AP30">
        <v>60.768170103291801</v>
      </c>
      <c r="AQ30">
        <v>61.305112457874095</v>
      </c>
      <c r="AR30">
        <v>61.848052697302144</v>
      </c>
      <c r="AS30">
        <v>62.390992936730186</v>
      </c>
      <c r="AT30">
        <v>62.939375159481706</v>
      </c>
      <c r="AU30">
        <v>63.487757382233212</v>
      </c>
      <c r="AV30">
        <v>64.045063287316225</v>
      </c>
      <c r="AW30">
        <v>64.602369192399252</v>
      </c>
      <c r="AX30">
        <v>65.162337573194279</v>
      </c>
      <c r="AY30">
        <v>65.722305953989292</v>
      </c>
      <c r="AZ30">
        <v>66.287014126711227</v>
      </c>
      <c r="BA30">
        <v>66.851722299433149</v>
      </c>
      <c r="BB30">
        <v>67.418975915967664</v>
      </c>
      <c r="BC30">
        <v>67.986229532502179</v>
      </c>
      <c r="BD30">
        <v>68.561382802248175</v>
      </c>
      <c r="BE30">
        <v>69.136536071994186</v>
      </c>
      <c r="BF30">
        <v>69.710167927047607</v>
      </c>
      <c r="BG30">
        <v>70.283799782101013</v>
      </c>
      <c r="BH30">
        <v>70.869339632921381</v>
      </c>
      <c r="BI30">
        <v>71.454879483741749</v>
      </c>
      <c r="BJ30">
        <v>72.045246900413574</v>
      </c>
      <c r="BK30">
        <v>72.635614317085398</v>
      </c>
    </row>
    <row r="31" spans="1:63" x14ac:dyDescent="0.25">
      <c r="A31" t="s">
        <v>95</v>
      </c>
      <c r="B31" t="s">
        <v>117</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57.580484484607467</v>
      </c>
      <c r="AK31">
        <v>58.103587817082229</v>
      </c>
      <c r="AL31">
        <v>58.632659776427879</v>
      </c>
      <c r="AM31">
        <v>59.161731735773543</v>
      </c>
      <c r="AN31">
        <v>59.696479742241529</v>
      </c>
      <c r="AO31">
        <v>60.231227748709514</v>
      </c>
      <c r="AP31">
        <v>60.768170103291801</v>
      </c>
      <c r="AQ31">
        <v>61.305112457874095</v>
      </c>
      <c r="AR31">
        <v>61.848052697302144</v>
      </c>
      <c r="AS31">
        <v>62.390992936730186</v>
      </c>
      <c r="AT31">
        <v>62.939375159481706</v>
      </c>
      <c r="AU31">
        <v>63.487757382233212</v>
      </c>
      <c r="AV31">
        <v>64.045063287316225</v>
      </c>
      <c r="AW31">
        <v>64.602369192399252</v>
      </c>
      <c r="AX31">
        <v>65.162337573194279</v>
      </c>
      <c r="AY31">
        <v>65.722305953989292</v>
      </c>
      <c r="AZ31">
        <v>66.287014126711227</v>
      </c>
      <c r="BA31">
        <v>66.851722299433149</v>
      </c>
      <c r="BB31">
        <v>67.418975915967664</v>
      </c>
      <c r="BC31">
        <v>67.986229532502179</v>
      </c>
      <c r="BD31">
        <v>68.561382802248175</v>
      </c>
      <c r="BE31">
        <v>69.136536071994186</v>
      </c>
      <c r="BF31">
        <v>69.710167927047607</v>
      </c>
      <c r="BG31">
        <v>70.283799782101013</v>
      </c>
      <c r="BH31">
        <v>70.869339632921381</v>
      </c>
      <c r="BI31">
        <v>71.454879483741749</v>
      </c>
      <c r="BJ31">
        <v>72.045246900413574</v>
      </c>
      <c r="BK31">
        <v>72.635614317085398</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8F07-10A8-45A4-9A41-289E73943DBA}">
  <dimension ref="A1:BF18"/>
  <sheetViews>
    <sheetView workbookViewId="0">
      <pane xSplit="7" ySplit="17" topLeftCell="AD18" activePane="bottomRight" state="frozen"/>
      <selection pane="topRight" activeCell="H1" sqref="H1"/>
      <selection pane="bottomLeft" activeCell="A18" sqref="A18"/>
      <selection pane="bottomRight" activeCell="AF8" sqref="AF8"/>
    </sheetView>
  </sheetViews>
  <sheetFormatPr defaultRowHeight="15" x14ac:dyDescent="0.25"/>
  <cols>
    <col min="1" max="1" width="16.140625" customWidth="1"/>
    <col min="3" max="3" width="29.85546875" customWidth="1"/>
    <col min="4" max="4" width="4" customWidth="1"/>
    <col min="5" max="5" width="4.85546875" bestFit="1" customWidth="1"/>
    <col min="6" max="26" width="9.140625" customWidth="1"/>
  </cols>
  <sheetData>
    <row r="1" spans="1:58" s="21" customFormat="1" x14ac:dyDescent="0.25">
      <c r="A1" s="21" t="s">
        <v>118</v>
      </c>
      <c r="C1" s="109">
        <v>45530</v>
      </c>
      <c r="AE1" s="110" t="s">
        <v>61</v>
      </c>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2"/>
    </row>
    <row r="2" spans="1:58" x14ac:dyDescent="0.25">
      <c r="B2" s="2" t="s">
        <v>119</v>
      </c>
      <c r="C2" s="2" t="s">
        <v>120</v>
      </c>
      <c r="D2" s="2" t="s">
        <v>121</v>
      </c>
      <c r="E2" s="2" t="s">
        <v>122</v>
      </c>
      <c r="F2">
        <v>1990</v>
      </c>
      <c r="G2">
        <v>1995</v>
      </c>
      <c r="H2">
        <v>2000</v>
      </c>
      <c r="I2">
        <v>2001</v>
      </c>
      <c r="J2">
        <v>2002</v>
      </c>
      <c r="K2">
        <v>2003</v>
      </c>
      <c r="L2">
        <v>2004</v>
      </c>
      <c r="M2">
        <v>2005</v>
      </c>
      <c r="N2">
        <v>2006</v>
      </c>
      <c r="O2">
        <v>2007</v>
      </c>
      <c r="P2">
        <v>2008</v>
      </c>
      <c r="Q2">
        <v>2009</v>
      </c>
      <c r="R2">
        <v>2010</v>
      </c>
      <c r="S2">
        <v>2011</v>
      </c>
      <c r="T2">
        <v>2012</v>
      </c>
      <c r="U2">
        <v>2013</v>
      </c>
      <c r="V2">
        <v>2014</v>
      </c>
      <c r="W2">
        <v>2015</v>
      </c>
      <c r="X2">
        <v>2016</v>
      </c>
      <c r="Y2">
        <v>2017</v>
      </c>
      <c r="Z2">
        <v>2018</v>
      </c>
      <c r="AA2">
        <v>2019</v>
      </c>
      <c r="AB2">
        <v>2020</v>
      </c>
      <c r="AC2">
        <v>2021</v>
      </c>
      <c r="AD2">
        <v>2022</v>
      </c>
      <c r="AE2" s="95">
        <v>2023</v>
      </c>
      <c r="AF2" s="96">
        <v>2024</v>
      </c>
      <c r="AG2" s="96">
        <v>2025</v>
      </c>
      <c r="AH2" s="96">
        <v>2026</v>
      </c>
      <c r="AI2" s="96">
        <v>2027</v>
      </c>
      <c r="AJ2" s="96">
        <v>2028</v>
      </c>
      <c r="AK2" s="96">
        <v>2029</v>
      </c>
      <c r="AL2" s="96">
        <v>2030</v>
      </c>
      <c r="AM2" s="96">
        <v>2031</v>
      </c>
      <c r="AN2" s="96">
        <v>2032</v>
      </c>
      <c r="AO2" s="96">
        <v>2033</v>
      </c>
      <c r="AP2" s="96">
        <v>2034</v>
      </c>
      <c r="AQ2" s="96">
        <v>2035</v>
      </c>
      <c r="AR2" s="96">
        <v>2036</v>
      </c>
      <c r="AS2" s="96">
        <v>2037</v>
      </c>
      <c r="AT2" s="96">
        <v>2038</v>
      </c>
      <c r="AU2" s="96">
        <v>2039</v>
      </c>
      <c r="AV2" s="96">
        <v>2040</v>
      </c>
      <c r="AW2" s="96">
        <v>2041</v>
      </c>
      <c r="AX2" s="96">
        <v>2042</v>
      </c>
      <c r="AY2" s="96">
        <v>2043</v>
      </c>
      <c r="AZ2" s="96">
        <v>2044</v>
      </c>
      <c r="BA2" s="96">
        <v>2045</v>
      </c>
      <c r="BB2" s="96">
        <v>2046</v>
      </c>
      <c r="BC2" s="96">
        <v>2047</v>
      </c>
      <c r="BD2" s="96">
        <v>2048</v>
      </c>
      <c r="BE2" s="96">
        <v>2049</v>
      </c>
      <c r="BF2" s="97">
        <v>2050</v>
      </c>
    </row>
    <row r="3" spans="1:58" x14ac:dyDescent="0.25">
      <c r="AE3" s="95"/>
      <c r="AF3" s="96"/>
      <c r="AG3" s="96"/>
      <c r="AH3" s="96"/>
      <c r="AI3" s="96"/>
      <c r="AJ3" s="96"/>
      <c r="AK3" s="96"/>
      <c r="AL3" s="96"/>
      <c r="AM3" s="96"/>
      <c r="AN3" s="96"/>
      <c r="AO3" s="96"/>
      <c r="AP3" s="96"/>
      <c r="AQ3" s="96"/>
      <c r="AR3" s="96"/>
      <c r="AS3" s="96"/>
      <c r="AT3" s="96"/>
      <c r="AU3" s="96"/>
      <c r="AV3" s="96"/>
      <c r="AW3" s="96"/>
      <c r="AX3" s="96"/>
      <c r="AY3" s="96"/>
      <c r="AZ3" s="96"/>
      <c r="BA3" s="96"/>
      <c r="BB3" s="96"/>
      <c r="BC3" s="96"/>
      <c r="BD3" s="96"/>
      <c r="BE3" s="96"/>
      <c r="BF3" s="97"/>
    </row>
    <row r="4" spans="1:58" x14ac:dyDescent="0.25">
      <c r="A4" t="s">
        <v>140</v>
      </c>
      <c r="B4" s="2" t="s">
        <v>123</v>
      </c>
      <c r="F4" s="2">
        <v>1990</v>
      </c>
      <c r="G4" s="2">
        <v>1995</v>
      </c>
      <c r="H4" s="2">
        <v>2000</v>
      </c>
      <c r="I4" s="2">
        <v>2001</v>
      </c>
      <c r="J4" s="2">
        <v>2002</v>
      </c>
      <c r="K4" s="2">
        <v>2003</v>
      </c>
      <c r="L4" s="2">
        <v>2004</v>
      </c>
      <c r="M4" s="2">
        <v>2005</v>
      </c>
      <c r="N4" s="2">
        <v>2006</v>
      </c>
      <c r="O4" s="2">
        <v>2007</v>
      </c>
      <c r="P4" s="2">
        <v>2008</v>
      </c>
      <c r="Q4" s="2">
        <v>2009</v>
      </c>
      <c r="R4" s="2">
        <v>2010</v>
      </c>
      <c r="S4" s="2">
        <v>2011</v>
      </c>
      <c r="T4" s="2">
        <v>2012</v>
      </c>
      <c r="U4" s="2">
        <v>2013</v>
      </c>
      <c r="V4" s="2">
        <v>2014</v>
      </c>
      <c r="W4" s="2">
        <v>2015</v>
      </c>
      <c r="X4" s="2">
        <v>2016</v>
      </c>
      <c r="Y4" s="2">
        <v>2017</v>
      </c>
      <c r="Z4" s="2">
        <v>2018</v>
      </c>
      <c r="AA4" s="2">
        <v>2019</v>
      </c>
      <c r="AB4" s="2">
        <v>2020</v>
      </c>
      <c r="AC4" s="2">
        <v>2021</v>
      </c>
      <c r="AD4" s="2">
        <v>2022</v>
      </c>
      <c r="AE4" s="98">
        <v>2023</v>
      </c>
      <c r="AF4" s="99">
        <v>2024</v>
      </c>
      <c r="AG4" s="99">
        <v>2025</v>
      </c>
      <c r="AH4" s="99">
        <v>2026</v>
      </c>
      <c r="AI4" s="99">
        <v>2027</v>
      </c>
      <c r="AJ4" s="99">
        <v>2028</v>
      </c>
      <c r="AK4" s="99">
        <v>2029</v>
      </c>
      <c r="AL4" s="99">
        <v>2030</v>
      </c>
      <c r="AM4" s="99">
        <v>2031</v>
      </c>
      <c r="AN4" s="99">
        <v>2032</v>
      </c>
      <c r="AO4" s="99">
        <v>2033</v>
      </c>
      <c r="AP4" s="99">
        <v>2034</v>
      </c>
      <c r="AQ4" s="99">
        <v>2035</v>
      </c>
      <c r="AR4" s="99">
        <v>2036</v>
      </c>
      <c r="AS4" s="99">
        <v>2037</v>
      </c>
      <c r="AT4" s="99">
        <v>2038</v>
      </c>
      <c r="AU4" s="99">
        <v>2039</v>
      </c>
      <c r="AV4" s="99">
        <v>2040</v>
      </c>
      <c r="AW4" s="99">
        <v>2041</v>
      </c>
      <c r="AX4" s="99">
        <v>2042</v>
      </c>
      <c r="AY4" s="99">
        <v>2043</v>
      </c>
      <c r="AZ4" s="99">
        <v>2044</v>
      </c>
      <c r="BA4" s="99">
        <v>2045</v>
      </c>
      <c r="BB4" s="99">
        <v>2046</v>
      </c>
      <c r="BC4" s="99">
        <v>2047</v>
      </c>
      <c r="BD4" s="99">
        <v>2048</v>
      </c>
      <c r="BE4" s="99">
        <v>2049</v>
      </c>
      <c r="BF4" s="100">
        <v>2050</v>
      </c>
    </row>
    <row r="5" spans="1:58" s="93" customFormat="1" x14ac:dyDescent="0.25">
      <c r="A5" s="93" t="s">
        <v>136</v>
      </c>
      <c r="B5" s="93" t="s">
        <v>124</v>
      </c>
      <c r="C5" s="93" t="s">
        <v>125</v>
      </c>
      <c r="D5" s="93" t="s">
        <v>126</v>
      </c>
      <c r="E5" s="93" t="s">
        <v>13</v>
      </c>
      <c r="F5" s="93">
        <v>183.08372461929523</v>
      </c>
      <c r="G5" s="93">
        <v>199.18809861579166</v>
      </c>
      <c r="H5" s="93">
        <v>190.20184207128605</v>
      </c>
      <c r="I5" s="93">
        <v>189.04945975149809</v>
      </c>
      <c r="J5" s="93">
        <v>189.37824430151085</v>
      </c>
      <c r="K5" s="93">
        <v>187.35042593124859</v>
      </c>
      <c r="L5" s="93">
        <v>184.15651117420961</v>
      </c>
      <c r="M5" s="93">
        <v>188.20836907579425</v>
      </c>
      <c r="N5" s="93">
        <v>191.32862035584361</v>
      </c>
      <c r="O5" s="93">
        <v>194.51573029734183</v>
      </c>
      <c r="P5" s="93">
        <v>193.77948901818155</v>
      </c>
      <c r="Q5" s="93">
        <v>192.75930437110878</v>
      </c>
      <c r="R5" s="93">
        <v>190.83445919741422</v>
      </c>
      <c r="S5" s="93">
        <v>188.34892778892498</v>
      </c>
      <c r="T5" s="93">
        <v>185.91840178307544</v>
      </c>
      <c r="U5" s="93">
        <v>184.66865585387623</v>
      </c>
      <c r="V5" s="93">
        <v>182.53721967979254</v>
      </c>
      <c r="W5" s="93">
        <v>185.89233227027466</v>
      </c>
      <c r="X5" s="93">
        <v>191.87914717340809</v>
      </c>
      <c r="Y5" s="93">
        <v>195.93484688370299</v>
      </c>
      <c r="Z5" s="93">
        <v>196.782650900942</v>
      </c>
      <c r="AA5" s="93">
        <v>197.26280278757119</v>
      </c>
      <c r="AB5" s="93">
        <v>196.2920057255273</v>
      </c>
      <c r="AC5" s="93">
        <v>196.47592913635049</v>
      </c>
      <c r="AD5" s="93">
        <v>192.57766788409424</v>
      </c>
      <c r="AE5" s="120">
        <v>179.0398625636133</v>
      </c>
      <c r="AF5" s="101">
        <v>176.37498152149527</v>
      </c>
      <c r="AG5" s="101">
        <v>175.41581833381781</v>
      </c>
      <c r="AH5" s="101">
        <v>177.27973615747976</v>
      </c>
      <c r="AI5" s="101">
        <v>179.66442066417193</v>
      </c>
      <c r="AJ5" s="101">
        <v>182.31735524490688</v>
      </c>
      <c r="AK5" s="101">
        <v>185.32123060053328</v>
      </c>
      <c r="AL5" s="101">
        <v>186.46758666027824</v>
      </c>
      <c r="AM5" s="101">
        <v>187.14461136378918</v>
      </c>
      <c r="AN5" s="101">
        <v>187.49015688556062</v>
      </c>
      <c r="AO5" s="101">
        <v>186.9239305623945</v>
      </c>
      <c r="AP5" s="101">
        <v>186.97300465379965</v>
      </c>
      <c r="AQ5" s="101">
        <v>187.14538873105329</v>
      </c>
      <c r="AR5" s="101">
        <v>187.31777280830693</v>
      </c>
      <c r="AS5" s="101">
        <v>187.49015688556062</v>
      </c>
      <c r="AT5" s="101">
        <v>187.66254096281426</v>
      </c>
      <c r="AU5" s="101">
        <v>187.8349250400679</v>
      </c>
      <c r="AV5" s="101">
        <v>188.00730911732154</v>
      </c>
      <c r="AW5" s="101">
        <v>188.17969319457518</v>
      </c>
      <c r="AX5" s="101">
        <v>188.35207727182888</v>
      </c>
      <c r="AY5" s="101">
        <v>188.52446134908251</v>
      </c>
      <c r="AZ5" s="101">
        <v>188.69684542633615</v>
      </c>
      <c r="BA5" s="101">
        <v>188.86922950358979</v>
      </c>
      <c r="BB5" s="101">
        <v>189.04161358084343</v>
      </c>
      <c r="BC5" s="101">
        <v>189.21399765809713</v>
      </c>
      <c r="BD5" s="101">
        <v>189.38638173535077</v>
      </c>
      <c r="BE5" s="101">
        <v>189.55876581260441</v>
      </c>
      <c r="BF5" s="102">
        <v>189.73114988985805</v>
      </c>
    </row>
    <row r="6" spans="1:58" s="114" customFormat="1" x14ac:dyDescent="0.25">
      <c r="A6" s="113" t="s">
        <v>141</v>
      </c>
      <c r="B6" s="114" t="s">
        <v>124</v>
      </c>
      <c r="C6" s="114" t="s">
        <v>127</v>
      </c>
      <c r="D6" s="114" t="s">
        <v>126</v>
      </c>
      <c r="E6" s="114" t="s">
        <v>13</v>
      </c>
      <c r="F6" s="114">
        <v>39.166784709329576</v>
      </c>
      <c r="G6" s="114">
        <v>43.114270541937046</v>
      </c>
      <c r="H6" s="114">
        <v>54.296561579418366</v>
      </c>
      <c r="I6" s="114">
        <v>55.424665721043951</v>
      </c>
      <c r="J6" s="114">
        <v>53.849883320564544</v>
      </c>
      <c r="K6" s="114">
        <v>57.576263313352413</v>
      </c>
      <c r="L6" s="114">
        <v>54.83200170343703</v>
      </c>
      <c r="M6" s="114">
        <v>59.219878322275918</v>
      </c>
      <c r="N6" s="114">
        <v>59.921084678302101</v>
      </c>
      <c r="O6" s="114">
        <v>71.056434656151865</v>
      </c>
      <c r="P6" s="114">
        <v>69.752024399321797</v>
      </c>
      <c r="Q6" s="114">
        <v>66.630891326853686</v>
      </c>
      <c r="R6" s="114">
        <v>70.481378163495592</v>
      </c>
      <c r="S6" s="114">
        <v>69.040473495553755</v>
      </c>
      <c r="T6" s="114">
        <v>76.862176380992864</v>
      </c>
      <c r="U6" s="114">
        <v>76.125997315071018</v>
      </c>
      <c r="V6" s="114">
        <v>73.133809009734165</v>
      </c>
      <c r="W6" s="114">
        <v>79.894085205151995</v>
      </c>
      <c r="X6" s="114">
        <v>81.889865149675799</v>
      </c>
      <c r="Y6" s="114">
        <v>87.789952264202441</v>
      </c>
      <c r="Z6" s="114">
        <v>94.72114959337641</v>
      </c>
      <c r="AA6" s="114">
        <v>84.068040032081385</v>
      </c>
      <c r="AB6" s="114">
        <v>82.579540281219082</v>
      </c>
      <c r="AC6" s="114">
        <v>81.779645122818195</v>
      </c>
      <c r="AD6" s="113">
        <v>76.043504758904248</v>
      </c>
      <c r="AE6" s="121">
        <v>66.711987980335394</v>
      </c>
      <c r="AF6" s="115">
        <v>65.765945356698339</v>
      </c>
      <c r="AG6" s="115">
        <v>62.020863015328494</v>
      </c>
      <c r="AH6" s="115">
        <v>62.424951777008168</v>
      </c>
      <c r="AI6" s="115">
        <v>63.648134647793036</v>
      </c>
      <c r="AJ6" s="115">
        <v>63.602102983693037</v>
      </c>
      <c r="AK6" s="115">
        <v>63.644097389594926</v>
      </c>
      <c r="AL6" s="115">
        <v>64.933235442309453</v>
      </c>
      <c r="AM6" s="115">
        <v>63.602102983693037</v>
      </c>
      <c r="AN6" s="115">
        <v>64.998746319411751</v>
      </c>
      <c r="AO6" s="115">
        <v>64.96329735764624</v>
      </c>
      <c r="AP6" s="115">
        <v>63.923875558238983</v>
      </c>
      <c r="AQ6" s="115">
        <v>63.787587027429289</v>
      </c>
      <c r="AR6" s="115">
        <v>63.602102983693037</v>
      </c>
      <c r="AS6" s="115">
        <v>63.370261055318018</v>
      </c>
      <c r="AT6" s="115">
        <v>63.127170799433486</v>
      </c>
      <c r="AU6" s="115">
        <v>62.856110123971796</v>
      </c>
      <c r="AV6" s="115">
        <v>63.398465660759925</v>
      </c>
      <c r="AW6" s="115">
        <v>62.986970115634072</v>
      </c>
      <c r="AX6" s="115">
        <v>62.504400367490454</v>
      </c>
      <c r="AY6" s="115">
        <v>61.957439612243668</v>
      </c>
      <c r="AZ6" s="115">
        <v>61.348016521932017</v>
      </c>
      <c r="BA6" s="115">
        <v>60.698753638950613</v>
      </c>
      <c r="BB6" s="115">
        <v>59.9875537381794</v>
      </c>
      <c r="BC6" s="115">
        <v>59.207065562438991</v>
      </c>
      <c r="BD6" s="115">
        <v>58.353011290240332</v>
      </c>
      <c r="BE6" s="115">
        <v>57.420802309283133</v>
      </c>
      <c r="BF6" s="116">
        <v>56.405531914859935</v>
      </c>
    </row>
    <row r="7" spans="1:58" s="92" customFormat="1" x14ac:dyDescent="0.25">
      <c r="A7" s="92" t="s">
        <v>136</v>
      </c>
      <c r="B7" s="92" t="s">
        <v>124</v>
      </c>
      <c r="C7" s="92" t="s">
        <v>127</v>
      </c>
      <c r="D7" s="92" t="s">
        <v>126</v>
      </c>
      <c r="E7" s="92" t="s">
        <v>19</v>
      </c>
      <c r="F7" s="92">
        <v>13.368042464976828</v>
      </c>
      <c r="G7" s="92">
        <v>14.300439746955767</v>
      </c>
      <c r="H7" s="92">
        <v>15.420630404440912</v>
      </c>
      <c r="I7" s="92">
        <v>15.299135448164231</v>
      </c>
      <c r="J7" s="92">
        <v>15.674455269609179</v>
      </c>
      <c r="K7" s="92">
        <v>15.685294989673658</v>
      </c>
      <c r="L7" s="92">
        <v>14.99301189339867</v>
      </c>
      <c r="M7" s="92">
        <v>15.244252974275351</v>
      </c>
      <c r="N7" s="92">
        <v>15.774724188673039</v>
      </c>
      <c r="O7" s="92">
        <v>15.864923098776112</v>
      </c>
      <c r="P7" s="92">
        <v>15.473290035832617</v>
      </c>
      <c r="Q7" s="92">
        <v>15.357347426261716</v>
      </c>
      <c r="R7" s="92">
        <v>15.239254605171517</v>
      </c>
      <c r="S7" s="92">
        <v>15.452056077942736</v>
      </c>
      <c r="T7" s="92">
        <v>15.497583096005405</v>
      </c>
      <c r="U7" s="92">
        <v>15.383430977509255</v>
      </c>
      <c r="V7" s="92">
        <v>15.234510905289834</v>
      </c>
      <c r="W7" s="92">
        <v>15.553607468534119</v>
      </c>
      <c r="X7" s="92">
        <v>16.004555007414503</v>
      </c>
      <c r="Y7" s="92">
        <v>16.307431342256894</v>
      </c>
      <c r="Z7" s="92">
        <v>16.536973265922551</v>
      </c>
      <c r="AA7" s="92">
        <v>16.647330866896336</v>
      </c>
      <c r="AB7" s="92">
        <v>16.84549284419171</v>
      </c>
      <c r="AC7" s="92">
        <v>17.08346643040294</v>
      </c>
      <c r="AD7" s="92">
        <v>16.951539561725944</v>
      </c>
      <c r="AE7" s="120">
        <v>18.025869371600269</v>
      </c>
      <c r="AF7" s="104">
        <v>17.795478853711217</v>
      </c>
      <c r="AG7" s="104">
        <v>17.002582132398128</v>
      </c>
      <c r="AH7" s="104">
        <v>17.36148832502958</v>
      </c>
      <c r="AI7" s="104">
        <v>17.612978836398035</v>
      </c>
      <c r="AJ7" s="104">
        <v>17.748270765179672</v>
      </c>
      <c r="AK7" s="104">
        <v>17.92225705600022</v>
      </c>
      <c r="AL7" s="104">
        <v>18.797905854272241</v>
      </c>
      <c r="AM7" s="104">
        <v>19.060913207466996</v>
      </c>
      <c r="AN7" s="104">
        <v>18.87274299706954</v>
      </c>
      <c r="AO7" s="104">
        <v>18.86295401691115</v>
      </c>
      <c r="AP7" s="104">
        <v>18.820308444756932</v>
      </c>
      <c r="AQ7" s="104">
        <v>18.809408457485393</v>
      </c>
      <c r="AR7" s="104">
        <v>18.782385542239115</v>
      </c>
      <c r="AS7" s="104">
        <v>18.740096670956518</v>
      </c>
      <c r="AT7" s="104">
        <v>18.69403499521605</v>
      </c>
      <c r="AU7" s="104">
        <v>18.636069553978491</v>
      </c>
      <c r="AV7" s="104">
        <v>18.781032424703309</v>
      </c>
      <c r="AW7" s="104">
        <v>18.667041114609198</v>
      </c>
      <c r="AX7" s="104">
        <v>18.52544990209902</v>
      </c>
      <c r="AY7" s="104">
        <v>18.356663309101343</v>
      </c>
      <c r="AZ7" s="104">
        <v>18.159723802919803</v>
      </c>
      <c r="BA7" s="104">
        <v>17.931998782924431</v>
      </c>
      <c r="BB7" s="104">
        <v>17.670713719315039</v>
      </c>
      <c r="BC7" s="104">
        <v>17.372604456569974</v>
      </c>
      <c r="BD7" s="104">
        <v>17.034217340231869</v>
      </c>
      <c r="BE7" s="104">
        <v>16.651773590412951</v>
      </c>
      <c r="BF7" s="105">
        <v>16.221139354597913</v>
      </c>
    </row>
    <row r="8" spans="1:58" s="117" customFormat="1" x14ac:dyDescent="0.25">
      <c r="A8" s="117" t="s">
        <v>138</v>
      </c>
      <c r="B8" s="117" t="s">
        <v>124</v>
      </c>
      <c r="C8" s="117" t="s">
        <v>128</v>
      </c>
      <c r="D8" s="117" t="s">
        <v>126</v>
      </c>
      <c r="E8" s="117" t="s">
        <v>19</v>
      </c>
      <c r="F8" s="117">
        <v>288.58700145817642</v>
      </c>
      <c r="G8" s="117">
        <v>287.20424984077403</v>
      </c>
      <c r="H8" s="117">
        <v>277.76203650077514</v>
      </c>
      <c r="I8" s="117">
        <v>294.17717976767148</v>
      </c>
      <c r="J8" s="117">
        <v>294.17553090130633</v>
      </c>
      <c r="K8" s="117">
        <v>294.90322334428004</v>
      </c>
      <c r="L8" s="117">
        <v>302.51825629274231</v>
      </c>
      <c r="M8" s="117">
        <v>292.46819534157578</v>
      </c>
      <c r="N8" s="117">
        <v>291.79981883362308</v>
      </c>
      <c r="O8" s="117">
        <v>301.18537003722065</v>
      </c>
      <c r="P8" s="117">
        <v>298.15241854819965</v>
      </c>
      <c r="Q8" s="117">
        <v>296.96539193022267</v>
      </c>
      <c r="R8" s="117">
        <v>300.36008441810651</v>
      </c>
      <c r="S8" s="117">
        <v>298.70991715918728</v>
      </c>
      <c r="T8" s="117">
        <v>279.90590127771117</v>
      </c>
      <c r="U8" s="117">
        <v>321.31782431163668</v>
      </c>
      <c r="V8" s="117">
        <v>326.68979591987437</v>
      </c>
      <c r="W8" s="117">
        <v>318.30726023713902</v>
      </c>
      <c r="X8" s="117">
        <v>303.80391399678354</v>
      </c>
      <c r="Y8" s="117">
        <v>310.24525197790496</v>
      </c>
      <c r="Z8" s="117">
        <v>329.58000583639813</v>
      </c>
      <c r="AA8" s="117">
        <v>312.17444869778484</v>
      </c>
      <c r="AB8" s="117">
        <v>288.47042312335265</v>
      </c>
      <c r="AC8" s="117">
        <v>293.60568559216483</v>
      </c>
      <c r="AD8" s="117">
        <v>286.53296500278071</v>
      </c>
      <c r="AE8" s="122">
        <v>272.92211357777296</v>
      </c>
      <c r="AF8" s="118">
        <v>274.07409407589256</v>
      </c>
      <c r="AG8" s="118">
        <v>273.70260379092986</v>
      </c>
      <c r="AH8" s="118">
        <v>274.74513423249624</v>
      </c>
      <c r="AI8" s="118">
        <v>275.09815880022961</v>
      </c>
      <c r="AJ8" s="118">
        <v>275.96423731932373</v>
      </c>
      <c r="AK8" s="118">
        <v>275.83467320708127</v>
      </c>
      <c r="AL8" s="118">
        <v>276.36841489556679</v>
      </c>
      <c r="AM8" s="118">
        <v>276.70970340492255</v>
      </c>
      <c r="AN8" s="118">
        <v>277.00683816818298</v>
      </c>
      <c r="AO8" s="118">
        <v>279.64806680525675</v>
      </c>
      <c r="AP8" s="118">
        <v>280.18492066025419</v>
      </c>
      <c r="AQ8" s="118">
        <v>278.4631417852309</v>
      </c>
      <c r="AR8" s="118">
        <v>279.10450112742632</v>
      </c>
      <c r="AS8" s="118">
        <v>280.82006342212952</v>
      </c>
      <c r="AT8" s="118">
        <v>281.83379946830917</v>
      </c>
      <c r="AU8" s="118">
        <v>282.27654218983355</v>
      </c>
      <c r="AV8" s="118">
        <v>282.71699197313319</v>
      </c>
      <c r="AW8" s="118">
        <v>283.26722748765303</v>
      </c>
      <c r="AX8" s="118">
        <v>283.52893504013053</v>
      </c>
      <c r="AY8" s="118">
        <v>284.58798488482773</v>
      </c>
      <c r="AZ8" s="118">
        <v>285.91781837912214</v>
      </c>
      <c r="BA8" s="118">
        <v>283.42116148430728</v>
      </c>
      <c r="BB8" s="118">
        <v>284.92840590169925</v>
      </c>
      <c r="BC8" s="118">
        <v>285.19307015795619</v>
      </c>
      <c r="BD8" s="118">
        <v>285.45872284576825</v>
      </c>
      <c r="BE8" s="118">
        <v>285.7362952573643</v>
      </c>
      <c r="BF8" s="119">
        <v>286.00410299257976</v>
      </c>
    </row>
    <row r="9" spans="1:58" s="92" customFormat="1" x14ac:dyDescent="0.25">
      <c r="A9" s="94" t="s">
        <v>139</v>
      </c>
      <c r="B9" s="92" t="s">
        <v>124</v>
      </c>
      <c r="C9" s="92" t="s">
        <v>129</v>
      </c>
      <c r="D9" s="92" t="s">
        <v>126</v>
      </c>
      <c r="E9" s="92" t="s">
        <v>13</v>
      </c>
      <c r="F9" s="92">
        <v>18.948191190247975</v>
      </c>
      <c r="G9" s="92">
        <v>19.129269887119928</v>
      </c>
      <c r="H9" s="92">
        <v>22.431320342053137</v>
      </c>
      <c r="I9" s="92">
        <v>19.016352116379984</v>
      </c>
      <c r="J9" s="92">
        <v>21.469182464330959</v>
      </c>
      <c r="K9" s="92">
        <v>17.90477964515317</v>
      </c>
      <c r="L9" s="92">
        <v>17.641090891342458</v>
      </c>
      <c r="M9" s="92">
        <v>20.590249038574697</v>
      </c>
      <c r="N9" s="92">
        <v>17.956311443679059</v>
      </c>
      <c r="O9" s="92">
        <v>18.451846966940785</v>
      </c>
      <c r="P9" s="92">
        <v>16.438393961936768</v>
      </c>
      <c r="Q9" s="92">
        <v>19.55957741668276</v>
      </c>
      <c r="R9" s="92">
        <v>21.508049243220533</v>
      </c>
      <c r="S9" s="92">
        <v>19.362099995818955</v>
      </c>
      <c r="T9" s="92">
        <v>17.669314489991507</v>
      </c>
      <c r="U9" s="92">
        <v>18.084553922496855</v>
      </c>
      <c r="V9" s="92">
        <v>17.57433565901319</v>
      </c>
      <c r="W9" s="92">
        <v>19.59140329118792</v>
      </c>
      <c r="X9" s="92">
        <v>19.89893407714143</v>
      </c>
      <c r="Y9" s="92">
        <v>16.727364697978917</v>
      </c>
      <c r="Z9" s="92">
        <v>19.91212744219817</v>
      </c>
      <c r="AA9" s="92">
        <v>15.625763541628647</v>
      </c>
      <c r="AB9" s="92">
        <v>18.581527918624442</v>
      </c>
      <c r="AC9" s="94">
        <v>12.080951550493703</v>
      </c>
      <c r="AD9" s="94">
        <v>10.658465172572622</v>
      </c>
      <c r="AE9" s="103">
        <v>10.060290865200498</v>
      </c>
      <c r="AF9" s="104">
        <v>9.7344884113501049</v>
      </c>
      <c r="AG9" s="104">
        <v>8.5923161846116809</v>
      </c>
      <c r="AH9" s="104">
        <v>7.2338546552077556</v>
      </c>
      <c r="AI9" s="104">
        <v>7.2587515862905718</v>
      </c>
      <c r="AJ9" s="104">
        <v>8.1584733121764597</v>
      </c>
      <c r="AK9" s="104">
        <v>8.8028893260411145</v>
      </c>
      <c r="AL9" s="104">
        <v>8.83469324660655</v>
      </c>
      <c r="AM9" s="104">
        <v>8.8426487522436226</v>
      </c>
      <c r="AN9" s="104">
        <v>8.8430256901053461</v>
      </c>
      <c r="AO9" s="104">
        <v>8.9590544114687134</v>
      </c>
      <c r="AP9" s="104">
        <v>8.9731169965872422</v>
      </c>
      <c r="AQ9" s="104">
        <v>8.8775265189910737</v>
      </c>
      <c r="AR9" s="104">
        <v>8.8972905289502329</v>
      </c>
      <c r="AS9" s="104">
        <v>8.9677618113262891</v>
      </c>
      <c r="AT9" s="104">
        <v>9.0027445985592429</v>
      </c>
      <c r="AU9" s="104">
        <v>9.0112159009769019</v>
      </c>
      <c r="AV9" s="104">
        <v>9.0193685459588835</v>
      </c>
      <c r="AW9" s="104">
        <v>8.9897291147901335</v>
      </c>
      <c r="AX9" s="104">
        <v>9.0411637688899198</v>
      </c>
      <c r="AY9" s="104">
        <v>9.0664063674416493</v>
      </c>
      <c r="AZ9" s="104">
        <v>9.1119431964983306</v>
      </c>
      <c r="BA9" s="104">
        <v>8.9897291147901335</v>
      </c>
      <c r="BB9" s="104">
        <v>9.0444120211525032</v>
      </c>
      <c r="BC9" s="104">
        <v>9.0436787106339178</v>
      </c>
      <c r="BD9" s="104">
        <v>9.0428920825862331</v>
      </c>
      <c r="BE9" s="104">
        <v>9.0420533700309562</v>
      </c>
      <c r="BF9" s="105">
        <v>9.0411637688899198</v>
      </c>
    </row>
    <row r="10" spans="1:58" x14ac:dyDescent="0.25">
      <c r="AE10" s="95"/>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7"/>
    </row>
    <row r="11" spans="1:58" x14ac:dyDescent="0.25">
      <c r="B11" s="2" t="s">
        <v>130</v>
      </c>
      <c r="AE11" s="95"/>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7"/>
    </row>
    <row r="12" spans="1:58" s="92" customFormat="1" x14ac:dyDescent="0.25">
      <c r="A12" s="92" t="s">
        <v>137</v>
      </c>
      <c r="B12" s="92" t="s">
        <v>124</v>
      </c>
      <c r="C12" s="92" t="s">
        <v>131</v>
      </c>
      <c r="D12" s="92" t="s">
        <v>126</v>
      </c>
      <c r="E12" s="92" t="s">
        <v>132</v>
      </c>
      <c r="F12" s="92">
        <v>2.4167790986119937</v>
      </c>
      <c r="G12" s="92">
        <v>2.6569339286945479</v>
      </c>
      <c r="H12" s="92">
        <v>3.2135692362030914</v>
      </c>
      <c r="I12" s="92">
        <v>3.4138702396806675</v>
      </c>
      <c r="J12" s="92">
        <v>3.5723238116665161</v>
      </c>
      <c r="K12" s="92">
        <v>3.6849782308506467</v>
      </c>
      <c r="L12" s="92">
        <v>3.6532621755722876</v>
      </c>
      <c r="M12" s="92">
        <v>3.5044603945689325</v>
      </c>
      <c r="N12" s="92">
        <v>3.6555276054310677</v>
      </c>
      <c r="O12" s="92">
        <v>3.7574037756206713</v>
      </c>
      <c r="P12" s="92">
        <v>3.6127761481750276</v>
      </c>
      <c r="Q12" s="92">
        <v>3.5551704258368866</v>
      </c>
      <c r="R12" s="92">
        <v>3.777928545526021</v>
      </c>
      <c r="S12" s="92">
        <v>4.0973114156460735</v>
      </c>
      <c r="T12" s="92">
        <v>4.2815141697662469</v>
      </c>
      <c r="U12" s="92">
        <v>4.4433825430463578</v>
      </c>
      <c r="V12" s="92">
        <v>4.5122135436813924</v>
      </c>
      <c r="W12" s="92">
        <v>4.679450362696179</v>
      </c>
      <c r="X12" s="92">
        <v>4.7200519910490177</v>
      </c>
      <c r="Y12" s="92">
        <v>4.81647986087272</v>
      </c>
      <c r="Z12" s="92">
        <v>4.936445404753071</v>
      </c>
      <c r="AA12" s="92">
        <v>5.0340160604083426</v>
      </c>
      <c r="AB12" s="92">
        <v>5.1315867160636301</v>
      </c>
      <c r="AC12" s="92">
        <v>5.2291573717189186</v>
      </c>
      <c r="AD12" s="92">
        <v>5.3274180301779497</v>
      </c>
      <c r="AE12" s="103">
        <v>5.3274180301779497</v>
      </c>
      <c r="AF12" s="104">
        <v>5.3274180301779497</v>
      </c>
      <c r="AG12" s="104">
        <v>5.3274180301779497</v>
      </c>
      <c r="AH12" s="104">
        <v>5.3274180301779497</v>
      </c>
      <c r="AI12" s="104">
        <v>5.3274180301779497</v>
      </c>
      <c r="AJ12" s="104">
        <v>5.3274180301779497</v>
      </c>
      <c r="AK12" s="104">
        <v>5.3274180301779497</v>
      </c>
      <c r="AL12" s="104">
        <v>5.3274180301779497</v>
      </c>
      <c r="AM12" s="104">
        <v>5.3274180301779497</v>
      </c>
      <c r="AN12" s="104">
        <v>5.3274180301779497</v>
      </c>
      <c r="AO12" s="104">
        <v>5.3274180301779497</v>
      </c>
      <c r="AP12" s="104">
        <v>5.3274180301779497</v>
      </c>
      <c r="AQ12" s="104">
        <v>5.3274180301779497</v>
      </c>
      <c r="AR12" s="104">
        <v>5.3274180301779497</v>
      </c>
      <c r="AS12" s="104">
        <v>5.3274180301779497</v>
      </c>
      <c r="AT12" s="104">
        <v>5.3274180301779497</v>
      </c>
      <c r="AU12" s="104">
        <v>5.3274180301779497</v>
      </c>
      <c r="AV12" s="104">
        <v>5.3274180301779497</v>
      </c>
      <c r="AW12" s="104">
        <v>5.3274180301779497</v>
      </c>
      <c r="AX12" s="104">
        <v>5.3274180301779497</v>
      </c>
      <c r="AY12" s="104">
        <v>5.3274180301779497</v>
      </c>
      <c r="AZ12" s="104">
        <v>5.3274180301779497</v>
      </c>
      <c r="BA12" s="104">
        <v>5.3274180301779497</v>
      </c>
      <c r="BB12" s="104">
        <v>5.3274180301779497</v>
      </c>
      <c r="BC12" s="104">
        <v>5.3274180301779497</v>
      </c>
      <c r="BD12" s="104">
        <v>5.3274180301779497</v>
      </c>
      <c r="BE12" s="104">
        <v>5.3274180301779497</v>
      </c>
      <c r="BF12" s="105">
        <v>5.3274180301779497</v>
      </c>
    </row>
    <row r="13" spans="1:58" s="92" customFormat="1" x14ac:dyDescent="0.25">
      <c r="A13" s="92" t="s">
        <v>137</v>
      </c>
      <c r="B13" s="92" t="s">
        <v>124</v>
      </c>
      <c r="C13" s="92" t="s">
        <v>133</v>
      </c>
      <c r="D13" s="92" t="s">
        <v>126</v>
      </c>
      <c r="E13" s="92" t="s">
        <v>132</v>
      </c>
      <c r="F13" s="92">
        <v>4.6895160664970339</v>
      </c>
      <c r="G13" s="92">
        <v>4.3920833776676815</v>
      </c>
      <c r="H13" s="92">
        <v>4.3684931378945411</v>
      </c>
      <c r="I13" s="92">
        <v>4.4777798113517688</v>
      </c>
      <c r="J13" s="92">
        <v>5.0335771557032016</v>
      </c>
      <c r="K13" s="92">
        <v>4.5857664927978892</v>
      </c>
      <c r="L13" s="92">
        <v>3.8283929429414694</v>
      </c>
      <c r="M13" s="92">
        <v>4.3511895304578108</v>
      </c>
      <c r="N13" s="92">
        <v>4.2195926003478244</v>
      </c>
      <c r="O13" s="92">
        <v>4.4641005257859527</v>
      </c>
      <c r="P13" s="92">
        <v>5.0248586940210576</v>
      </c>
      <c r="Q13" s="92">
        <v>3.6691169307617963</v>
      </c>
      <c r="R13" s="92">
        <v>4.7836136607015654</v>
      </c>
      <c r="S13" s="92">
        <v>3.8730277397461199</v>
      </c>
      <c r="T13" s="92">
        <v>5.9700092851619591</v>
      </c>
      <c r="U13" s="92">
        <v>3.9070533698065661</v>
      </c>
      <c r="V13" s="92">
        <v>3.5855622140033412</v>
      </c>
      <c r="W13" s="92">
        <v>3.7446127810603955</v>
      </c>
      <c r="X13" s="92">
        <v>3.0151977637261624</v>
      </c>
      <c r="Y13" s="92">
        <v>3.069018757746683</v>
      </c>
      <c r="Z13" s="92">
        <v>2.2396695364006756</v>
      </c>
      <c r="AA13" s="92">
        <v>2.2033980542375451</v>
      </c>
      <c r="AB13" s="92">
        <v>2.88707617970999</v>
      </c>
      <c r="AC13" s="92">
        <v>2.3866428245881317</v>
      </c>
      <c r="AD13" s="92">
        <v>3.2680026973139538</v>
      </c>
      <c r="AE13" s="103">
        <v>3.2680026973139538</v>
      </c>
      <c r="AF13" s="104">
        <v>3.2680026973139538</v>
      </c>
      <c r="AG13" s="104">
        <v>3.2680026973139538</v>
      </c>
      <c r="AH13" s="104">
        <v>3.2680026973139538</v>
      </c>
      <c r="AI13" s="104">
        <v>3.2680026973139538</v>
      </c>
      <c r="AJ13" s="104">
        <v>3.2680026973139538</v>
      </c>
      <c r="AK13" s="104">
        <v>3.2680026973139538</v>
      </c>
      <c r="AL13" s="104">
        <v>3.2680026973139538</v>
      </c>
      <c r="AM13" s="104">
        <v>3.2680026973139538</v>
      </c>
      <c r="AN13" s="104">
        <v>3.2680026973139538</v>
      </c>
      <c r="AO13" s="104">
        <v>3.2680026973139538</v>
      </c>
      <c r="AP13" s="104">
        <v>3.2680026973139538</v>
      </c>
      <c r="AQ13" s="104">
        <v>3.2680026973139538</v>
      </c>
      <c r="AR13" s="104">
        <v>3.2680026973139538</v>
      </c>
      <c r="AS13" s="104">
        <v>3.2680026973139538</v>
      </c>
      <c r="AT13" s="104">
        <v>3.2680026973139538</v>
      </c>
      <c r="AU13" s="104">
        <v>3.2680026973139538</v>
      </c>
      <c r="AV13" s="104">
        <v>3.2680026973139538</v>
      </c>
      <c r="AW13" s="104">
        <v>3.2680026973139538</v>
      </c>
      <c r="AX13" s="104">
        <v>3.2680026973139538</v>
      </c>
      <c r="AY13" s="104">
        <v>3.2680026973139538</v>
      </c>
      <c r="AZ13" s="104">
        <v>3.2680026973139538</v>
      </c>
      <c r="BA13" s="104">
        <v>3.2680026973139538</v>
      </c>
      <c r="BB13" s="104">
        <v>3.2680026973139538</v>
      </c>
      <c r="BC13" s="104">
        <v>3.2680026973139538</v>
      </c>
      <c r="BD13" s="104">
        <v>3.2680026973139538</v>
      </c>
      <c r="BE13" s="104">
        <v>3.2680026973139538</v>
      </c>
      <c r="BF13" s="105">
        <v>3.2680026973139538</v>
      </c>
    </row>
    <row r="14" spans="1:58" s="92" customFormat="1" x14ac:dyDescent="0.25">
      <c r="A14" s="92" t="s">
        <v>137</v>
      </c>
      <c r="B14" s="92" t="s">
        <v>124</v>
      </c>
      <c r="C14" s="92" t="s">
        <v>134</v>
      </c>
      <c r="D14" s="92" t="s">
        <v>126</v>
      </c>
      <c r="E14" s="92" t="s">
        <v>13</v>
      </c>
      <c r="F14" s="92">
        <v>0.54239525910428632</v>
      </c>
      <c r="G14" s="92">
        <v>0.48801087099392088</v>
      </c>
      <c r="H14" s="92">
        <v>0.54650494501127012</v>
      </c>
      <c r="I14" s="92">
        <v>0.54307475466176214</v>
      </c>
      <c r="J14" s="92">
        <v>0.61707924074389664</v>
      </c>
      <c r="K14" s="92">
        <v>0.74382685220631939</v>
      </c>
      <c r="L14" s="92">
        <v>0.64461564527988591</v>
      </c>
      <c r="M14" s="92">
        <v>0.63959069527749501</v>
      </c>
      <c r="N14" s="92">
        <v>0.61800400803344091</v>
      </c>
      <c r="O14" s="92">
        <v>0.64010904946308578</v>
      </c>
      <c r="P14" s="92">
        <v>0.60018018833973019</v>
      </c>
      <c r="Q14" s="92">
        <v>0.54539572502262557</v>
      </c>
      <c r="R14" s="92">
        <v>0.68617937988037847</v>
      </c>
      <c r="S14" s="92">
        <v>0.50893108832954792</v>
      </c>
      <c r="T14" s="92">
        <v>0.57546228035136038</v>
      </c>
      <c r="U14" s="92">
        <v>0.59590666813522064</v>
      </c>
      <c r="V14" s="92">
        <v>0.6364088607764018</v>
      </c>
      <c r="W14" s="92">
        <v>0.58680787490749908</v>
      </c>
      <c r="X14" s="92">
        <v>0.6269186526384608</v>
      </c>
      <c r="Y14" s="92">
        <v>0.62410728783382641</v>
      </c>
      <c r="Z14" s="92">
        <v>0.60377428409741929</v>
      </c>
      <c r="AA14" s="92">
        <v>0.65395899378942002</v>
      </c>
      <c r="AB14" s="92">
        <v>0.6241821560173052</v>
      </c>
      <c r="AC14" s="92">
        <v>0.62437969116934233</v>
      </c>
      <c r="AD14" s="92">
        <v>0.62064259018248991</v>
      </c>
      <c r="AE14" s="103">
        <v>0.62064259018248991</v>
      </c>
      <c r="AF14" s="104">
        <v>0.62064259018248991</v>
      </c>
      <c r="AG14" s="104">
        <v>0.62064259018248991</v>
      </c>
      <c r="AH14" s="104">
        <v>0.62064259018248991</v>
      </c>
      <c r="AI14" s="104">
        <v>0.62064259018248991</v>
      </c>
      <c r="AJ14" s="104">
        <v>0.62064259018248991</v>
      </c>
      <c r="AK14" s="104">
        <v>0.62064259018248991</v>
      </c>
      <c r="AL14" s="104">
        <v>0.62064259018248991</v>
      </c>
      <c r="AM14" s="104">
        <v>0.62064259018248991</v>
      </c>
      <c r="AN14" s="104">
        <v>0.62064259018248991</v>
      </c>
      <c r="AO14" s="104">
        <v>0.62064259018248991</v>
      </c>
      <c r="AP14" s="104">
        <v>0.62064259018248991</v>
      </c>
      <c r="AQ14" s="104">
        <v>0.62064259018248991</v>
      </c>
      <c r="AR14" s="104">
        <v>0.62064259018248991</v>
      </c>
      <c r="AS14" s="104">
        <v>0.62064259018248991</v>
      </c>
      <c r="AT14" s="104">
        <v>0.62064259018248991</v>
      </c>
      <c r="AU14" s="104">
        <v>0.62064259018248991</v>
      </c>
      <c r="AV14" s="104">
        <v>0.62064259018248991</v>
      </c>
      <c r="AW14" s="104">
        <v>0.62064259018248991</v>
      </c>
      <c r="AX14" s="104">
        <v>0.62064259018248991</v>
      </c>
      <c r="AY14" s="104">
        <v>0.62064259018248991</v>
      </c>
      <c r="AZ14" s="104">
        <v>0.62064259018248991</v>
      </c>
      <c r="BA14" s="104">
        <v>0.62064259018248991</v>
      </c>
      <c r="BB14" s="104">
        <v>0.62064259018248991</v>
      </c>
      <c r="BC14" s="104">
        <v>0.62064259018248991</v>
      </c>
      <c r="BD14" s="104">
        <v>0.62064259018248991</v>
      </c>
      <c r="BE14" s="104">
        <v>0.62064259018248991</v>
      </c>
      <c r="BF14" s="105">
        <v>0.62064259018248991</v>
      </c>
    </row>
    <row r="15" spans="1:58" s="92" customFormat="1" x14ac:dyDescent="0.25">
      <c r="A15" s="92" t="s">
        <v>137</v>
      </c>
      <c r="B15" s="92" t="s">
        <v>124</v>
      </c>
      <c r="C15" s="92" t="s">
        <v>134</v>
      </c>
      <c r="D15" s="92" t="s">
        <v>126</v>
      </c>
      <c r="E15" s="92" t="s">
        <v>19</v>
      </c>
      <c r="F15" s="92">
        <v>0.17522612090525547</v>
      </c>
      <c r="G15" s="92">
        <v>0.15537716238008714</v>
      </c>
      <c r="H15" s="92">
        <v>0.17710234196637578</v>
      </c>
      <c r="I15" s="92">
        <v>0.17921877570159894</v>
      </c>
      <c r="J15" s="92">
        <v>0.19955563031702775</v>
      </c>
      <c r="K15" s="92">
        <v>0.24025415372589926</v>
      </c>
      <c r="L15" s="92">
        <v>0.20871428269429448</v>
      </c>
      <c r="M15" s="92">
        <v>0.20348524013296093</v>
      </c>
      <c r="N15" s="92">
        <v>0.19168558589817067</v>
      </c>
      <c r="O15" s="92">
        <v>0.2008189438464815</v>
      </c>
      <c r="P15" s="92">
        <v>0.19313208430757886</v>
      </c>
      <c r="Q15" s="92">
        <v>0.17915987102209813</v>
      </c>
      <c r="R15" s="92">
        <v>0.21671186634309447</v>
      </c>
      <c r="S15" s="92">
        <v>0.16476961786724659</v>
      </c>
      <c r="T15" s="92">
        <v>0.18530637670608327</v>
      </c>
      <c r="U15" s="92">
        <v>0.19279239405572463</v>
      </c>
      <c r="V15" s="92">
        <v>0.20581755511306163</v>
      </c>
      <c r="W15" s="92">
        <v>0.19256502402437831</v>
      </c>
      <c r="X15" s="92">
        <v>0.2035673981915033</v>
      </c>
      <c r="Y15" s="92">
        <v>0.20328317181719166</v>
      </c>
      <c r="Z15" s="92">
        <v>0.19865113163177944</v>
      </c>
      <c r="AA15" s="92">
        <v>0.21059089718599353</v>
      </c>
      <c r="AB15" s="92">
        <v>0.20349485803384537</v>
      </c>
      <c r="AC15" s="92">
        <v>0.20347073738474353</v>
      </c>
      <c r="AD15" s="92">
        <v>0.20234419203804235</v>
      </c>
      <c r="AE15" s="103">
        <v>0.20234419203804235</v>
      </c>
      <c r="AF15" s="104">
        <v>0.20234419203804235</v>
      </c>
      <c r="AG15" s="104">
        <v>0.20234419203804235</v>
      </c>
      <c r="AH15" s="104">
        <v>0.20234419203804235</v>
      </c>
      <c r="AI15" s="104">
        <v>0.20234419203804235</v>
      </c>
      <c r="AJ15" s="104">
        <v>0.20234419203804235</v>
      </c>
      <c r="AK15" s="104">
        <v>0.20234419203804235</v>
      </c>
      <c r="AL15" s="104">
        <v>0.20234419203804235</v>
      </c>
      <c r="AM15" s="104">
        <v>0.20234419203804235</v>
      </c>
      <c r="AN15" s="104">
        <v>0.20234419203804235</v>
      </c>
      <c r="AO15" s="104">
        <v>0.20234419203804235</v>
      </c>
      <c r="AP15" s="104">
        <v>0.20234419203804235</v>
      </c>
      <c r="AQ15" s="104">
        <v>0.20234419203804235</v>
      </c>
      <c r="AR15" s="104">
        <v>0.20234419203804235</v>
      </c>
      <c r="AS15" s="104">
        <v>0.20234419203804235</v>
      </c>
      <c r="AT15" s="104">
        <v>0.20234419203804235</v>
      </c>
      <c r="AU15" s="104">
        <v>0.20234419203804235</v>
      </c>
      <c r="AV15" s="104">
        <v>0.20234419203804235</v>
      </c>
      <c r="AW15" s="104">
        <v>0.20234419203804235</v>
      </c>
      <c r="AX15" s="104">
        <v>0.20234419203804235</v>
      </c>
      <c r="AY15" s="104">
        <v>0.20234419203804235</v>
      </c>
      <c r="AZ15" s="104">
        <v>0.20234419203804235</v>
      </c>
      <c r="BA15" s="104">
        <v>0.20234419203804235</v>
      </c>
      <c r="BB15" s="104">
        <v>0.20234419203804235</v>
      </c>
      <c r="BC15" s="104">
        <v>0.20234419203804235</v>
      </c>
      <c r="BD15" s="104">
        <v>0.20234419203804235</v>
      </c>
      <c r="BE15" s="104">
        <v>0.20234419203804235</v>
      </c>
      <c r="BF15" s="105">
        <v>0.20234419203804235</v>
      </c>
    </row>
    <row r="16" spans="1:58" s="92" customFormat="1" x14ac:dyDescent="0.25">
      <c r="AE16" s="103"/>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4"/>
      <c r="BD16" s="104"/>
      <c r="BE16" s="104"/>
      <c r="BF16" s="105"/>
    </row>
    <row r="17" spans="1:58" ht="15.75" thickBot="1" x14ac:dyDescent="0.3">
      <c r="D17" t="s">
        <v>135</v>
      </c>
      <c r="F17">
        <v>550.97766098714453</v>
      </c>
      <c r="G17">
        <v>570.62873397231465</v>
      </c>
      <c r="H17">
        <v>568.41806055904885</v>
      </c>
      <c r="I17">
        <v>581.58073638615349</v>
      </c>
      <c r="J17">
        <v>583.96983209575262</v>
      </c>
      <c r="K17">
        <v>582.67481295328878</v>
      </c>
      <c r="L17">
        <v>582.47585700161801</v>
      </c>
      <c r="M17">
        <v>584.42967061293325</v>
      </c>
      <c r="N17">
        <v>585.46536929983142</v>
      </c>
      <c r="O17">
        <v>610.13673735114742</v>
      </c>
      <c r="P17">
        <v>603.0265630783158</v>
      </c>
      <c r="Q17">
        <v>599.22135542377293</v>
      </c>
      <c r="R17">
        <v>607.88765907985942</v>
      </c>
      <c r="S17">
        <v>599.55751437901677</v>
      </c>
      <c r="T17">
        <v>586.86566913976219</v>
      </c>
      <c r="U17">
        <v>624.71959735563394</v>
      </c>
      <c r="V17">
        <v>624.10967334727832</v>
      </c>
      <c r="W17">
        <v>628.44212451497617</v>
      </c>
      <c r="X17">
        <v>622.04215121002846</v>
      </c>
      <c r="Y17">
        <v>635.71773624431671</v>
      </c>
      <c r="Z17">
        <v>665.51144739572021</v>
      </c>
      <c r="AA17">
        <v>633.88034993158362</v>
      </c>
      <c r="AB17">
        <v>611.61532980274012</v>
      </c>
      <c r="AC17">
        <v>609.46932845709114</v>
      </c>
      <c r="AD17">
        <v>592.18254988979004</v>
      </c>
      <c r="AE17" s="106">
        <v>556.1785318682347</v>
      </c>
      <c r="AF17" s="107">
        <v>553.16339572885988</v>
      </c>
      <c r="AG17" s="107">
        <v>546.15259096679836</v>
      </c>
      <c r="AH17" s="107">
        <v>548.46357265693382</v>
      </c>
      <c r="AI17" s="107">
        <v>552.70085204459554</v>
      </c>
      <c r="AJ17" s="107">
        <v>557.20884713499208</v>
      </c>
      <c r="AK17" s="107">
        <v>560.94355508896319</v>
      </c>
      <c r="AL17" s="107">
        <v>564.82024360874561</v>
      </c>
      <c r="AM17" s="107"/>
      <c r="AN17" s="107"/>
      <c r="AO17" s="107"/>
      <c r="AP17" s="107"/>
      <c r="AQ17" s="107"/>
      <c r="AR17" s="107"/>
      <c r="AS17" s="107"/>
      <c r="AT17" s="107"/>
      <c r="AU17" s="107"/>
      <c r="AV17" s="107"/>
      <c r="AW17" s="107"/>
      <c r="AX17" s="107"/>
      <c r="AY17" s="107"/>
      <c r="AZ17" s="107"/>
      <c r="BA17" s="107"/>
      <c r="BB17" s="107"/>
      <c r="BC17" s="107"/>
      <c r="BD17" s="107"/>
      <c r="BE17" s="107"/>
      <c r="BF17" s="108"/>
    </row>
    <row r="18" spans="1:58" x14ac:dyDescent="0.25">
      <c r="A18" t="s">
        <v>142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5350-4B84-4659-9121-790F9EDB6131}">
  <dimension ref="A1:AH16"/>
  <sheetViews>
    <sheetView workbookViewId="0">
      <selection activeCell="A3" sqref="A3"/>
    </sheetView>
  </sheetViews>
  <sheetFormatPr defaultColWidth="20.5703125" defaultRowHeight="15" x14ac:dyDescent="0.25"/>
  <cols>
    <col min="2" max="34" width="6.42578125" bestFit="1" customWidth="1"/>
  </cols>
  <sheetData>
    <row r="1" spans="1:34" x14ac:dyDescent="0.25">
      <c r="A1" t="s">
        <v>39</v>
      </c>
    </row>
    <row r="2" spans="1:34" x14ac:dyDescent="0.25">
      <c r="A2" t="s">
        <v>40</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25">
      <c r="A3" t="s">
        <v>41</v>
      </c>
      <c r="B3">
        <v>-851</v>
      </c>
      <c r="C3">
        <v>-852.5</v>
      </c>
      <c r="D3">
        <v>-858.5</v>
      </c>
      <c r="E3">
        <v>-852.3</v>
      </c>
      <c r="F3">
        <v>-849.6</v>
      </c>
      <c r="G3">
        <v>-846.4</v>
      </c>
      <c r="H3">
        <v>-842.3</v>
      </c>
      <c r="I3">
        <v>-842.5</v>
      </c>
      <c r="J3">
        <v>-833.6</v>
      </c>
      <c r="K3">
        <v>-826.6</v>
      </c>
      <c r="L3">
        <v>-825.2</v>
      </c>
      <c r="M3">
        <v>-827.3</v>
      </c>
      <c r="N3">
        <v>-789.4</v>
      </c>
      <c r="O3">
        <v>-813.3</v>
      </c>
      <c r="P3">
        <v>-724.5</v>
      </c>
      <c r="Q3">
        <v>-770</v>
      </c>
      <c r="R3">
        <v>-805.3</v>
      </c>
      <c r="S3">
        <v>-800</v>
      </c>
      <c r="T3">
        <v>-801.3</v>
      </c>
      <c r="U3">
        <v>-758.3</v>
      </c>
      <c r="V3">
        <v>-786.6</v>
      </c>
      <c r="W3">
        <v>-796.9</v>
      </c>
      <c r="X3">
        <v>-790.3</v>
      </c>
      <c r="Y3">
        <v>-768.9</v>
      </c>
      <c r="Z3">
        <v>-793.4</v>
      </c>
      <c r="AA3">
        <v>-695.4</v>
      </c>
      <c r="AB3">
        <v>-790.6</v>
      </c>
      <c r="AC3">
        <v>-787.9</v>
      </c>
      <c r="AD3">
        <v>-779.6</v>
      </c>
      <c r="AE3">
        <v>-726.2</v>
      </c>
      <c r="AF3">
        <v>-765.2</v>
      </c>
      <c r="AG3">
        <v>-749.5</v>
      </c>
      <c r="AH3">
        <v>-694.3</v>
      </c>
    </row>
    <row r="4" spans="1:34" x14ac:dyDescent="0.25">
      <c r="A4" t="s">
        <v>42</v>
      </c>
      <c r="B4">
        <v>-600.9</v>
      </c>
      <c r="C4">
        <v>-599.29999999999995</v>
      </c>
      <c r="D4">
        <v>-598.29999999999995</v>
      </c>
      <c r="E4">
        <v>-594.6</v>
      </c>
      <c r="F4">
        <v>-592.5</v>
      </c>
      <c r="G4">
        <v>-589.70000000000005</v>
      </c>
      <c r="H4">
        <v>-586.9</v>
      </c>
      <c r="I4">
        <v>-585.70000000000005</v>
      </c>
      <c r="J4">
        <v>-582.20000000000005</v>
      </c>
      <c r="K4">
        <v>-578.70000000000005</v>
      </c>
      <c r="L4">
        <v>-576.6</v>
      </c>
      <c r="M4">
        <v>-574.6</v>
      </c>
      <c r="N4">
        <v>-565.6</v>
      </c>
      <c r="O4">
        <v>-565.6</v>
      </c>
      <c r="P4">
        <v>-546.1</v>
      </c>
      <c r="Q4">
        <v>-550.79999999999995</v>
      </c>
      <c r="R4">
        <v>-555.6</v>
      </c>
      <c r="S4">
        <v>-551.6</v>
      </c>
      <c r="T4">
        <v>-550.1</v>
      </c>
      <c r="U4">
        <v>-543.20000000000005</v>
      </c>
      <c r="V4">
        <v>-545.79999999999995</v>
      </c>
      <c r="W4">
        <v>-546.9</v>
      </c>
      <c r="X4">
        <v>-544.70000000000005</v>
      </c>
      <c r="Y4">
        <v>-539.70000000000005</v>
      </c>
      <c r="Z4">
        <v>-544.6</v>
      </c>
      <c r="AA4">
        <v>-522.79999999999995</v>
      </c>
      <c r="AB4">
        <v>-543.4</v>
      </c>
      <c r="AC4">
        <v>-541</v>
      </c>
      <c r="AD4">
        <v>-536.70000000000005</v>
      </c>
      <c r="AE4">
        <v>-516.29999999999995</v>
      </c>
      <c r="AF4">
        <v>-522.79999999999995</v>
      </c>
      <c r="AG4">
        <v>-513</v>
      </c>
      <c r="AH4">
        <v>-491.7</v>
      </c>
    </row>
    <row r="5" spans="1:34" x14ac:dyDescent="0.25">
      <c r="A5" t="s">
        <v>43</v>
      </c>
      <c r="B5">
        <v>-116.8</v>
      </c>
      <c r="C5">
        <v>-116</v>
      </c>
      <c r="D5">
        <v>-116</v>
      </c>
      <c r="E5">
        <v>-115.3</v>
      </c>
      <c r="F5">
        <v>-114.5</v>
      </c>
      <c r="G5">
        <v>-114.3</v>
      </c>
      <c r="H5">
        <v>-113.5</v>
      </c>
      <c r="I5">
        <v>-113.5</v>
      </c>
      <c r="J5">
        <v>-113</v>
      </c>
      <c r="K5">
        <v>-111.9</v>
      </c>
      <c r="L5">
        <v>-112</v>
      </c>
      <c r="M5">
        <v>-111.1</v>
      </c>
      <c r="N5">
        <v>-110.2</v>
      </c>
      <c r="O5">
        <v>-109.6</v>
      </c>
      <c r="P5">
        <v>-107</v>
      </c>
      <c r="Q5">
        <v>-107.5</v>
      </c>
      <c r="R5">
        <v>-107.7</v>
      </c>
      <c r="S5">
        <v>-107.4</v>
      </c>
      <c r="T5">
        <v>-106.7</v>
      </c>
      <c r="U5">
        <v>-106.2</v>
      </c>
      <c r="V5">
        <v>-106.2</v>
      </c>
      <c r="W5">
        <v>-106.8</v>
      </c>
      <c r="X5">
        <v>-106.6</v>
      </c>
      <c r="Y5">
        <v>-105.5</v>
      </c>
      <c r="Z5">
        <v>-106.7</v>
      </c>
      <c r="AA5">
        <v>-103.1</v>
      </c>
      <c r="AB5">
        <v>-106.6</v>
      </c>
      <c r="AC5">
        <v>-105.8</v>
      </c>
      <c r="AD5">
        <v>-105.4</v>
      </c>
      <c r="AE5">
        <v>-102.3</v>
      </c>
      <c r="AF5">
        <v>-102.2</v>
      </c>
      <c r="AG5">
        <v>-100.9</v>
      </c>
      <c r="AH5">
        <v>-96.9</v>
      </c>
    </row>
    <row r="6" spans="1:34" x14ac:dyDescent="0.25">
      <c r="A6" t="s">
        <v>44</v>
      </c>
      <c r="B6">
        <v>-132</v>
      </c>
      <c r="C6">
        <v>-133</v>
      </c>
      <c r="D6">
        <v>-133.5</v>
      </c>
      <c r="E6">
        <v>-133.5</v>
      </c>
      <c r="F6">
        <v>-133.6</v>
      </c>
      <c r="G6">
        <v>-133.80000000000001</v>
      </c>
      <c r="H6">
        <v>-134.19999999999999</v>
      </c>
      <c r="I6">
        <v>-134.19999999999999</v>
      </c>
      <c r="J6">
        <v>-133.1</v>
      </c>
      <c r="K6">
        <v>-133.69999999999999</v>
      </c>
      <c r="L6">
        <v>-134</v>
      </c>
      <c r="M6">
        <v>-134.80000000000001</v>
      </c>
      <c r="N6">
        <v>-132.19999999999999</v>
      </c>
      <c r="O6">
        <v>-134.4</v>
      </c>
      <c r="P6">
        <v>-124.8</v>
      </c>
      <c r="Q6">
        <v>-131.19999999999999</v>
      </c>
      <c r="R6">
        <v>-135.6</v>
      </c>
      <c r="S6">
        <v>-135.1</v>
      </c>
      <c r="T6">
        <v>-135.9</v>
      </c>
      <c r="U6">
        <v>-132.1</v>
      </c>
      <c r="V6">
        <v>-135</v>
      </c>
      <c r="W6">
        <v>-136.80000000000001</v>
      </c>
      <c r="X6">
        <v>-136.69999999999999</v>
      </c>
      <c r="Y6">
        <v>-134.9</v>
      </c>
      <c r="Z6">
        <v>-138.1</v>
      </c>
      <c r="AA6">
        <v>-129.5</v>
      </c>
      <c r="AB6">
        <v>-138.6</v>
      </c>
      <c r="AC6">
        <v>-138.5</v>
      </c>
      <c r="AD6">
        <v>-138</v>
      </c>
      <c r="AE6">
        <v>-133.4</v>
      </c>
      <c r="AF6">
        <v>-136.19999999999999</v>
      </c>
      <c r="AG6">
        <v>-135.30000000000001</v>
      </c>
      <c r="AH6">
        <v>-131.4</v>
      </c>
    </row>
    <row r="7" spans="1:34" x14ac:dyDescent="0.25">
      <c r="A7" t="s">
        <v>45</v>
      </c>
      <c r="B7">
        <v>-2.4</v>
      </c>
      <c r="C7">
        <v>-5.0999999999999996</v>
      </c>
      <c r="D7">
        <v>-11.6</v>
      </c>
      <c r="E7">
        <v>-10.199999999999999</v>
      </c>
      <c r="F7">
        <v>-9.9</v>
      </c>
      <c r="G7">
        <v>-9.5</v>
      </c>
      <c r="H7">
        <v>-8.6999999999999993</v>
      </c>
      <c r="I7">
        <v>-10.4</v>
      </c>
      <c r="J7">
        <v>-6.2</v>
      </c>
      <c r="K7">
        <v>-3.1</v>
      </c>
      <c r="L7">
        <v>-3.7</v>
      </c>
      <c r="M7">
        <v>-7.5</v>
      </c>
      <c r="N7">
        <v>17.899999999999999</v>
      </c>
      <c r="O7">
        <v>-4.8</v>
      </c>
      <c r="P7">
        <v>54.4</v>
      </c>
      <c r="Q7">
        <v>20.5</v>
      </c>
      <c r="R7">
        <v>-5.7</v>
      </c>
      <c r="S7">
        <v>-4.9000000000000004</v>
      </c>
      <c r="T7">
        <v>-7.3</v>
      </c>
      <c r="U7">
        <v>23</v>
      </c>
      <c r="V7">
        <v>0.7</v>
      </c>
      <c r="W7">
        <v>-6</v>
      </c>
      <c r="X7">
        <v>-2.2999999999999998</v>
      </c>
      <c r="Y7">
        <v>11.7</v>
      </c>
      <c r="Z7">
        <v>-6</v>
      </c>
      <c r="AA7">
        <v>57.8</v>
      </c>
      <c r="AB7">
        <v>-3.7</v>
      </c>
      <c r="AC7">
        <v>-4.4000000000000004</v>
      </c>
      <c r="AD7">
        <v>-1.5</v>
      </c>
      <c r="AE7">
        <v>26.5</v>
      </c>
      <c r="AF7">
        <v>-3.4</v>
      </c>
      <c r="AG7">
        <v>-0.1</v>
      </c>
      <c r="AH7">
        <v>26.4</v>
      </c>
    </row>
    <row r="8" spans="1:34" x14ac:dyDescent="0.25">
      <c r="A8" t="s">
        <v>46</v>
      </c>
      <c r="B8">
        <v>2</v>
      </c>
      <c r="C8">
        <v>1.6</v>
      </c>
      <c r="D8">
        <v>1.6</v>
      </c>
      <c r="E8">
        <v>2</v>
      </c>
      <c r="F8">
        <v>1.6</v>
      </c>
      <c r="G8">
        <v>1.6</v>
      </c>
      <c r="H8">
        <v>1.6</v>
      </c>
      <c r="I8">
        <v>1.9</v>
      </c>
      <c r="J8">
        <v>1.5</v>
      </c>
      <c r="K8">
        <v>1.4</v>
      </c>
      <c r="L8">
        <v>1.7</v>
      </c>
      <c r="M8">
        <v>1.2</v>
      </c>
      <c r="N8">
        <v>1.1000000000000001</v>
      </c>
      <c r="O8">
        <v>1.4</v>
      </c>
      <c r="P8">
        <v>-0.6</v>
      </c>
      <c r="Q8">
        <v>-0.8</v>
      </c>
      <c r="R8">
        <v>-0.5</v>
      </c>
      <c r="S8">
        <v>-1</v>
      </c>
      <c r="T8">
        <v>-1.2</v>
      </c>
      <c r="U8">
        <v>0.3</v>
      </c>
      <c r="V8">
        <v>-0.3</v>
      </c>
      <c r="W8">
        <v>-0.5</v>
      </c>
      <c r="X8">
        <v>-0.2</v>
      </c>
      <c r="Y8">
        <v>-0.8</v>
      </c>
      <c r="Z8">
        <v>1.6</v>
      </c>
      <c r="AA8">
        <v>1.7</v>
      </c>
      <c r="AB8">
        <v>1.2</v>
      </c>
      <c r="AC8">
        <v>1</v>
      </c>
      <c r="AD8">
        <v>1.3</v>
      </c>
      <c r="AE8">
        <v>-1.3</v>
      </c>
      <c r="AF8">
        <v>-1.3</v>
      </c>
      <c r="AG8">
        <v>-0.9</v>
      </c>
      <c r="AH8">
        <v>-1.2</v>
      </c>
    </row>
    <row r="9" spans="1:34" x14ac:dyDescent="0.25">
      <c r="A9" t="s">
        <v>47</v>
      </c>
      <c r="B9">
        <v>-1.6</v>
      </c>
      <c r="C9">
        <v>-1.5</v>
      </c>
      <c r="D9">
        <v>-1.5</v>
      </c>
      <c r="E9">
        <v>-1.5</v>
      </c>
      <c r="F9">
        <v>-1.5</v>
      </c>
      <c r="G9">
        <v>-1.4</v>
      </c>
      <c r="H9">
        <v>-1.4</v>
      </c>
      <c r="I9">
        <v>-1.4</v>
      </c>
      <c r="J9">
        <v>-1.4</v>
      </c>
      <c r="K9">
        <v>-1.3</v>
      </c>
      <c r="L9">
        <v>-1.3</v>
      </c>
      <c r="M9">
        <v>-1.2</v>
      </c>
      <c r="N9">
        <v>-1.2</v>
      </c>
      <c r="O9">
        <v>-1.1000000000000001</v>
      </c>
      <c r="P9">
        <v>-1.1000000000000001</v>
      </c>
      <c r="Q9">
        <v>-1</v>
      </c>
      <c r="R9">
        <v>-0.9</v>
      </c>
      <c r="S9">
        <v>-0.9</v>
      </c>
      <c r="T9">
        <v>-0.8</v>
      </c>
      <c r="U9">
        <v>-0.8</v>
      </c>
      <c r="V9">
        <v>-0.7</v>
      </c>
      <c r="W9">
        <v>-0.6</v>
      </c>
      <c r="X9">
        <v>-0.5</v>
      </c>
      <c r="Y9">
        <v>-0.4</v>
      </c>
      <c r="Z9">
        <v>-0.4</v>
      </c>
      <c r="AA9">
        <v>-0.3</v>
      </c>
      <c r="AB9">
        <v>-0.2</v>
      </c>
      <c r="AC9">
        <v>-0.1</v>
      </c>
      <c r="AD9">
        <v>-0.1</v>
      </c>
      <c r="AE9">
        <v>-0.1</v>
      </c>
      <c r="AF9">
        <v>-0.1</v>
      </c>
      <c r="AG9">
        <v>-0.1</v>
      </c>
      <c r="AH9">
        <v>-0.1</v>
      </c>
    </row>
    <row r="10" spans="1:34" x14ac:dyDescent="0.25">
      <c r="A10" t="s">
        <v>48</v>
      </c>
      <c r="B10">
        <v>0.8</v>
      </c>
      <c r="C10">
        <v>0.8</v>
      </c>
      <c r="D10">
        <v>0.8</v>
      </c>
      <c r="E10">
        <v>0.8</v>
      </c>
      <c r="F10">
        <v>0.8</v>
      </c>
      <c r="G10">
        <v>0.8</v>
      </c>
      <c r="H10">
        <v>0.8</v>
      </c>
      <c r="I10">
        <v>0.8</v>
      </c>
      <c r="J10">
        <v>0.8</v>
      </c>
      <c r="K10">
        <v>0.8</v>
      </c>
      <c r="L10">
        <v>0.8</v>
      </c>
      <c r="M10">
        <v>0.8</v>
      </c>
      <c r="N10">
        <v>0.8</v>
      </c>
      <c r="O10">
        <v>0.8</v>
      </c>
      <c r="P10">
        <v>0.8</v>
      </c>
      <c r="Q10">
        <v>0.8</v>
      </c>
      <c r="R10">
        <v>0.8</v>
      </c>
      <c r="S10">
        <v>0.8</v>
      </c>
      <c r="T10">
        <v>0.8</v>
      </c>
      <c r="U10">
        <v>0.8</v>
      </c>
      <c r="V10">
        <v>0.8</v>
      </c>
      <c r="W10">
        <v>0.8</v>
      </c>
      <c r="X10">
        <v>0.8</v>
      </c>
      <c r="Y10">
        <v>0.8</v>
      </c>
      <c r="Z10">
        <v>0.8</v>
      </c>
      <c r="AA10">
        <v>0.8</v>
      </c>
      <c r="AB10">
        <v>0.8</v>
      </c>
      <c r="AC10">
        <v>0.8</v>
      </c>
      <c r="AD10">
        <v>0.8</v>
      </c>
      <c r="AE10">
        <v>0.8</v>
      </c>
      <c r="AF10">
        <v>0.8</v>
      </c>
      <c r="AG10">
        <v>0.8</v>
      </c>
      <c r="AH10">
        <v>0.8</v>
      </c>
    </row>
    <row r="11" spans="1:34" x14ac:dyDescent="0.25">
      <c r="A11" t="s">
        <v>49</v>
      </c>
      <c r="B11">
        <v>-123.8</v>
      </c>
      <c r="C11">
        <v>-123.8</v>
      </c>
      <c r="D11">
        <v>-120.7</v>
      </c>
      <c r="E11">
        <v>-122.5</v>
      </c>
      <c r="F11">
        <v>-118.4</v>
      </c>
      <c r="G11">
        <v>-112.2</v>
      </c>
      <c r="H11">
        <v>-117.3</v>
      </c>
      <c r="I11">
        <v>-114.2</v>
      </c>
      <c r="J11">
        <v>-119</v>
      </c>
      <c r="K11">
        <v>-112.9</v>
      </c>
      <c r="L11">
        <v>-93.4</v>
      </c>
      <c r="M11">
        <v>-98.2</v>
      </c>
      <c r="N11">
        <v>-93.7</v>
      </c>
      <c r="O11">
        <v>-104.1</v>
      </c>
      <c r="P11">
        <v>-105.4</v>
      </c>
      <c r="Q11">
        <v>-106</v>
      </c>
      <c r="R11">
        <v>-100.3</v>
      </c>
      <c r="S11">
        <v>-76.099999999999994</v>
      </c>
      <c r="T11">
        <v>-54.4</v>
      </c>
      <c r="U11">
        <v>-60.9</v>
      </c>
      <c r="V11">
        <v>-69.099999999999994</v>
      </c>
      <c r="W11">
        <v>-71</v>
      </c>
      <c r="X11">
        <v>-76.400000000000006</v>
      </c>
      <c r="Y11">
        <v>-82.7</v>
      </c>
      <c r="Z11">
        <v>-85.9</v>
      </c>
      <c r="AA11">
        <v>-91.4</v>
      </c>
      <c r="AB11">
        <v>-95.5</v>
      </c>
      <c r="AC11">
        <v>-100</v>
      </c>
      <c r="AD11">
        <v>-93.9</v>
      </c>
      <c r="AE11">
        <v>-86.9</v>
      </c>
      <c r="AF11">
        <v>-96.8</v>
      </c>
      <c r="AG11">
        <v>-94.7</v>
      </c>
      <c r="AH11">
        <v>-92.8</v>
      </c>
    </row>
    <row r="12" spans="1:34" x14ac:dyDescent="0.25">
      <c r="A12" t="s">
        <v>50</v>
      </c>
      <c r="B12">
        <v>-54.8</v>
      </c>
      <c r="C12">
        <v>-59.9</v>
      </c>
      <c r="D12">
        <v>-54.9</v>
      </c>
      <c r="E12">
        <v>-58.4</v>
      </c>
      <c r="F12">
        <v>-55.2</v>
      </c>
      <c r="G12">
        <v>-51.7</v>
      </c>
      <c r="H12">
        <v>-54</v>
      </c>
      <c r="I12">
        <v>-49.1</v>
      </c>
      <c r="J12">
        <v>-51.7</v>
      </c>
      <c r="K12">
        <v>-47</v>
      </c>
      <c r="L12">
        <v>-31.9</v>
      </c>
      <c r="M12">
        <v>-35.1</v>
      </c>
      <c r="N12">
        <v>-34.5</v>
      </c>
      <c r="O12">
        <v>-44.4</v>
      </c>
      <c r="P12">
        <v>-45.4</v>
      </c>
      <c r="Q12">
        <v>-42.6</v>
      </c>
      <c r="R12">
        <v>-36.6</v>
      </c>
      <c r="S12">
        <v>-13.5</v>
      </c>
      <c r="T12">
        <v>6.6</v>
      </c>
      <c r="U12">
        <v>0</v>
      </c>
      <c r="V12">
        <v>-7.4</v>
      </c>
      <c r="W12">
        <v>-8.6999999999999993</v>
      </c>
      <c r="X12">
        <v>-13.6</v>
      </c>
      <c r="Y12">
        <v>-19.3</v>
      </c>
      <c r="Z12">
        <v>-22.2</v>
      </c>
      <c r="AA12">
        <v>-27.1</v>
      </c>
      <c r="AB12">
        <v>-30.7</v>
      </c>
      <c r="AC12">
        <v>-34.6</v>
      </c>
      <c r="AD12">
        <v>-28.8</v>
      </c>
      <c r="AE12">
        <v>-22.6</v>
      </c>
      <c r="AF12">
        <v>-32.299999999999997</v>
      </c>
      <c r="AG12">
        <v>-30.4</v>
      </c>
      <c r="AH12">
        <v>-28.8</v>
      </c>
    </row>
    <row r="13" spans="1:34" x14ac:dyDescent="0.25">
      <c r="A13" t="s">
        <v>51</v>
      </c>
      <c r="B13">
        <v>-69</v>
      </c>
      <c r="C13">
        <v>-63.9</v>
      </c>
      <c r="D13">
        <v>-65.8</v>
      </c>
      <c r="E13">
        <v>-64.099999999999994</v>
      </c>
      <c r="F13">
        <v>-63.2</v>
      </c>
      <c r="G13">
        <v>-60.5</v>
      </c>
      <c r="H13">
        <v>-63.3</v>
      </c>
      <c r="I13">
        <v>-65</v>
      </c>
      <c r="J13">
        <v>-67.3</v>
      </c>
      <c r="K13">
        <v>-65.900000000000006</v>
      </c>
      <c r="L13">
        <v>-61.5</v>
      </c>
      <c r="M13">
        <v>-63.1</v>
      </c>
      <c r="N13">
        <v>-59.3</v>
      </c>
      <c r="O13">
        <v>-59.6</v>
      </c>
      <c r="P13">
        <v>-60</v>
      </c>
      <c r="Q13">
        <v>-63.4</v>
      </c>
      <c r="R13">
        <v>-63.7</v>
      </c>
      <c r="S13">
        <v>-62.6</v>
      </c>
      <c r="T13">
        <v>-61.1</v>
      </c>
      <c r="U13">
        <v>-60.8</v>
      </c>
      <c r="V13">
        <v>-61.7</v>
      </c>
      <c r="W13">
        <v>-62.3</v>
      </c>
      <c r="X13">
        <v>-62.8</v>
      </c>
      <c r="Y13">
        <v>-63.3</v>
      </c>
      <c r="Z13">
        <v>-63.7</v>
      </c>
      <c r="AA13">
        <v>-64.3</v>
      </c>
      <c r="AB13">
        <v>-64.8</v>
      </c>
      <c r="AC13">
        <v>-65.400000000000006</v>
      </c>
      <c r="AD13">
        <v>-65.099999999999994</v>
      </c>
      <c r="AE13">
        <v>-64.3</v>
      </c>
      <c r="AF13">
        <v>-64.5</v>
      </c>
      <c r="AG13">
        <v>-64.3</v>
      </c>
      <c r="AH13">
        <v>-63.9</v>
      </c>
    </row>
    <row r="14" spans="1:34" x14ac:dyDescent="0.25">
      <c r="A14" t="s">
        <v>52</v>
      </c>
      <c r="B14">
        <v>-974.8</v>
      </c>
      <c r="C14">
        <v>-976.3</v>
      </c>
      <c r="D14">
        <v>-979.2</v>
      </c>
      <c r="E14">
        <v>-974.8</v>
      </c>
      <c r="F14">
        <v>-968</v>
      </c>
      <c r="G14">
        <v>-958.7</v>
      </c>
      <c r="H14">
        <v>-959.7</v>
      </c>
      <c r="I14">
        <v>-956.7</v>
      </c>
      <c r="J14">
        <v>-952.7</v>
      </c>
      <c r="K14">
        <v>-939.5</v>
      </c>
      <c r="L14">
        <v>-918.6</v>
      </c>
      <c r="M14">
        <v>-925.5</v>
      </c>
      <c r="N14">
        <v>-883.2</v>
      </c>
      <c r="O14">
        <v>-917.4</v>
      </c>
      <c r="P14">
        <v>-829.8</v>
      </c>
      <c r="Q14">
        <v>-876</v>
      </c>
      <c r="R14">
        <v>-905.6</v>
      </c>
      <c r="S14">
        <v>-876.2</v>
      </c>
      <c r="T14">
        <v>-855.7</v>
      </c>
      <c r="U14">
        <v>-819.1</v>
      </c>
      <c r="V14">
        <v>-855.7</v>
      </c>
      <c r="W14">
        <v>-867.9</v>
      </c>
      <c r="X14">
        <v>-866.8</v>
      </c>
      <c r="Y14">
        <v>-851.5</v>
      </c>
      <c r="Z14">
        <v>-879.4</v>
      </c>
      <c r="AA14">
        <v>-786.9</v>
      </c>
      <c r="AB14">
        <v>-886.1</v>
      </c>
      <c r="AC14">
        <v>-887.9</v>
      </c>
      <c r="AD14">
        <v>-873.5</v>
      </c>
      <c r="AE14">
        <v>-813.2</v>
      </c>
      <c r="AF14">
        <v>-862</v>
      </c>
      <c r="AG14">
        <v>-844.2</v>
      </c>
      <c r="AH14">
        <v>-787</v>
      </c>
    </row>
    <row r="15" spans="1:34" x14ac:dyDescent="0.25">
      <c r="A15" t="s">
        <v>53</v>
      </c>
    </row>
    <row r="16" spans="1:34" x14ac:dyDescent="0.25">
      <c r="A16"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2FCA0-1224-4DCB-A304-2AB316EF5E3C}">
  <dimension ref="A1:K13"/>
  <sheetViews>
    <sheetView workbookViewId="0">
      <selection activeCell="J30" sqref="J30"/>
    </sheetView>
  </sheetViews>
  <sheetFormatPr defaultRowHeight="15" x14ac:dyDescent="0.25"/>
  <sheetData>
    <row r="1" spans="1:11" x14ac:dyDescent="0.25">
      <c r="A1" t="s">
        <v>88</v>
      </c>
    </row>
    <row r="2" spans="1:11" x14ac:dyDescent="0.25">
      <c r="B2" t="s">
        <v>66</v>
      </c>
      <c r="K2" t="s">
        <v>68</v>
      </c>
    </row>
    <row r="3" spans="1:11" x14ac:dyDescent="0.25">
      <c r="C3" t="s">
        <v>65</v>
      </c>
      <c r="F3" t="s">
        <v>61</v>
      </c>
    </row>
    <row r="4" spans="1:11" x14ac:dyDescent="0.25">
      <c r="C4">
        <v>2005</v>
      </c>
      <c r="D4">
        <v>2020</v>
      </c>
      <c r="E4">
        <v>2022</v>
      </c>
      <c r="F4">
        <v>2025</v>
      </c>
      <c r="G4">
        <v>2030</v>
      </c>
      <c r="H4">
        <v>2035</v>
      </c>
      <c r="I4">
        <v>2040</v>
      </c>
      <c r="J4">
        <v>2045</v>
      </c>
      <c r="K4">
        <v>2050</v>
      </c>
    </row>
    <row r="5" spans="1:11" x14ac:dyDescent="0.25">
      <c r="B5" t="s">
        <v>5</v>
      </c>
      <c r="C5">
        <v>-31.6</v>
      </c>
      <c r="D5">
        <v>-8.8000000000000007</v>
      </c>
      <c r="E5">
        <v>-31.7</v>
      </c>
      <c r="F5">
        <v>-31.7</v>
      </c>
      <c r="G5">
        <v>-31.7</v>
      </c>
      <c r="H5">
        <v>-31.7</v>
      </c>
      <c r="I5">
        <v>-31.7</v>
      </c>
      <c r="J5">
        <v>-31.7</v>
      </c>
      <c r="K5">
        <v>-31.7</v>
      </c>
    </row>
    <row r="6" spans="1:11" x14ac:dyDescent="0.25">
      <c r="B6" t="s">
        <v>6</v>
      </c>
      <c r="C6">
        <v>34.5</v>
      </c>
      <c r="D6">
        <v>29.3</v>
      </c>
      <c r="E6">
        <v>35.1</v>
      </c>
      <c r="F6">
        <v>35.1</v>
      </c>
      <c r="G6">
        <v>35.1</v>
      </c>
      <c r="H6">
        <v>35.1</v>
      </c>
      <c r="I6">
        <v>35.1</v>
      </c>
      <c r="J6">
        <v>35.1</v>
      </c>
      <c r="K6">
        <v>35.1</v>
      </c>
    </row>
    <row r="7" spans="1:11" x14ac:dyDescent="0.25">
      <c r="B7" t="s">
        <v>7</v>
      </c>
      <c r="C7">
        <v>24.1</v>
      </c>
      <c r="D7">
        <v>16.100000000000001</v>
      </c>
      <c r="E7">
        <v>13.4</v>
      </c>
      <c r="F7">
        <v>13.4</v>
      </c>
      <c r="G7">
        <v>13.4</v>
      </c>
      <c r="H7">
        <v>13.4</v>
      </c>
      <c r="I7">
        <v>13.4</v>
      </c>
      <c r="J7">
        <v>13.4</v>
      </c>
      <c r="K7">
        <v>13.4</v>
      </c>
    </row>
    <row r="8" spans="1:11" x14ac:dyDescent="0.25">
      <c r="B8" t="s">
        <v>8</v>
      </c>
      <c r="C8">
        <v>21.8</v>
      </c>
      <c r="D8">
        <v>28.7</v>
      </c>
      <c r="E8">
        <v>25.6</v>
      </c>
      <c r="F8">
        <v>25.6</v>
      </c>
      <c r="G8">
        <v>25.6</v>
      </c>
      <c r="H8">
        <v>25.6</v>
      </c>
      <c r="I8">
        <v>25.6</v>
      </c>
      <c r="J8">
        <v>25.6</v>
      </c>
      <c r="K8">
        <v>25.6</v>
      </c>
    </row>
    <row r="9" spans="1:11" x14ac:dyDescent="0.25">
      <c r="B9" t="s">
        <v>9</v>
      </c>
      <c r="C9">
        <v>-9</v>
      </c>
      <c r="D9">
        <v>-10.5</v>
      </c>
      <c r="E9">
        <v>-10.6</v>
      </c>
      <c r="F9">
        <v>-10.6</v>
      </c>
      <c r="G9">
        <v>-10.6</v>
      </c>
      <c r="H9">
        <v>-10.6</v>
      </c>
      <c r="I9">
        <v>-10.6</v>
      </c>
      <c r="J9">
        <v>-10.6</v>
      </c>
      <c r="K9">
        <v>-10.6</v>
      </c>
    </row>
    <row r="10" spans="1:11" x14ac:dyDescent="0.25">
      <c r="B10" t="s">
        <v>10</v>
      </c>
      <c r="C10">
        <v>1.1000000000000001</v>
      </c>
      <c r="D10">
        <v>0.3</v>
      </c>
      <c r="E10">
        <v>0.3</v>
      </c>
      <c r="F10">
        <v>0.3</v>
      </c>
      <c r="G10">
        <v>0.3</v>
      </c>
      <c r="H10">
        <v>0.3</v>
      </c>
      <c r="I10">
        <v>0.3</v>
      </c>
      <c r="J10">
        <v>0.3</v>
      </c>
      <c r="K10">
        <v>0.3</v>
      </c>
    </row>
    <row r="11" spans="1:11" x14ac:dyDescent="0.25">
      <c r="B11" t="s">
        <v>64</v>
      </c>
      <c r="C11">
        <v>-118.3</v>
      </c>
      <c r="D11">
        <v>-134.30000000000001</v>
      </c>
      <c r="E11">
        <v>-134.80000000000001</v>
      </c>
      <c r="F11">
        <v>-134.80000000000001</v>
      </c>
      <c r="G11">
        <v>-134.80000000000001</v>
      </c>
      <c r="H11">
        <v>-134.80000000000001</v>
      </c>
      <c r="I11">
        <v>-134.80000000000001</v>
      </c>
      <c r="J11">
        <v>-134.80000000000001</v>
      </c>
      <c r="K11">
        <v>-134.80000000000001</v>
      </c>
    </row>
    <row r="12" spans="1:11" x14ac:dyDescent="0.25">
      <c r="B12" t="s">
        <v>12</v>
      </c>
      <c r="C12">
        <v>77.099999999999994</v>
      </c>
      <c r="D12">
        <v>68.8</v>
      </c>
      <c r="E12">
        <v>68.2</v>
      </c>
      <c r="F12">
        <v>68.2</v>
      </c>
      <c r="G12">
        <v>68.2</v>
      </c>
      <c r="H12">
        <v>68.2</v>
      </c>
      <c r="I12">
        <v>68.2</v>
      </c>
      <c r="J12">
        <v>68.2</v>
      </c>
      <c r="K12">
        <v>68.2</v>
      </c>
    </row>
    <row r="13" spans="1:11" x14ac:dyDescent="0.25">
      <c r="B13" t="s">
        <v>67</v>
      </c>
      <c r="C13">
        <v>-0.30000000000001137</v>
      </c>
      <c r="D13">
        <v>-10.40000000000002</v>
      </c>
      <c r="E13">
        <v>-34.500000000000014</v>
      </c>
      <c r="F13">
        <v>-34.500000000000014</v>
      </c>
      <c r="G13">
        <v>-34.500000000000014</v>
      </c>
      <c r="H13">
        <v>-34.500000000000014</v>
      </c>
      <c r="I13">
        <v>-34.500000000000014</v>
      </c>
      <c r="J13">
        <v>-34.500000000000014</v>
      </c>
      <c r="K13">
        <v>-34.500000000000014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17E8C-63B1-4D0F-B4EE-7DFAE57E72E2}">
  <dimension ref="A1:AN28"/>
  <sheetViews>
    <sheetView workbookViewId="0">
      <pane xSplit="1" topLeftCell="B1" activePane="topRight" state="frozen"/>
      <selection pane="topRight" activeCell="E26" sqref="E26"/>
    </sheetView>
  </sheetViews>
  <sheetFormatPr defaultRowHeight="15" x14ac:dyDescent="0.25"/>
  <cols>
    <col min="1" max="1" width="28.42578125" customWidth="1"/>
  </cols>
  <sheetData>
    <row r="1" spans="1:40" x14ac:dyDescent="0.25">
      <c r="A1" s="21" t="s">
        <v>62</v>
      </c>
      <c r="B1" s="21"/>
      <c r="C1" s="21"/>
      <c r="D1" s="21" t="s">
        <v>63</v>
      </c>
      <c r="E1" s="21"/>
      <c r="F1" s="21"/>
    </row>
    <row r="2" spans="1:40" x14ac:dyDescent="0.25">
      <c r="A2" t="s">
        <v>55</v>
      </c>
      <c r="H2" t="s">
        <v>76</v>
      </c>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8">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16">
        <v>-553.22826546893396</v>
      </c>
      <c r="AJ4">
        <v>-532.49180266339897</v>
      </c>
      <c r="AK4">
        <v>-688.51240614495202</v>
      </c>
      <c r="AL4">
        <v>-695.94991736832503</v>
      </c>
      <c r="AM4">
        <v>-649.588768208175</v>
      </c>
      <c r="AN4" s="17">
        <v>-597.80079573463001</v>
      </c>
    </row>
    <row r="5" spans="1:40" s="18" customFormat="1" x14ac:dyDescent="0.25">
      <c r="A5" s="18" t="s">
        <v>56</v>
      </c>
      <c r="B5" s="18">
        <f>'Table 6-8'!B3</f>
        <v>-851</v>
      </c>
      <c r="C5" s="18">
        <f>'Table 6-8'!C3</f>
        <v>-852.5</v>
      </c>
      <c r="D5" s="18">
        <f>'Table 6-8'!D3</f>
        <v>-858.5</v>
      </c>
      <c r="E5" s="18">
        <f>'Table 6-8'!E3</f>
        <v>-852.3</v>
      </c>
      <c r="F5" s="18">
        <f>'Table 6-8'!F3</f>
        <v>-849.6</v>
      </c>
      <c r="G5" s="18">
        <f>'Table 6-8'!G3</f>
        <v>-846.4</v>
      </c>
      <c r="H5" s="18">
        <f>'Table 6-8'!H3</f>
        <v>-842.3</v>
      </c>
      <c r="I5" s="18">
        <f>'Table 6-8'!I3</f>
        <v>-842.5</v>
      </c>
      <c r="J5" s="18">
        <f>'Table 6-8'!J3</f>
        <v>-833.6</v>
      </c>
      <c r="K5" s="18">
        <f>'Table 6-8'!K3</f>
        <v>-826.6</v>
      </c>
      <c r="L5" s="18">
        <f>'Table 6-8'!L3</f>
        <v>-825.2</v>
      </c>
      <c r="M5" s="18">
        <f>'Table 6-8'!M3</f>
        <v>-827.3</v>
      </c>
      <c r="N5" s="18">
        <f>'Table 6-8'!N3</f>
        <v>-789.4</v>
      </c>
      <c r="O5" s="18">
        <f>'Table 6-8'!O3</f>
        <v>-813.3</v>
      </c>
      <c r="P5" s="18">
        <f>'Table 6-8'!P3</f>
        <v>-724.5</v>
      </c>
      <c r="Q5" s="18">
        <f>'Table 6-8'!Q3</f>
        <v>-770</v>
      </c>
      <c r="R5" s="18">
        <f>'Table 6-8'!R3</f>
        <v>-805.3</v>
      </c>
      <c r="S5" s="18">
        <f>'Table 6-8'!S3</f>
        <v>-800</v>
      </c>
      <c r="T5" s="18">
        <f>'Table 6-8'!T3</f>
        <v>-801.3</v>
      </c>
      <c r="U5" s="18">
        <f>'Table 6-8'!U3</f>
        <v>-758.3</v>
      </c>
      <c r="V5" s="18">
        <f>'Table 6-8'!V3</f>
        <v>-786.6</v>
      </c>
      <c r="W5" s="18">
        <f>'Table 6-8'!W3</f>
        <v>-796.9</v>
      </c>
      <c r="X5" s="18">
        <f>'Table 6-8'!X3</f>
        <v>-790.3</v>
      </c>
      <c r="Y5" s="18">
        <f>'Table 6-8'!Y3</f>
        <v>-768.9</v>
      </c>
      <c r="Z5" s="18">
        <f>'Table 6-8'!Z3</f>
        <v>-793.4</v>
      </c>
      <c r="AA5" s="18">
        <f>'Table 6-8'!AA3</f>
        <v>-695.4</v>
      </c>
      <c r="AB5" s="18">
        <f>'Table 6-8'!AB3</f>
        <v>-790.6</v>
      </c>
      <c r="AC5" s="18">
        <f>'Table 6-8'!AC3</f>
        <v>-787.9</v>
      </c>
      <c r="AD5" s="18">
        <f>'Table 6-8'!AD3</f>
        <v>-779.6</v>
      </c>
      <c r="AE5" s="18">
        <f>'Table 6-8'!AE3</f>
        <v>-726.2</v>
      </c>
      <c r="AF5" s="18">
        <f>'Table 6-8'!AF3</f>
        <v>-765.2</v>
      </c>
      <c r="AG5" s="18">
        <f>'Table 6-8'!AG3</f>
        <v>-749.5</v>
      </c>
      <c r="AH5" s="18">
        <f>'Table 6-8'!AH3</f>
        <v>-694.3</v>
      </c>
      <c r="AI5" s="19">
        <v>-452.50844346393399</v>
      </c>
      <c r="AJ5" s="18">
        <v>-425.41579703339897</v>
      </c>
      <c r="AK5" s="18">
        <v>-576.62328040828504</v>
      </c>
      <c r="AL5" s="18">
        <v>-580.139503344991</v>
      </c>
      <c r="AM5" s="18">
        <v>-530.33456093817495</v>
      </c>
      <c r="AN5" s="20">
        <v>-474.77478093796299</v>
      </c>
    </row>
    <row r="6" spans="1:40" s="18" customFormat="1" x14ac:dyDescent="0.25">
      <c r="A6" s="18" t="s">
        <v>57</v>
      </c>
      <c r="B6" s="18">
        <f>'Table 6-8'!B11</f>
        <v>-123.8</v>
      </c>
      <c r="C6" s="18">
        <f>'Table 6-8'!C11</f>
        <v>-123.8</v>
      </c>
      <c r="D6" s="18">
        <f>'Table 6-8'!D11</f>
        <v>-120.7</v>
      </c>
      <c r="E6" s="18">
        <f>'Table 6-8'!E11</f>
        <v>-122.5</v>
      </c>
      <c r="F6" s="18">
        <f>'Table 6-8'!F11</f>
        <v>-118.4</v>
      </c>
      <c r="G6" s="18">
        <f>'Table 6-8'!G11</f>
        <v>-112.2</v>
      </c>
      <c r="H6" s="18">
        <f>'Table 6-8'!H11</f>
        <v>-117.3</v>
      </c>
      <c r="I6" s="18">
        <f>'Table 6-8'!I11</f>
        <v>-114.2</v>
      </c>
      <c r="J6" s="18">
        <f>'Table 6-8'!J11</f>
        <v>-119</v>
      </c>
      <c r="K6" s="18">
        <f>'Table 6-8'!K11</f>
        <v>-112.9</v>
      </c>
      <c r="L6" s="18">
        <f>'Table 6-8'!L11</f>
        <v>-93.4</v>
      </c>
      <c r="M6" s="18">
        <f>'Table 6-8'!M11</f>
        <v>-98.2</v>
      </c>
      <c r="N6" s="18">
        <f>'Table 6-8'!N11</f>
        <v>-93.7</v>
      </c>
      <c r="O6" s="18">
        <f>'Table 6-8'!O11</f>
        <v>-104.1</v>
      </c>
      <c r="P6" s="18">
        <f>'Table 6-8'!P11</f>
        <v>-105.4</v>
      </c>
      <c r="Q6" s="18">
        <f>'Table 6-8'!Q11</f>
        <v>-106</v>
      </c>
      <c r="R6" s="18">
        <f>'Table 6-8'!R11</f>
        <v>-100.3</v>
      </c>
      <c r="S6" s="18">
        <f>'Table 6-8'!S11</f>
        <v>-76.099999999999994</v>
      </c>
      <c r="T6" s="18">
        <f>'Table 6-8'!T11</f>
        <v>-54.4</v>
      </c>
      <c r="U6" s="18">
        <f>'Table 6-8'!U11</f>
        <v>-60.9</v>
      </c>
      <c r="V6" s="18">
        <f>'Table 6-8'!V11</f>
        <v>-69.099999999999994</v>
      </c>
      <c r="W6" s="18">
        <f>'Table 6-8'!W11</f>
        <v>-71</v>
      </c>
      <c r="X6" s="18">
        <f>'Table 6-8'!X11</f>
        <v>-76.400000000000006</v>
      </c>
      <c r="Y6" s="18">
        <f>'Table 6-8'!Y11</f>
        <v>-82.7</v>
      </c>
      <c r="Z6" s="18">
        <f>'Table 6-8'!Z11</f>
        <v>-85.9</v>
      </c>
      <c r="AA6" s="18">
        <f>'Table 6-8'!AA11</f>
        <v>-91.4</v>
      </c>
      <c r="AB6" s="18">
        <f>'Table 6-8'!AB11</f>
        <v>-95.5</v>
      </c>
      <c r="AC6" s="18">
        <f>'Table 6-8'!AC11</f>
        <v>-100</v>
      </c>
      <c r="AD6" s="18">
        <f>'Table 6-8'!AD11</f>
        <v>-93.9</v>
      </c>
      <c r="AE6" s="18">
        <f>'Table 6-8'!AE11</f>
        <v>-86.9</v>
      </c>
      <c r="AF6" s="18">
        <f>'Table 6-8'!AF11</f>
        <v>-96.8</v>
      </c>
      <c r="AG6" s="18">
        <f>'Table 6-8'!AG11</f>
        <v>-94.7</v>
      </c>
      <c r="AH6" s="18">
        <f>'Table 6-8'!AH11</f>
        <v>-92.8</v>
      </c>
      <c r="AI6" s="19">
        <v>-100.719822005</v>
      </c>
      <c r="AJ6" s="18">
        <v>-107.07600563</v>
      </c>
      <c r="AK6" s="18">
        <v>-111.889125736667</v>
      </c>
      <c r="AL6" s="18">
        <v>-115.810414023333</v>
      </c>
      <c r="AM6" s="18">
        <v>-119.25420726999999</v>
      </c>
      <c r="AN6" s="20">
        <v>-123.026014796667</v>
      </c>
    </row>
    <row r="7" spans="1:40" s="3" customFormat="1" x14ac:dyDescent="0.25">
      <c r="A7" s="3" t="s">
        <v>4</v>
      </c>
      <c r="B7" s="3">
        <v>-100.2</v>
      </c>
      <c r="C7" s="3">
        <v>-100.1</v>
      </c>
      <c r="D7" s="3">
        <v>-100</v>
      </c>
      <c r="E7" s="3">
        <v>-100</v>
      </c>
      <c r="F7" s="3">
        <v>-100</v>
      </c>
      <c r="G7" s="3">
        <v>-100.1</v>
      </c>
      <c r="H7" s="3">
        <v>-100.1</v>
      </c>
      <c r="I7" s="3">
        <v>-100</v>
      </c>
      <c r="J7" s="3">
        <v>-100.1</v>
      </c>
      <c r="K7" s="3">
        <v>-100.1</v>
      </c>
      <c r="L7" s="3">
        <v>-100.1</v>
      </c>
      <c r="M7" s="3">
        <v>-100.1</v>
      </c>
      <c r="N7" s="3">
        <v>-100.1</v>
      </c>
      <c r="O7" s="3">
        <v>-100.1</v>
      </c>
      <c r="P7" s="3">
        <v>-100.1</v>
      </c>
      <c r="Q7" s="3">
        <v>-100.2</v>
      </c>
      <c r="R7" s="3">
        <v>-100.2</v>
      </c>
      <c r="S7" s="3">
        <v>-100.2</v>
      </c>
      <c r="T7" s="3">
        <v>-100.2</v>
      </c>
      <c r="U7" s="3">
        <v>-100.2</v>
      </c>
      <c r="V7" s="3">
        <v>-100.2</v>
      </c>
      <c r="W7" s="3">
        <v>-100.2</v>
      </c>
      <c r="X7" s="3">
        <v>-100.2</v>
      </c>
      <c r="Y7" s="3">
        <v>-100.3</v>
      </c>
      <c r="Z7" s="3">
        <v>-100.3</v>
      </c>
      <c r="AA7" s="3">
        <v>-100.3</v>
      </c>
      <c r="AB7" s="3">
        <v>-100.4</v>
      </c>
      <c r="AC7" s="3">
        <v>-100.4</v>
      </c>
      <c r="AD7" s="3">
        <v>-100.4</v>
      </c>
      <c r="AE7" s="3">
        <v>-100.3</v>
      </c>
      <c r="AF7" s="3">
        <v>-100.3</v>
      </c>
      <c r="AG7" s="3">
        <v>-100.3</v>
      </c>
      <c r="AH7" s="3">
        <v>-100.3</v>
      </c>
      <c r="AI7" s="16">
        <v>-96.962481981118103</v>
      </c>
      <c r="AJ7">
        <v>-91.399951949648298</v>
      </c>
      <c r="AK7">
        <v>-86.759498455918902</v>
      </c>
      <c r="AL7">
        <v>-85.799057545173497</v>
      </c>
      <c r="AM7">
        <v>-84.338150235505495</v>
      </c>
      <c r="AN7" s="17">
        <v>-82.704318361679299</v>
      </c>
    </row>
    <row r="8" spans="1:40" s="2" customFormat="1" x14ac:dyDescent="0.25">
      <c r="A8" s="2" t="s">
        <v>58</v>
      </c>
      <c r="B8" s="2">
        <f t="shared" ref="B8:AN8" si="0">SUM(B4+B7)</f>
        <v>-1075</v>
      </c>
      <c r="C8" s="2">
        <f t="shared" si="0"/>
        <v>-1076.3999999999999</v>
      </c>
      <c r="D8" s="2">
        <f t="shared" si="0"/>
        <v>-1079.2</v>
      </c>
      <c r="E8" s="2">
        <f t="shared" si="0"/>
        <v>-1074.8</v>
      </c>
      <c r="F8" s="2">
        <f t="shared" si="0"/>
        <v>-1068</v>
      </c>
      <c r="G8" s="2">
        <f t="shared" si="0"/>
        <v>-1058.8</v>
      </c>
      <c r="H8" s="2">
        <f t="shared" si="0"/>
        <v>-1059.8</v>
      </c>
      <c r="I8" s="2">
        <f t="shared" si="0"/>
        <v>-1056.7</v>
      </c>
      <c r="J8" s="2">
        <f t="shared" si="0"/>
        <v>-1052.8</v>
      </c>
      <c r="K8" s="2">
        <f t="shared" si="0"/>
        <v>-1039.5999999999999</v>
      </c>
      <c r="L8" s="2">
        <f t="shared" si="0"/>
        <v>-1018.7</v>
      </c>
      <c r="M8" s="2">
        <f t="shared" si="0"/>
        <v>-1025.5999999999999</v>
      </c>
      <c r="N8" s="2">
        <f t="shared" si="0"/>
        <v>-983.30000000000007</v>
      </c>
      <c r="O8" s="2">
        <f t="shared" si="0"/>
        <v>-1017.5</v>
      </c>
      <c r="P8" s="2">
        <f t="shared" si="0"/>
        <v>-929.9</v>
      </c>
      <c r="Q8" s="2">
        <f t="shared" si="0"/>
        <v>-976.2</v>
      </c>
      <c r="R8" s="2">
        <f t="shared" si="0"/>
        <v>-1005.8000000000001</v>
      </c>
      <c r="S8" s="2">
        <f t="shared" si="0"/>
        <v>-976.40000000000009</v>
      </c>
      <c r="T8" s="2">
        <f t="shared" si="0"/>
        <v>-955.90000000000009</v>
      </c>
      <c r="U8" s="2">
        <f t="shared" si="0"/>
        <v>-919.30000000000007</v>
      </c>
      <c r="V8" s="2">
        <f t="shared" si="0"/>
        <v>-955.90000000000009</v>
      </c>
      <c r="W8" s="2">
        <f t="shared" si="0"/>
        <v>-968.1</v>
      </c>
      <c r="X8" s="2">
        <f t="shared" si="0"/>
        <v>-967</v>
      </c>
      <c r="Y8" s="2">
        <f t="shared" si="0"/>
        <v>-951.8</v>
      </c>
      <c r="Z8" s="2">
        <f t="shared" si="0"/>
        <v>-979.69999999999993</v>
      </c>
      <c r="AA8" s="2">
        <f t="shared" si="0"/>
        <v>-887.19999999999993</v>
      </c>
      <c r="AB8" s="2">
        <f t="shared" si="0"/>
        <v>-986.5</v>
      </c>
      <c r="AC8" s="2">
        <f t="shared" si="0"/>
        <v>-988.3</v>
      </c>
      <c r="AD8" s="2">
        <f t="shared" si="0"/>
        <v>-973.9</v>
      </c>
      <c r="AE8" s="2">
        <f t="shared" si="0"/>
        <v>-913.5</v>
      </c>
      <c r="AF8" s="2">
        <f t="shared" si="0"/>
        <v>-962.3</v>
      </c>
      <c r="AG8" s="2">
        <f t="shared" si="0"/>
        <v>-944.5</v>
      </c>
      <c r="AH8" s="2">
        <f t="shared" si="0"/>
        <v>-887.3</v>
      </c>
      <c r="AI8" s="11">
        <f t="shared" si="0"/>
        <v>-650.19074745005207</v>
      </c>
      <c r="AJ8" s="2">
        <f t="shared" si="0"/>
        <v>-623.89175461304728</v>
      </c>
      <c r="AK8" s="2">
        <f t="shared" si="0"/>
        <v>-775.27190460087093</v>
      </c>
      <c r="AL8" s="2">
        <f t="shared" si="0"/>
        <v>-781.7489749134985</v>
      </c>
      <c r="AM8" s="2">
        <f t="shared" si="0"/>
        <v>-733.92691844368051</v>
      </c>
      <c r="AN8" s="12">
        <f t="shared" si="0"/>
        <v>-680.50511409630928</v>
      </c>
    </row>
    <row r="9" spans="1:40" x14ac:dyDescent="0.25">
      <c r="AI9" s="11"/>
      <c r="AJ9" s="2"/>
      <c r="AK9" s="2"/>
      <c r="AL9" s="2"/>
      <c r="AM9" s="2"/>
      <c r="AN9" s="12"/>
    </row>
    <row r="10" spans="1:40" x14ac:dyDescent="0.25">
      <c r="AI10" s="11"/>
      <c r="AJ10" s="2"/>
      <c r="AK10" s="2"/>
      <c r="AL10" s="2"/>
      <c r="AM10" s="2"/>
      <c r="AN10" s="12"/>
    </row>
    <row r="11" spans="1:40" x14ac:dyDescent="0.25">
      <c r="A11" t="s">
        <v>60</v>
      </c>
      <c r="AI11" s="11"/>
      <c r="AJ11" s="2"/>
      <c r="AK11" s="2"/>
      <c r="AL11" s="2"/>
      <c r="AM11" s="2"/>
      <c r="AN11" s="12"/>
    </row>
    <row r="12" spans="1:40" s="3" customFormat="1" x14ac:dyDescent="0.25">
      <c r="A12" s="3" t="s">
        <v>13</v>
      </c>
      <c r="B12" s="3">
        <v>53.1</v>
      </c>
      <c r="C12" s="3">
        <v>52.2</v>
      </c>
      <c r="D12" s="3">
        <v>50.5</v>
      </c>
      <c r="E12" s="3">
        <v>50.7</v>
      </c>
      <c r="F12" s="3">
        <v>52.6</v>
      </c>
      <c r="G12" s="3">
        <v>50.1</v>
      </c>
      <c r="H12" s="3">
        <v>51.9</v>
      </c>
      <c r="I12" s="3">
        <v>49.7</v>
      </c>
      <c r="J12" s="3">
        <v>50.5</v>
      </c>
      <c r="K12" s="3">
        <v>52.5</v>
      </c>
      <c r="L12" s="3">
        <v>55.7</v>
      </c>
      <c r="M12" s="3">
        <v>51.5</v>
      </c>
      <c r="N12" s="3">
        <v>58.1</v>
      </c>
      <c r="O12" s="3">
        <v>55.1</v>
      </c>
      <c r="P12" s="3">
        <v>63.1</v>
      </c>
      <c r="Q12" s="3">
        <v>58.6</v>
      </c>
      <c r="R12" s="3">
        <v>54.5</v>
      </c>
      <c r="S12" s="3">
        <v>57</v>
      </c>
      <c r="T12" s="3">
        <v>53.5</v>
      </c>
      <c r="U12" s="3">
        <v>55.7</v>
      </c>
      <c r="V12" s="3">
        <v>50.8</v>
      </c>
      <c r="W12" s="3">
        <v>53.6</v>
      </c>
      <c r="X12" s="3">
        <v>55.2</v>
      </c>
      <c r="Y12" s="3">
        <v>55.6</v>
      </c>
      <c r="Z12" s="3">
        <v>51.7</v>
      </c>
      <c r="AA12" s="3">
        <v>63.7</v>
      </c>
      <c r="AB12" s="3">
        <v>51.9</v>
      </c>
      <c r="AC12" s="3">
        <v>57.6</v>
      </c>
      <c r="AD12" s="3">
        <v>55.6</v>
      </c>
      <c r="AE12" s="3">
        <v>52.5</v>
      </c>
      <c r="AF12" s="3">
        <v>59.3</v>
      </c>
      <c r="AG12" s="3">
        <v>62.2</v>
      </c>
      <c r="AH12" s="3">
        <v>58.4</v>
      </c>
      <c r="AI12" s="8"/>
      <c r="AJ12" s="9"/>
      <c r="AK12" s="9"/>
      <c r="AL12" s="9"/>
      <c r="AM12" s="9"/>
      <c r="AN12" s="10"/>
    </row>
    <row r="13" spans="1:40" x14ac:dyDescent="0.25">
      <c r="A13" t="s">
        <v>25</v>
      </c>
      <c r="B13">
        <v>3.4</v>
      </c>
      <c r="C13">
        <v>2.5</v>
      </c>
      <c r="D13">
        <v>0.8</v>
      </c>
      <c r="E13">
        <v>1.1000000000000001</v>
      </c>
      <c r="F13">
        <v>2.9</v>
      </c>
      <c r="G13">
        <v>0.6</v>
      </c>
      <c r="H13">
        <v>2</v>
      </c>
      <c r="I13">
        <v>0.3</v>
      </c>
      <c r="J13">
        <v>1.1000000000000001</v>
      </c>
      <c r="K13">
        <v>2.9</v>
      </c>
      <c r="L13">
        <v>6.1</v>
      </c>
      <c r="M13">
        <v>2.2000000000000002</v>
      </c>
      <c r="N13">
        <v>8.8000000000000007</v>
      </c>
      <c r="O13">
        <v>5.9</v>
      </c>
      <c r="P13">
        <v>14.1</v>
      </c>
      <c r="Q13">
        <v>9.1999999999999993</v>
      </c>
      <c r="R13">
        <v>4.8</v>
      </c>
      <c r="S13">
        <v>7.5</v>
      </c>
      <c r="T13">
        <v>4.3</v>
      </c>
      <c r="U13">
        <v>6.4</v>
      </c>
      <c r="V13">
        <v>1.8</v>
      </c>
      <c r="W13">
        <v>3.8</v>
      </c>
      <c r="X13">
        <v>5.6</v>
      </c>
      <c r="Y13">
        <v>6.5</v>
      </c>
      <c r="Z13">
        <v>2.4</v>
      </c>
      <c r="AA13">
        <v>14.3</v>
      </c>
      <c r="AB13">
        <v>2.4</v>
      </c>
      <c r="AC13">
        <v>7.9</v>
      </c>
      <c r="AD13">
        <v>6</v>
      </c>
      <c r="AE13">
        <v>3.4</v>
      </c>
      <c r="AF13">
        <v>9.8000000000000007</v>
      </c>
      <c r="AG13">
        <v>12.7</v>
      </c>
      <c r="AH13">
        <v>9.1</v>
      </c>
      <c r="AI13" s="11"/>
      <c r="AJ13" s="2"/>
      <c r="AK13" s="2"/>
      <c r="AL13" s="2"/>
      <c r="AM13" s="2"/>
      <c r="AN13" s="12"/>
    </row>
    <row r="14" spans="1:40" x14ac:dyDescent="0.25">
      <c r="A14" t="s">
        <v>26</v>
      </c>
      <c r="B14" t="s">
        <v>27</v>
      </c>
      <c r="C14" t="s">
        <v>27</v>
      </c>
      <c r="D14" t="s">
        <v>27</v>
      </c>
      <c r="E14" t="s">
        <v>27</v>
      </c>
      <c r="F14" t="s">
        <v>27</v>
      </c>
      <c r="G14" t="s">
        <v>27</v>
      </c>
      <c r="H14" t="s">
        <v>27</v>
      </c>
      <c r="I14" t="s">
        <v>27</v>
      </c>
      <c r="J14" t="s">
        <v>27</v>
      </c>
      <c r="K14" t="s">
        <v>27</v>
      </c>
      <c r="L14" t="s">
        <v>27</v>
      </c>
      <c r="M14" t="s">
        <v>27</v>
      </c>
      <c r="N14" t="s">
        <v>27</v>
      </c>
      <c r="O14" t="s">
        <v>27</v>
      </c>
      <c r="P14" t="s">
        <v>27</v>
      </c>
      <c r="Q14" t="s">
        <v>27</v>
      </c>
      <c r="R14" t="s">
        <v>27</v>
      </c>
      <c r="S14" t="s">
        <v>27</v>
      </c>
      <c r="T14" t="s">
        <v>27</v>
      </c>
      <c r="U14" t="s">
        <v>27</v>
      </c>
      <c r="V14" t="s">
        <v>27</v>
      </c>
      <c r="W14" t="s">
        <v>27</v>
      </c>
      <c r="X14" t="s">
        <v>27</v>
      </c>
      <c r="Y14" t="s">
        <v>27</v>
      </c>
      <c r="Z14" t="s">
        <v>27</v>
      </c>
      <c r="AA14" t="s">
        <v>27</v>
      </c>
      <c r="AB14" t="s">
        <v>27</v>
      </c>
      <c r="AC14" t="s">
        <v>27</v>
      </c>
      <c r="AD14" t="s">
        <v>27</v>
      </c>
      <c r="AE14" t="s">
        <v>27</v>
      </c>
      <c r="AF14" t="s">
        <v>27</v>
      </c>
      <c r="AG14" t="s">
        <v>27</v>
      </c>
      <c r="AH14" t="s">
        <v>27</v>
      </c>
      <c r="AI14" s="11"/>
      <c r="AJ14" s="2"/>
      <c r="AK14" s="2"/>
      <c r="AL14" s="2"/>
      <c r="AM14" s="2"/>
      <c r="AN14" s="12"/>
    </row>
    <row r="15" spans="1:40" x14ac:dyDescent="0.25">
      <c r="AI15" s="11"/>
      <c r="AJ15" s="2"/>
      <c r="AK15" s="2"/>
      <c r="AL15" s="2"/>
      <c r="AM15" s="2"/>
      <c r="AN15" s="12"/>
    </row>
    <row r="16" spans="1:40" s="3" customFormat="1" x14ac:dyDescent="0.25">
      <c r="A16" s="3" t="s">
        <v>19</v>
      </c>
      <c r="B16" s="3">
        <v>4.8</v>
      </c>
      <c r="C16" s="3">
        <v>4.4000000000000004</v>
      </c>
      <c r="D16" s="3">
        <v>3.3</v>
      </c>
      <c r="E16" s="3">
        <v>3.7</v>
      </c>
      <c r="F16" s="3">
        <v>4.8</v>
      </c>
      <c r="G16" s="3">
        <v>3.4</v>
      </c>
      <c r="H16" s="3">
        <v>4.8</v>
      </c>
      <c r="I16" s="3">
        <v>3.4</v>
      </c>
      <c r="J16" s="3">
        <v>3.6</v>
      </c>
      <c r="K16" s="3">
        <v>5.3</v>
      </c>
      <c r="L16" s="3">
        <v>7.3</v>
      </c>
      <c r="M16" s="3">
        <v>4.9000000000000004</v>
      </c>
      <c r="N16" s="3">
        <v>8.9</v>
      </c>
      <c r="O16" s="3">
        <v>6.8</v>
      </c>
      <c r="P16" s="3">
        <v>13.6</v>
      </c>
      <c r="Q16" s="3">
        <v>10.4</v>
      </c>
      <c r="R16" s="3">
        <v>7.4</v>
      </c>
      <c r="S16" s="3">
        <v>8.9</v>
      </c>
      <c r="T16" s="3">
        <v>6.7</v>
      </c>
      <c r="U16" s="3">
        <v>8.4</v>
      </c>
      <c r="V16" s="3">
        <v>4.4000000000000004</v>
      </c>
      <c r="W16" s="3">
        <v>6.5</v>
      </c>
      <c r="X16" s="3">
        <v>6.9</v>
      </c>
      <c r="Y16" s="3">
        <v>7.2</v>
      </c>
      <c r="Z16" s="3">
        <v>5</v>
      </c>
      <c r="AA16" s="3">
        <v>12.3</v>
      </c>
      <c r="AB16" s="3">
        <v>5</v>
      </c>
      <c r="AC16" s="3">
        <v>8.1999999999999993</v>
      </c>
      <c r="AD16" s="3">
        <v>7.2</v>
      </c>
      <c r="AE16" s="3">
        <v>5.5</v>
      </c>
      <c r="AF16" s="3">
        <v>9.1</v>
      </c>
      <c r="AG16" s="3">
        <v>10.8</v>
      </c>
      <c r="AH16" s="3">
        <v>9.1</v>
      </c>
      <c r="AI16" s="8"/>
      <c r="AJ16" s="9"/>
      <c r="AK16" s="9"/>
      <c r="AL16" s="9"/>
      <c r="AM16" s="9"/>
      <c r="AN16" s="10"/>
    </row>
    <row r="17" spans="1:40" x14ac:dyDescent="0.25">
      <c r="A17" t="s">
        <v>25</v>
      </c>
      <c r="B17">
        <v>2.4</v>
      </c>
      <c r="C17">
        <v>2</v>
      </c>
      <c r="D17">
        <v>0.5</v>
      </c>
      <c r="E17">
        <v>0.7</v>
      </c>
      <c r="F17">
        <v>1.8</v>
      </c>
      <c r="G17">
        <v>0.4</v>
      </c>
      <c r="H17">
        <v>1.3</v>
      </c>
      <c r="I17">
        <v>0.2</v>
      </c>
      <c r="J17">
        <v>0.7</v>
      </c>
      <c r="K17">
        <v>2</v>
      </c>
      <c r="L17">
        <v>3.6</v>
      </c>
      <c r="M17">
        <v>1.4</v>
      </c>
      <c r="N17">
        <v>5.6</v>
      </c>
      <c r="O17">
        <v>3.5</v>
      </c>
      <c r="P17">
        <v>9.6999999999999993</v>
      </c>
      <c r="Q17">
        <v>6.3</v>
      </c>
      <c r="R17">
        <v>3</v>
      </c>
      <c r="S17">
        <v>4.5999999999999996</v>
      </c>
      <c r="T17">
        <v>2.6</v>
      </c>
      <c r="U17">
        <v>4.4000000000000004</v>
      </c>
      <c r="V17">
        <v>1.3</v>
      </c>
      <c r="W17">
        <v>2.7</v>
      </c>
      <c r="X17">
        <v>3.4</v>
      </c>
      <c r="Y17">
        <v>4.0999999999999996</v>
      </c>
      <c r="Z17">
        <v>1.6</v>
      </c>
      <c r="AA17">
        <v>9.1</v>
      </c>
      <c r="AB17">
        <v>1.6</v>
      </c>
      <c r="AC17">
        <v>4.5999999999999996</v>
      </c>
      <c r="AD17">
        <v>3.7</v>
      </c>
      <c r="AE17">
        <v>2.2999999999999998</v>
      </c>
      <c r="AF17">
        <v>5.5</v>
      </c>
      <c r="AG17">
        <v>7.2</v>
      </c>
      <c r="AH17">
        <v>5.7</v>
      </c>
      <c r="AI17" s="11"/>
      <c r="AJ17" s="2"/>
      <c r="AK17" s="2"/>
      <c r="AL17" s="2"/>
      <c r="AM17" s="2"/>
      <c r="AN17" s="12"/>
    </row>
    <row r="18" spans="1:40" x14ac:dyDescent="0.25">
      <c r="A18" t="s">
        <v>29</v>
      </c>
      <c r="B18">
        <v>0.1</v>
      </c>
      <c r="C18">
        <v>0.1</v>
      </c>
      <c r="D18">
        <v>0.1</v>
      </c>
      <c r="E18">
        <v>0.1</v>
      </c>
      <c r="F18">
        <v>0.2</v>
      </c>
      <c r="G18">
        <v>0.2</v>
      </c>
      <c r="H18">
        <v>0.3</v>
      </c>
      <c r="I18">
        <v>0.4</v>
      </c>
      <c r="J18">
        <v>0.4</v>
      </c>
      <c r="K18">
        <v>0.5</v>
      </c>
      <c r="L18">
        <v>0.5</v>
      </c>
      <c r="M18">
        <v>0.5</v>
      </c>
      <c r="N18">
        <v>0.5</v>
      </c>
      <c r="O18">
        <v>0.5</v>
      </c>
      <c r="P18">
        <v>0.4</v>
      </c>
      <c r="Q18">
        <v>0.4</v>
      </c>
      <c r="R18">
        <v>0.4</v>
      </c>
      <c r="S18">
        <v>0.4</v>
      </c>
      <c r="T18">
        <v>0.4</v>
      </c>
      <c r="U18">
        <v>0.4</v>
      </c>
      <c r="V18">
        <v>0.4</v>
      </c>
      <c r="W18">
        <v>0.4</v>
      </c>
      <c r="X18">
        <v>0.4</v>
      </c>
      <c r="Y18">
        <v>0.4</v>
      </c>
      <c r="Z18">
        <v>0.4</v>
      </c>
      <c r="AA18">
        <v>0.4</v>
      </c>
      <c r="AB18">
        <v>0.4</v>
      </c>
      <c r="AC18">
        <v>0.4</v>
      </c>
      <c r="AD18">
        <v>0.4</v>
      </c>
      <c r="AE18">
        <v>0.4</v>
      </c>
      <c r="AF18">
        <v>0.4</v>
      </c>
      <c r="AG18">
        <v>0.4</v>
      </c>
      <c r="AH18">
        <v>0.4</v>
      </c>
      <c r="AI18" s="11"/>
      <c r="AJ18" s="2"/>
      <c r="AK18" s="2"/>
      <c r="AL18" s="2"/>
      <c r="AM18" s="2"/>
      <c r="AN18" s="12"/>
    </row>
    <row r="19" spans="1:40" x14ac:dyDescent="0.25">
      <c r="A19" t="s">
        <v>26</v>
      </c>
      <c r="B19">
        <v>0.1</v>
      </c>
      <c r="C19">
        <v>0.1</v>
      </c>
      <c r="D19">
        <v>0.1</v>
      </c>
      <c r="E19">
        <v>0.1</v>
      </c>
      <c r="F19">
        <v>0.1</v>
      </c>
      <c r="G19">
        <v>0.1</v>
      </c>
      <c r="H19">
        <v>0.1</v>
      </c>
      <c r="I19">
        <v>0.1</v>
      </c>
      <c r="J19">
        <v>0.1</v>
      </c>
      <c r="K19">
        <v>0.1</v>
      </c>
      <c r="L19">
        <v>0.1</v>
      </c>
      <c r="M19">
        <v>0.1</v>
      </c>
      <c r="N19">
        <v>0.1</v>
      </c>
      <c r="O19">
        <v>0.1</v>
      </c>
      <c r="P19">
        <v>0.1</v>
      </c>
      <c r="Q19">
        <v>0.1</v>
      </c>
      <c r="R19">
        <v>0.1</v>
      </c>
      <c r="S19">
        <v>0.1</v>
      </c>
      <c r="T19">
        <v>0.1</v>
      </c>
      <c r="U19">
        <v>0.1</v>
      </c>
      <c r="V19">
        <v>0.1</v>
      </c>
      <c r="W19">
        <v>0.1</v>
      </c>
      <c r="X19">
        <v>0.1</v>
      </c>
      <c r="Y19">
        <v>0.1</v>
      </c>
      <c r="Z19">
        <v>0.1</v>
      </c>
      <c r="AA19">
        <v>0.1</v>
      </c>
      <c r="AB19">
        <v>0.1</v>
      </c>
      <c r="AC19">
        <v>0.1</v>
      </c>
      <c r="AD19">
        <v>0.1</v>
      </c>
      <c r="AE19">
        <v>0.1</v>
      </c>
      <c r="AF19">
        <v>0.1</v>
      </c>
      <c r="AG19">
        <v>0.1</v>
      </c>
      <c r="AH19">
        <v>0.1</v>
      </c>
      <c r="AI19" s="13"/>
      <c r="AJ19" s="14"/>
      <c r="AK19" s="14"/>
      <c r="AL19" s="14"/>
      <c r="AM19" s="14"/>
      <c r="AN19" s="15"/>
    </row>
    <row r="22" spans="1:40" x14ac:dyDescent="0.25">
      <c r="A22" s="31" t="s">
        <v>70</v>
      </c>
      <c r="B22" s="31"/>
      <c r="C22" s="31"/>
      <c r="D22" s="31"/>
      <c r="E22" s="31"/>
      <c r="F22" s="31"/>
      <c r="G22" s="31"/>
      <c r="H22" s="31"/>
      <c r="I22" s="31"/>
      <c r="J22" s="31"/>
      <c r="K22" s="31"/>
    </row>
    <row r="23" spans="1:40" x14ac:dyDescent="0.25">
      <c r="A23" s="28" t="s">
        <v>1</v>
      </c>
      <c r="B23" s="32">
        <f>Q3</f>
        <v>2005</v>
      </c>
      <c r="C23" s="32">
        <f>AF3</f>
        <v>2020</v>
      </c>
      <c r="D23" s="32">
        <f t="shared" ref="D23:K28" si="1">AG3</f>
        <v>2021</v>
      </c>
      <c r="E23" s="32">
        <f t="shared" si="1"/>
        <v>2022</v>
      </c>
      <c r="F23" s="32">
        <f t="shared" si="1"/>
        <v>2025</v>
      </c>
      <c r="G23" s="32">
        <f t="shared" si="1"/>
        <v>2030</v>
      </c>
      <c r="H23" s="32">
        <f t="shared" si="1"/>
        <v>2035</v>
      </c>
      <c r="I23" s="32">
        <f t="shared" si="1"/>
        <v>2040</v>
      </c>
      <c r="J23" s="32">
        <f t="shared" si="1"/>
        <v>2045</v>
      </c>
      <c r="K23" s="32">
        <f>AN3</f>
        <v>2050</v>
      </c>
    </row>
    <row r="24" spans="1:40" x14ac:dyDescent="0.25">
      <c r="A24" s="3" t="s">
        <v>3</v>
      </c>
      <c r="B24" s="29">
        <f t="shared" ref="B24:B28" si="2">Q4</f>
        <v>-876</v>
      </c>
      <c r="C24" s="29">
        <f t="shared" ref="C24:C28" si="3">AF4</f>
        <v>-862</v>
      </c>
      <c r="D24" s="29">
        <f t="shared" si="1"/>
        <v>-844.2</v>
      </c>
      <c r="E24" s="29">
        <f t="shared" si="1"/>
        <v>-787</v>
      </c>
      <c r="F24" s="29">
        <f t="shared" si="1"/>
        <v>-553.22826546893396</v>
      </c>
      <c r="G24" s="29">
        <f t="shared" si="1"/>
        <v>-532.49180266339897</v>
      </c>
      <c r="H24" s="29">
        <f t="shared" si="1"/>
        <v>-688.51240614495202</v>
      </c>
      <c r="I24" s="29">
        <f t="shared" si="1"/>
        <v>-695.94991736832503</v>
      </c>
      <c r="J24" s="29">
        <f t="shared" si="1"/>
        <v>-649.588768208175</v>
      </c>
      <c r="K24" s="29">
        <f t="shared" si="1"/>
        <v>-597.80079573463001</v>
      </c>
    </row>
    <row r="25" spans="1:40" x14ac:dyDescent="0.25">
      <c r="A25" s="18" t="s">
        <v>56</v>
      </c>
      <c r="B25" s="29">
        <f t="shared" si="2"/>
        <v>-770</v>
      </c>
      <c r="C25" s="29">
        <f t="shared" si="3"/>
        <v>-765.2</v>
      </c>
      <c r="D25" s="29">
        <f t="shared" si="1"/>
        <v>-749.5</v>
      </c>
      <c r="E25" s="29">
        <f t="shared" si="1"/>
        <v>-694.3</v>
      </c>
      <c r="F25" s="29">
        <f t="shared" si="1"/>
        <v>-452.50844346393399</v>
      </c>
      <c r="G25" s="29">
        <f t="shared" si="1"/>
        <v>-425.41579703339897</v>
      </c>
      <c r="H25" s="29">
        <f t="shared" si="1"/>
        <v>-576.62328040828504</v>
      </c>
      <c r="I25" s="29">
        <f t="shared" si="1"/>
        <v>-580.139503344991</v>
      </c>
      <c r="J25" s="29">
        <f t="shared" si="1"/>
        <v>-530.33456093817495</v>
      </c>
      <c r="K25" s="29">
        <f t="shared" si="1"/>
        <v>-474.77478093796299</v>
      </c>
    </row>
    <row r="26" spans="1:40" x14ac:dyDescent="0.25">
      <c r="A26" s="18" t="s">
        <v>57</v>
      </c>
      <c r="B26" s="29">
        <f t="shared" si="2"/>
        <v>-106</v>
      </c>
      <c r="C26" s="29">
        <f t="shared" si="3"/>
        <v>-96.8</v>
      </c>
      <c r="D26" s="29">
        <f t="shared" si="1"/>
        <v>-94.7</v>
      </c>
      <c r="E26" s="29">
        <f t="shared" si="1"/>
        <v>-92.8</v>
      </c>
      <c r="F26" s="29">
        <f t="shared" si="1"/>
        <v>-100.719822005</v>
      </c>
      <c r="G26" s="29">
        <f t="shared" si="1"/>
        <v>-107.07600563</v>
      </c>
      <c r="H26" s="29">
        <f t="shared" si="1"/>
        <v>-111.889125736667</v>
      </c>
      <c r="I26" s="29">
        <f t="shared" si="1"/>
        <v>-115.810414023333</v>
      </c>
      <c r="J26" s="29">
        <f t="shared" si="1"/>
        <v>-119.25420726999999</v>
      </c>
      <c r="K26" s="29">
        <f t="shared" si="1"/>
        <v>-123.026014796667</v>
      </c>
    </row>
    <row r="27" spans="1:40" x14ac:dyDescent="0.25">
      <c r="A27" s="3" t="s">
        <v>4</v>
      </c>
      <c r="B27" s="29">
        <f t="shared" si="2"/>
        <v>-100.2</v>
      </c>
      <c r="C27" s="29">
        <f t="shared" si="3"/>
        <v>-100.3</v>
      </c>
      <c r="D27" s="29">
        <f t="shared" si="1"/>
        <v>-100.3</v>
      </c>
      <c r="E27" s="29">
        <f t="shared" si="1"/>
        <v>-100.3</v>
      </c>
      <c r="F27" s="29">
        <f t="shared" si="1"/>
        <v>-96.962481981118103</v>
      </c>
      <c r="G27" s="29">
        <f t="shared" si="1"/>
        <v>-91.399951949648298</v>
      </c>
      <c r="H27" s="29">
        <f t="shared" si="1"/>
        <v>-86.759498455918902</v>
      </c>
      <c r="I27" s="29">
        <f t="shared" si="1"/>
        <v>-85.799057545173497</v>
      </c>
      <c r="J27" s="29">
        <f t="shared" si="1"/>
        <v>-84.338150235505495</v>
      </c>
      <c r="K27" s="29">
        <f t="shared" si="1"/>
        <v>-82.704318361679299</v>
      </c>
    </row>
    <row r="28" spans="1:40" x14ac:dyDescent="0.25">
      <c r="A28" s="2" t="s">
        <v>58</v>
      </c>
      <c r="B28" s="29">
        <f t="shared" si="2"/>
        <v>-976.2</v>
      </c>
      <c r="C28" s="29">
        <f t="shared" si="3"/>
        <v>-962.3</v>
      </c>
      <c r="D28" s="29">
        <f t="shared" si="1"/>
        <v>-944.5</v>
      </c>
      <c r="E28" s="29">
        <f t="shared" si="1"/>
        <v>-887.3</v>
      </c>
      <c r="F28" s="29">
        <f t="shared" si="1"/>
        <v>-650.19074745005207</v>
      </c>
      <c r="G28" s="29">
        <f t="shared" si="1"/>
        <v>-623.89175461304728</v>
      </c>
      <c r="H28" s="29">
        <f t="shared" si="1"/>
        <v>-775.27190460087093</v>
      </c>
      <c r="I28" s="29">
        <f t="shared" si="1"/>
        <v>-781.7489749134985</v>
      </c>
      <c r="J28" s="29">
        <f t="shared" si="1"/>
        <v>-733.92691844368051</v>
      </c>
      <c r="K28" s="29">
        <f t="shared" si="1"/>
        <v>-680.50511409630928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84153-B717-4606-A671-89EAC827969D}">
  <dimension ref="A1:AN12"/>
  <sheetViews>
    <sheetView workbookViewId="0">
      <pane xSplit="1" topLeftCell="X1" activePane="topRight" state="frozen"/>
      <selection pane="topRight" activeCell="AI1" sqref="AI1:AN12"/>
    </sheetView>
  </sheetViews>
  <sheetFormatPr defaultRowHeight="15" x14ac:dyDescent="0.25"/>
  <cols>
    <col min="1" max="1" width="45.140625" customWidth="1"/>
    <col min="4" max="4" width="10.42578125" customWidth="1"/>
  </cols>
  <sheetData>
    <row r="1" spans="1:40" ht="15.75" thickBot="1" x14ac:dyDescent="0.3">
      <c r="A1" s="2" t="s">
        <v>74</v>
      </c>
      <c r="C1" t="s">
        <v>75</v>
      </c>
      <c r="D1" s="27">
        <v>45519</v>
      </c>
      <c r="AI1" s="21" t="s">
        <v>79</v>
      </c>
    </row>
    <row r="2" spans="1:40" x14ac:dyDescent="0.25">
      <c r="J2" t="s">
        <v>77</v>
      </c>
      <c r="AI2" s="70" t="s">
        <v>61</v>
      </c>
      <c r="AJ2" s="71"/>
      <c r="AK2" s="71"/>
      <c r="AL2" s="71"/>
      <c r="AM2" s="72" t="s">
        <v>59</v>
      </c>
      <c r="AN2" s="73"/>
    </row>
    <row r="3" spans="1:40" x14ac:dyDescent="0.25">
      <c r="A3" s="27"/>
      <c r="B3" s="2">
        <v>1990</v>
      </c>
      <c r="C3" s="2">
        <v>1991</v>
      </c>
      <c r="D3" s="2">
        <v>1992</v>
      </c>
      <c r="E3" s="2">
        <v>1993</v>
      </c>
      <c r="F3" s="2">
        <v>1994</v>
      </c>
      <c r="G3" s="2">
        <v>1995</v>
      </c>
      <c r="H3" s="2">
        <v>1996</v>
      </c>
      <c r="I3" s="2">
        <v>1997</v>
      </c>
      <c r="J3" s="2">
        <v>1998</v>
      </c>
      <c r="K3" s="2">
        <v>1999</v>
      </c>
      <c r="L3" s="2">
        <v>2000</v>
      </c>
      <c r="M3" s="2">
        <v>2001</v>
      </c>
      <c r="N3" s="2">
        <v>2002</v>
      </c>
      <c r="O3" s="2">
        <v>2003</v>
      </c>
      <c r="P3" s="2">
        <v>2004</v>
      </c>
      <c r="Q3" s="28">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0">
        <v>2025</v>
      </c>
      <c r="AJ3" s="35">
        <v>2030</v>
      </c>
      <c r="AK3" s="35">
        <v>2035</v>
      </c>
      <c r="AL3" s="35">
        <v>2040</v>
      </c>
      <c r="AM3" s="74">
        <v>2045</v>
      </c>
      <c r="AN3" s="76">
        <v>2050</v>
      </c>
    </row>
    <row r="4" spans="1:40" x14ac:dyDescent="0.25">
      <c r="A4" s="3" t="s">
        <v>13</v>
      </c>
      <c r="B4" s="3">
        <v>53.1</v>
      </c>
      <c r="C4" s="3">
        <v>52.2</v>
      </c>
      <c r="D4" s="3">
        <v>50.5</v>
      </c>
      <c r="E4" s="3">
        <v>50.7</v>
      </c>
      <c r="F4" s="3">
        <v>52.6</v>
      </c>
      <c r="G4" s="3">
        <v>50.1</v>
      </c>
      <c r="H4" s="3">
        <v>51.9</v>
      </c>
      <c r="I4" s="3">
        <v>49.7</v>
      </c>
      <c r="J4" s="3">
        <v>50.5</v>
      </c>
      <c r="K4" s="3">
        <v>52.5</v>
      </c>
      <c r="L4" s="3">
        <v>55.7</v>
      </c>
      <c r="M4" s="3">
        <v>51.5</v>
      </c>
      <c r="N4" s="3">
        <v>58.1</v>
      </c>
      <c r="O4" s="3">
        <v>55.1</v>
      </c>
      <c r="P4" s="3">
        <v>63.1</v>
      </c>
      <c r="Q4" s="3">
        <v>58.6</v>
      </c>
      <c r="R4" s="3">
        <v>54.5</v>
      </c>
      <c r="S4" s="3">
        <v>57</v>
      </c>
      <c r="T4" s="3">
        <v>53.5</v>
      </c>
      <c r="U4" s="3">
        <v>55.7</v>
      </c>
      <c r="V4" s="3">
        <v>50.8</v>
      </c>
      <c r="W4" s="3">
        <v>53.6</v>
      </c>
      <c r="X4" s="3">
        <v>55.2</v>
      </c>
      <c r="Y4" s="3">
        <v>55.6</v>
      </c>
      <c r="Z4" s="3">
        <v>51.7</v>
      </c>
      <c r="AA4" s="3">
        <v>63.7</v>
      </c>
      <c r="AB4" s="3">
        <v>51.9</v>
      </c>
      <c r="AC4" s="3">
        <v>57.6</v>
      </c>
      <c r="AD4" s="3">
        <v>55.6</v>
      </c>
      <c r="AE4" s="3">
        <v>52.5</v>
      </c>
      <c r="AF4" s="3">
        <v>59.3</v>
      </c>
      <c r="AG4" s="3">
        <v>62.2</v>
      </c>
      <c r="AH4" s="3">
        <v>58.4</v>
      </c>
      <c r="AI4" s="77">
        <v>58.4</v>
      </c>
      <c r="AJ4" s="75">
        <v>58.4</v>
      </c>
      <c r="AK4" s="75">
        <v>58.4</v>
      </c>
      <c r="AL4" s="75">
        <v>58.4</v>
      </c>
      <c r="AM4" s="75">
        <v>58.4</v>
      </c>
      <c r="AN4" s="78">
        <v>58.4</v>
      </c>
    </row>
    <row r="5" spans="1:40" x14ac:dyDescent="0.25">
      <c r="A5" t="s">
        <v>25</v>
      </c>
      <c r="B5">
        <v>3.4</v>
      </c>
      <c r="C5">
        <v>2.5</v>
      </c>
      <c r="D5">
        <v>0.8</v>
      </c>
      <c r="E5">
        <v>1.1000000000000001</v>
      </c>
      <c r="F5">
        <v>2.9</v>
      </c>
      <c r="G5">
        <v>0.6</v>
      </c>
      <c r="H5">
        <v>2</v>
      </c>
      <c r="I5">
        <v>0.3</v>
      </c>
      <c r="J5">
        <v>1.1000000000000001</v>
      </c>
      <c r="K5">
        <v>2.9</v>
      </c>
      <c r="L5">
        <v>6.1</v>
      </c>
      <c r="M5">
        <v>2.2000000000000002</v>
      </c>
      <c r="N5">
        <v>8.8000000000000007</v>
      </c>
      <c r="O5">
        <v>5.9</v>
      </c>
      <c r="P5">
        <v>14.1</v>
      </c>
      <c r="Q5">
        <v>9.1999999999999993</v>
      </c>
      <c r="R5">
        <v>4.8</v>
      </c>
      <c r="S5">
        <v>7.5</v>
      </c>
      <c r="T5">
        <v>4.3</v>
      </c>
      <c r="U5">
        <v>6.4</v>
      </c>
      <c r="V5">
        <v>1.8</v>
      </c>
      <c r="W5">
        <v>3.8</v>
      </c>
      <c r="X5">
        <v>5.6</v>
      </c>
      <c r="Y5">
        <v>6.5</v>
      </c>
      <c r="Z5">
        <v>2.4</v>
      </c>
      <c r="AA5">
        <v>14.3</v>
      </c>
      <c r="AB5">
        <v>2.4</v>
      </c>
      <c r="AC5">
        <v>7.9</v>
      </c>
      <c r="AD5">
        <v>6</v>
      </c>
      <c r="AE5">
        <v>3.4</v>
      </c>
      <c r="AF5">
        <v>9.8000000000000007</v>
      </c>
      <c r="AG5">
        <v>12.7</v>
      </c>
      <c r="AH5">
        <v>9.1</v>
      </c>
      <c r="AI5" s="42">
        <v>9.1</v>
      </c>
      <c r="AJ5" s="36">
        <v>9.1</v>
      </c>
      <c r="AK5" s="36">
        <v>9.1</v>
      </c>
      <c r="AL5" s="36">
        <v>9.1</v>
      </c>
      <c r="AM5" s="36">
        <v>9.1</v>
      </c>
      <c r="AN5" s="43">
        <v>9.1</v>
      </c>
    </row>
    <row r="6" spans="1:40" x14ac:dyDescent="0.25">
      <c r="A6" t="s">
        <v>26</v>
      </c>
      <c r="B6" t="s">
        <v>27</v>
      </c>
      <c r="C6" t="s">
        <v>27</v>
      </c>
      <c r="D6" t="s">
        <v>27</v>
      </c>
      <c r="E6" t="s">
        <v>27</v>
      </c>
      <c r="F6" t="s">
        <v>27</v>
      </c>
      <c r="G6" t="s">
        <v>27</v>
      </c>
      <c r="H6" t="s">
        <v>27</v>
      </c>
      <c r="I6" t="s">
        <v>27</v>
      </c>
      <c r="J6" t="s">
        <v>27</v>
      </c>
      <c r="K6" t="s">
        <v>27</v>
      </c>
      <c r="L6" t="s">
        <v>27</v>
      </c>
      <c r="M6" t="s">
        <v>27</v>
      </c>
      <c r="N6" t="s">
        <v>27</v>
      </c>
      <c r="O6" t="s">
        <v>27</v>
      </c>
      <c r="P6" t="s">
        <v>27</v>
      </c>
      <c r="Q6" t="s">
        <v>27</v>
      </c>
      <c r="R6" t="s">
        <v>27</v>
      </c>
      <c r="S6" t="s">
        <v>27</v>
      </c>
      <c r="T6" t="s">
        <v>27</v>
      </c>
      <c r="U6" t="s">
        <v>27</v>
      </c>
      <c r="V6" t="s">
        <v>27</v>
      </c>
      <c r="W6" t="s">
        <v>27</v>
      </c>
      <c r="X6" t="s">
        <v>27</v>
      </c>
      <c r="Y6" t="s">
        <v>27</v>
      </c>
      <c r="Z6" t="s">
        <v>27</v>
      </c>
      <c r="AA6" t="s">
        <v>27</v>
      </c>
      <c r="AB6" t="s">
        <v>27</v>
      </c>
      <c r="AC6" t="s">
        <v>27</v>
      </c>
      <c r="AD6" t="s">
        <v>27</v>
      </c>
      <c r="AE6" t="s">
        <v>27</v>
      </c>
      <c r="AF6" t="s">
        <v>27</v>
      </c>
      <c r="AG6" t="s">
        <v>27</v>
      </c>
      <c r="AH6" t="s">
        <v>27</v>
      </c>
      <c r="AI6" s="42" t="s">
        <v>27</v>
      </c>
      <c r="AJ6" s="36" t="s">
        <v>27</v>
      </c>
      <c r="AK6" s="36" t="s">
        <v>27</v>
      </c>
      <c r="AL6" s="36" t="s">
        <v>27</v>
      </c>
      <c r="AM6" s="36" t="s">
        <v>27</v>
      </c>
      <c r="AN6" s="43" t="s">
        <v>27</v>
      </c>
    </row>
    <row r="7" spans="1:40" x14ac:dyDescent="0.25">
      <c r="A7" s="3" t="s">
        <v>19</v>
      </c>
      <c r="B7" s="3">
        <v>4.8</v>
      </c>
      <c r="C7" s="3">
        <v>4.4000000000000004</v>
      </c>
      <c r="D7" s="3">
        <v>3.3</v>
      </c>
      <c r="E7" s="3">
        <v>3.7</v>
      </c>
      <c r="F7" s="3">
        <v>4.8</v>
      </c>
      <c r="G7" s="3">
        <v>3.4</v>
      </c>
      <c r="H7" s="3">
        <v>4.8</v>
      </c>
      <c r="I7" s="3">
        <v>3.4</v>
      </c>
      <c r="J7" s="3">
        <v>3.6</v>
      </c>
      <c r="K7" s="3">
        <v>5.3</v>
      </c>
      <c r="L7" s="3">
        <v>7.3</v>
      </c>
      <c r="M7" s="3">
        <v>4.9000000000000004</v>
      </c>
      <c r="N7" s="3">
        <v>8.9</v>
      </c>
      <c r="O7" s="3">
        <v>6.8</v>
      </c>
      <c r="P7" s="3">
        <v>13.6</v>
      </c>
      <c r="Q7" s="3">
        <v>10.4</v>
      </c>
      <c r="R7" s="3">
        <v>7.4</v>
      </c>
      <c r="S7" s="3">
        <v>8.9</v>
      </c>
      <c r="T7" s="3">
        <v>6.7</v>
      </c>
      <c r="U7" s="3">
        <v>8.4</v>
      </c>
      <c r="V7" s="3">
        <v>4.4000000000000004</v>
      </c>
      <c r="W7" s="3">
        <v>6.5</v>
      </c>
      <c r="X7" s="3">
        <v>6.9</v>
      </c>
      <c r="Y7" s="3">
        <v>7.2</v>
      </c>
      <c r="Z7" s="3">
        <v>5</v>
      </c>
      <c r="AA7" s="3">
        <v>12.3</v>
      </c>
      <c r="AB7" s="3">
        <v>5</v>
      </c>
      <c r="AC7" s="3">
        <v>8.1999999999999993</v>
      </c>
      <c r="AD7" s="3">
        <v>7.2</v>
      </c>
      <c r="AE7" s="3">
        <v>5.5</v>
      </c>
      <c r="AF7" s="3">
        <v>9.1</v>
      </c>
      <c r="AG7" s="3">
        <v>10.8</v>
      </c>
      <c r="AH7" s="3">
        <v>9.1</v>
      </c>
      <c r="AI7" s="77">
        <v>9.1</v>
      </c>
      <c r="AJ7" s="75">
        <v>9.1</v>
      </c>
      <c r="AK7" s="75">
        <v>9.1</v>
      </c>
      <c r="AL7" s="75">
        <v>9.1</v>
      </c>
      <c r="AM7" s="75">
        <v>9.1</v>
      </c>
      <c r="AN7" s="78">
        <v>9.1</v>
      </c>
    </row>
    <row r="8" spans="1:40" x14ac:dyDescent="0.25">
      <c r="A8" t="s">
        <v>25</v>
      </c>
      <c r="B8">
        <v>2.4</v>
      </c>
      <c r="C8">
        <v>2</v>
      </c>
      <c r="D8">
        <v>0.5</v>
      </c>
      <c r="E8">
        <v>0.7</v>
      </c>
      <c r="F8">
        <v>1.8</v>
      </c>
      <c r="G8">
        <v>0.4</v>
      </c>
      <c r="H8">
        <v>1.3</v>
      </c>
      <c r="I8">
        <v>0.2</v>
      </c>
      <c r="J8">
        <v>0.7</v>
      </c>
      <c r="K8">
        <v>2</v>
      </c>
      <c r="L8">
        <v>3.6</v>
      </c>
      <c r="M8">
        <v>1.4</v>
      </c>
      <c r="N8">
        <v>5.6</v>
      </c>
      <c r="O8">
        <v>3.5</v>
      </c>
      <c r="P8">
        <v>9.6999999999999993</v>
      </c>
      <c r="Q8">
        <v>6.3</v>
      </c>
      <c r="R8">
        <v>3</v>
      </c>
      <c r="S8">
        <v>4.5999999999999996</v>
      </c>
      <c r="T8">
        <v>2.6</v>
      </c>
      <c r="U8">
        <v>4.4000000000000004</v>
      </c>
      <c r="V8">
        <v>1.3</v>
      </c>
      <c r="W8">
        <v>2.7</v>
      </c>
      <c r="X8">
        <v>3.4</v>
      </c>
      <c r="Y8">
        <v>4.0999999999999996</v>
      </c>
      <c r="Z8">
        <v>1.6</v>
      </c>
      <c r="AA8">
        <v>9.1</v>
      </c>
      <c r="AB8">
        <v>1.6</v>
      </c>
      <c r="AC8">
        <v>4.5999999999999996</v>
      </c>
      <c r="AD8">
        <v>3.7</v>
      </c>
      <c r="AE8">
        <v>2.2999999999999998</v>
      </c>
      <c r="AF8">
        <v>5.5</v>
      </c>
      <c r="AG8">
        <v>7.2</v>
      </c>
      <c r="AH8">
        <v>5.7</v>
      </c>
      <c r="AI8" s="42">
        <v>5.7</v>
      </c>
      <c r="AJ8" s="36">
        <v>5.7</v>
      </c>
      <c r="AK8" s="36">
        <v>5.7</v>
      </c>
      <c r="AL8" s="36">
        <v>5.7</v>
      </c>
      <c r="AM8" s="36">
        <v>5.7</v>
      </c>
      <c r="AN8" s="43">
        <v>5.7</v>
      </c>
    </row>
    <row r="9" spans="1:40" x14ac:dyDescent="0.25">
      <c r="A9" t="s">
        <v>29</v>
      </c>
      <c r="B9">
        <v>0.1</v>
      </c>
      <c r="C9">
        <v>0.1</v>
      </c>
      <c r="D9">
        <v>0.1</v>
      </c>
      <c r="E9">
        <v>0.1</v>
      </c>
      <c r="F9">
        <v>0.2</v>
      </c>
      <c r="G9">
        <v>0.2</v>
      </c>
      <c r="H9">
        <v>0.3</v>
      </c>
      <c r="I9">
        <v>0.4</v>
      </c>
      <c r="J9">
        <v>0.4</v>
      </c>
      <c r="K9">
        <v>0.5</v>
      </c>
      <c r="L9">
        <v>0.5</v>
      </c>
      <c r="M9">
        <v>0.5</v>
      </c>
      <c r="N9">
        <v>0.5</v>
      </c>
      <c r="O9">
        <v>0.5</v>
      </c>
      <c r="P9">
        <v>0.4</v>
      </c>
      <c r="Q9">
        <v>0.4</v>
      </c>
      <c r="R9">
        <v>0.4</v>
      </c>
      <c r="S9">
        <v>0.4</v>
      </c>
      <c r="T9">
        <v>0.4</v>
      </c>
      <c r="U9">
        <v>0.4</v>
      </c>
      <c r="V9">
        <v>0.4</v>
      </c>
      <c r="W9">
        <v>0.4</v>
      </c>
      <c r="X9">
        <v>0.4</v>
      </c>
      <c r="Y9">
        <v>0.4</v>
      </c>
      <c r="Z9">
        <v>0.4</v>
      </c>
      <c r="AA9">
        <v>0.4</v>
      </c>
      <c r="AB9">
        <v>0.4</v>
      </c>
      <c r="AC9">
        <v>0.4</v>
      </c>
      <c r="AD9">
        <v>0.4</v>
      </c>
      <c r="AE9">
        <v>0.4</v>
      </c>
      <c r="AF9">
        <v>0.4</v>
      </c>
      <c r="AG9">
        <v>0.4</v>
      </c>
      <c r="AH9">
        <v>0.4</v>
      </c>
      <c r="AI9" s="42">
        <v>0.4</v>
      </c>
      <c r="AJ9" s="36">
        <v>0.4</v>
      </c>
      <c r="AK9" s="36">
        <v>0.4</v>
      </c>
      <c r="AL9" s="36">
        <v>0.4</v>
      </c>
      <c r="AM9" s="36">
        <v>0.4</v>
      </c>
      <c r="AN9" s="43">
        <v>0.4</v>
      </c>
    </row>
    <row r="10" spans="1:40" x14ac:dyDescent="0.25">
      <c r="A10" t="s">
        <v>26</v>
      </c>
      <c r="B10">
        <v>0.1</v>
      </c>
      <c r="C10">
        <v>0.1</v>
      </c>
      <c r="D10">
        <v>0.1</v>
      </c>
      <c r="E10">
        <v>0.1</v>
      </c>
      <c r="F10">
        <v>0.1</v>
      </c>
      <c r="G10">
        <v>0.1</v>
      </c>
      <c r="H10">
        <v>0.1</v>
      </c>
      <c r="I10">
        <v>0.1</v>
      </c>
      <c r="J10">
        <v>0.1</v>
      </c>
      <c r="K10">
        <v>0.1</v>
      </c>
      <c r="L10">
        <v>0.1</v>
      </c>
      <c r="M10">
        <v>0.1</v>
      </c>
      <c r="N10">
        <v>0.1</v>
      </c>
      <c r="O10">
        <v>0.1</v>
      </c>
      <c r="P10">
        <v>0.1</v>
      </c>
      <c r="Q10">
        <v>0.1</v>
      </c>
      <c r="R10">
        <v>0.1</v>
      </c>
      <c r="S10">
        <v>0.1</v>
      </c>
      <c r="T10">
        <v>0.1</v>
      </c>
      <c r="U10">
        <v>0.1</v>
      </c>
      <c r="V10">
        <v>0.1</v>
      </c>
      <c r="W10">
        <v>0.1</v>
      </c>
      <c r="X10">
        <v>0.1</v>
      </c>
      <c r="Y10">
        <v>0.1</v>
      </c>
      <c r="Z10">
        <v>0.1</v>
      </c>
      <c r="AA10">
        <v>0.1</v>
      </c>
      <c r="AB10">
        <v>0.1</v>
      </c>
      <c r="AC10">
        <v>0.1</v>
      </c>
      <c r="AD10">
        <v>0.1</v>
      </c>
      <c r="AE10">
        <v>0.1</v>
      </c>
      <c r="AF10">
        <v>0.1</v>
      </c>
      <c r="AG10">
        <v>0.1</v>
      </c>
      <c r="AH10">
        <v>0.1</v>
      </c>
      <c r="AI10" s="42">
        <v>0.1</v>
      </c>
      <c r="AJ10" s="36">
        <v>0.1</v>
      </c>
      <c r="AK10" s="36">
        <v>0.1</v>
      </c>
      <c r="AL10" s="36">
        <v>0.1</v>
      </c>
      <c r="AM10" s="36">
        <v>0.1</v>
      </c>
      <c r="AN10" s="43">
        <v>0.1</v>
      </c>
    </row>
    <row r="11" spans="1:40" x14ac:dyDescent="0.25">
      <c r="AI11" s="42"/>
      <c r="AJ11" s="36"/>
      <c r="AK11" s="36"/>
      <c r="AL11" s="36"/>
      <c r="AM11" s="36"/>
      <c r="AN11" s="43"/>
    </row>
    <row r="12" spans="1:40" ht="15.75" thickBot="1" x14ac:dyDescent="0.3">
      <c r="A12" t="s">
        <v>78</v>
      </c>
      <c r="B12" s="2">
        <f>SUM(B4:B10)</f>
        <v>63.9</v>
      </c>
      <c r="C12" s="2">
        <f t="shared" ref="C12:AN12" si="0">SUM(C4:C10)</f>
        <v>61.300000000000004</v>
      </c>
      <c r="D12" s="2">
        <f t="shared" si="0"/>
        <v>55.3</v>
      </c>
      <c r="E12" s="2">
        <f t="shared" si="0"/>
        <v>56.400000000000013</v>
      </c>
      <c r="F12" s="2">
        <f t="shared" si="0"/>
        <v>62.4</v>
      </c>
      <c r="G12" s="2">
        <f t="shared" si="0"/>
        <v>54.800000000000004</v>
      </c>
      <c r="H12" s="2">
        <f t="shared" si="0"/>
        <v>60.399999999999991</v>
      </c>
      <c r="I12" s="2">
        <f t="shared" si="0"/>
        <v>54.1</v>
      </c>
      <c r="J12" s="2">
        <f t="shared" si="0"/>
        <v>56.400000000000006</v>
      </c>
      <c r="K12" s="2">
        <f t="shared" si="0"/>
        <v>63.3</v>
      </c>
      <c r="L12" s="2">
        <f t="shared" si="0"/>
        <v>73.3</v>
      </c>
      <c r="M12" s="2">
        <f t="shared" si="0"/>
        <v>60.6</v>
      </c>
      <c r="N12" s="2">
        <f t="shared" si="0"/>
        <v>82</v>
      </c>
      <c r="O12" s="2">
        <f t="shared" si="0"/>
        <v>71.899999999999991</v>
      </c>
      <c r="P12" s="2">
        <f t="shared" si="0"/>
        <v>101</v>
      </c>
      <c r="Q12" s="2">
        <f t="shared" si="0"/>
        <v>85</v>
      </c>
      <c r="R12" s="2">
        <f t="shared" si="0"/>
        <v>70.2</v>
      </c>
      <c r="S12" s="2">
        <f t="shared" si="0"/>
        <v>78.5</v>
      </c>
      <c r="T12" s="2">
        <f t="shared" si="0"/>
        <v>67.599999999999994</v>
      </c>
      <c r="U12" s="2">
        <f t="shared" si="0"/>
        <v>75.400000000000006</v>
      </c>
      <c r="V12" s="2">
        <f t="shared" si="0"/>
        <v>58.79999999999999</v>
      </c>
      <c r="W12" s="2">
        <f t="shared" si="0"/>
        <v>67.099999999999994</v>
      </c>
      <c r="X12" s="2">
        <f t="shared" si="0"/>
        <v>71.600000000000009</v>
      </c>
      <c r="Y12" s="2">
        <f t="shared" si="0"/>
        <v>73.899999999999991</v>
      </c>
      <c r="Z12" s="2">
        <f t="shared" si="0"/>
        <v>61.2</v>
      </c>
      <c r="AA12" s="2">
        <f t="shared" si="0"/>
        <v>99.899999999999991</v>
      </c>
      <c r="AB12" s="2">
        <f t="shared" si="0"/>
        <v>61.4</v>
      </c>
      <c r="AC12" s="2">
        <f t="shared" si="0"/>
        <v>78.8</v>
      </c>
      <c r="AD12" s="2">
        <f t="shared" si="0"/>
        <v>73</v>
      </c>
      <c r="AE12" s="2">
        <f t="shared" si="0"/>
        <v>64.199999999999989</v>
      </c>
      <c r="AF12" s="2">
        <f t="shared" si="0"/>
        <v>84.199999999999989</v>
      </c>
      <c r="AG12" s="2">
        <f t="shared" si="0"/>
        <v>93.4</v>
      </c>
      <c r="AH12" s="2">
        <f t="shared" si="0"/>
        <v>82.8</v>
      </c>
      <c r="AI12" s="79">
        <f t="shared" si="0"/>
        <v>82.8</v>
      </c>
      <c r="AJ12" s="80">
        <f t="shared" si="0"/>
        <v>82.8</v>
      </c>
      <c r="AK12" s="80">
        <f t="shared" si="0"/>
        <v>82.8</v>
      </c>
      <c r="AL12" s="80">
        <f t="shared" si="0"/>
        <v>82.8</v>
      </c>
      <c r="AM12" s="80">
        <f t="shared" si="0"/>
        <v>82.8</v>
      </c>
      <c r="AN12" s="81">
        <f t="shared" si="0"/>
        <v>82.8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6FC05-9599-4E60-942F-C963C814C34C}">
  <dimension ref="A1:D23"/>
  <sheetViews>
    <sheetView workbookViewId="0">
      <selection activeCell="H8" sqref="H8"/>
    </sheetView>
  </sheetViews>
  <sheetFormatPr defaultRowHeight="15" x14ac:dyDescent="0.25"/>
  <sheetData>
    <row r="1" spans="1:4" x14ac:dyDescent="0.25">
      <c r="A1" t="s">
        <v>80</v>
      </c>
    </row>
    <row r="2" spans="1:4" x14ac:dyDescent="0.25">
      <c r="B2" t="s">
        <v>81</v>
      </c>
      <c r="C2" t="s">
        <v>82</v>
      </c>
      <c r="D2" t="s">
        <v>83</v>
      </c>
    </row>
    <row r="23" spans="2:4" x14ac:dyDescent="0.25">
      <c r="B23" t="s">
        <v>84</v>
      </c>
      <c r="C23" t="s">
        <v>85</v>
      </c>
      <c r="D23" t="s">
        <v>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C7FE-EA2D-44EB-8318-CB5F6C5D1CFD}">
  <dimension ref="A1:L13"/>
  <sheetViews>
    <sheetView workbookViewId="0">
      <selection activeCell="B2" sqref="B2:N3"/>
    </sheetView>
  </sheetViews>
  <sheetFormatPr defaultRowHeight="15" x14ac:dyDescent="0.25"/>
  <cols>
    <col min="1" max="1" width="9.140625" bestFit="1" customWidth="1"/>
    <col min="2" max="2" width="28" customWidth="1"/>
    <col min="11" max="11" width="10.28515625" customWidth="1"/>
  </cols>
  <sheetData>
    <row r="1" spans="1:12" x14ac:dyDescent="0.25">
      <c r="A1" s="27">
        <v>45516</v>
      </c>
    </row>
    <row r="2" spans="1:12" x14ac:dyDescent="0.25">
      <c r="B2" s="25" t="s">
        <v>66</v>
      </c>
      <c r="C2" s="26"/>
      <c r="D2" s="26"/>
      <c r="E2" s="26"/>
      <c r="F2" s="26"/>
      <c r="G2" s="26"/>
      <c r="H2" s="26"/>
      <c r="I2" s="26"/>
      <c r="J2" s="26"/>
      <c r="K2" s="24" t="s">
        <v>68</v>
      </c>
      <c r="L2" t="s">
        <v>69</v>
      </c>
    </row>
    <row r="3" spans="1:12" x14ac:dyDescent="0.25">
      <c r="B3" s="23"/>
      <c r="C3" s="2" t="s">
        <v>65</v>
      </c>
      <c r="D3" s="2"/>
      <c r="E3" s="2"/>
      <c r="F3" s="2" t="s">
        <v>61</v>
      </c>
      <c r="G3" s="2"/>
      <c r="H3" s="2"/>
      <c r="I3" s="2"/>
      <c r="J3" s="2"/>
      <c r="K3" s="2"/>
    </row>
    <row r="4" spans="1:12" x14ac:dyDescent="0.25">
      <c r="C4" s="2">
        <v>2005</v>
      </c>
      <c r="D4" s="2">
        <v>2020</v>
      </c>
      <c r="E4" s="2">
        <v>2022</v>
      </c>
      <c r="F4" s="2">
        <v>2025</v>
      </c>
      <c r="G4" s="2">
        <v>2030</v>
      </c>
      <c r="H4" s="2">
        <v>2035</v>
      </c>
      <c r="I4" s="2">
        <v>2040</v>
      </c>
      <c r="J4" s="2">
        <v>2045</v>
      </c>
      <c r="K4" s="2">
        <v>2050</v>
      </c>
    </row>
    <row r="5" spans="1:12" x14ac:dyDescent="0.25">
      <c r="B5" t="s">
        <v>5</v>
      </c>
      <c r="C5">
        <f>'Table 6-2'!Q6</f>
        <v>-31.6</v>
      </c>
      <c r="D5">
        <f>'Table 6-2'!AF6</f>
        <v>-8.8000000000000007</v>
      </c>
      <c r="E5">
        <f>'Table 6-2'!AH6</f>
        <v>-31.7</v>
      </c>
      <c r="F5">
        <v>-31.7</v>
      </c>
      <c r="G5">
        <v>-31.7</v>
      </c>
      <c r="H5">
        <v>-31.7</v>
      </c>
      <c r="I5">
        <v>-31.7</v>
      </c>
      <c r="J5">
        <v>-31.7</v>
      </c>
      <c r="K5">
        <v>-31.7</v>
      </c>
    </row>
    <row r="6" spans="1:12" x14ac:dyDescent="0.25">
      <c r="B6" t="s">
        <v>6</v>
      </c>
      <c r="C6">
        <f>'Table 6-2'!Q7</f>
        <v>34.5</v>
      </c>
      <c r="D6">
        <f>'Table 6-2'!AF7</f>
        <v>29.3</v>
      </c>
      <c r="E6">
        <f>'Table 6-2'!AH7</f>
        <v>35.1</v>
      </c>
      <c r="F6">
        <v>35.1</v>
      </c>
      <c r="G6">
        <v>35.1</v>
      </c>
      <c r="H6">
        <v>35.1</v>
      </c>
      <c r="I6">
        <v>35.1</v>
      </c>
      <c r="J6">
        <v>35.1</v>
      </c>
      <c r="K6">
        <v>35.1</v>
      </c>
    </row>
    <row r="7" spans="1:12" x14ac:dyDescent="0.25">
      <c r="B7" t="s">
        <v>7</v>
      </c>
      <c r="C7">
        <f>'Table 6-2'!Q8</f>
        <v>24.1</v>
      </c>
      <c r="D7">
        <f>'Table 6-2'!AF8</f>
        <v>16.100000000000001</v>
      </c>
      <c r="E7">
        <f>'Table 6-2'!AH8</f>
        <v>13.4</v>
      </c>
      <c r="F7">
        <v>13.4</v>
      </c>
      <c r="G7">
        <v>13.4</v>
      </c>
      <c r="H7">
        <v>13.4</v>
      </c>
      <c r="I7">
        <v>13.4</v>
      </c>
      <c r="J7">
        <v>13.4</v>
      </c>
      <c r="K7">
        <v>13.4</v>
      </c>
    </row>
    <row r="8" spans="1:12" x14ac:dyDescent="0.25">
      <c r="B8" t="s">
        <v>8</v>
      </c>
      <c r="C8">
        <f>'Table 6-2'!Q9</f>
        <v>21.8</v>
      </c>
      <c r="D8">
        <f>'Table 6-2'!AF9</f>
        <v>28.7</v>
      </c>
      <c r="E8">
        <f>'Table 6-2'!AH9</f>
        <v>25.6</v>
      </c>
      <c r="F8">
        <v>25.6</v>
      </c>
      <c r="G8">
        <v>25.6</v>
      </c>
      <c r="H8">
        <v>25.6</v>
      </c>
      <c r="I8">
        <v>25.6</v>
      </c>
      <c r="J8">
        <v>25.6</v>
      </c>
      <c r="K8">
        <v>25.6</v>
      </c>
    </row>
    <row r="9" spans="1:12" x14ac:dyDescent="0.25">
      <c r="B9" t="s">
        <v>9</v>
      </c>
      <c r="C9">
        <f>'Table 6-2'!Q10</f>
        <v>-9</v>
      </c>
      <c r="D9">
        <f>'Table 6-2'!AF10</f>
        <v>-10.5</v>
      </c>
      <c r="E9">
        <f>'Table 6-2'!AH10</f>
        <v>-10.6</v>
      </c>
      <c r="F9">
        <v>-10.6</v>
      </c>
      <c r="G9">
        <v>-10.6</v>
      </c>
      <c r="H9">
        <v>-10.6</v>
      </c>
      <c r="I9">
        <v>-10.6</v>
      </c>
      <c r="J9">
        <v>-10.6</v>
      </c>
      <c r="K9">
        <v>-10.6</v>
      </c>
    </row>
    <row r="10" spans="1:12" x14ac:dyDescent="0.25">
      <c r="B10" t="s">
        <v>10</v>
      </c>
      <c r="C10">
        <f>'Table 6-2'!Q11</f>
        <v>1.1000000000000001</v>
      </c>
      <c r="D10">
        <f>'Table 6-2'!AF11</f>
        <v>0.3</v>
      </c>
      <c r="E10">
        <f>'Table 6-2'!AH11</f>
        <v>0.3</v>
      </c>
      <c r="F10">
        <v>0.3</v>
      </c>
      <c r="G10">
        <v>0.3</v>
      </c>
      <c r="H10">
        <v>0.3</v>
      </c>
      <c r="I10">
        <v>0.3</v>
      </c>
      <c r="J10">
        <v>0.3</v>
      </c>
      <c r="K10">
        <v>0.3</v>
      </c>
    </row>
    <row r="11" spans="1:12" x14ac:dyDescent="0.25">
      <c r="B11" t="s">
        <v>64</v>
      </c>
      <c r="C11">
        <f>'Table 6-2'!Q12</f>
        <v>-118.3</v>
      </c>
      <c r="D11">
        <f>'Table 6-2'!AF12</f>
        <v>-134.30000000000001</v>
      </c>
      <c r="E11">
        <f>'Table 6-2'!AH12</f>
        <v>-134.80000000000001</v>
      </c>
      <c r="F11">
        <v>-134.80000000000001</v>
      </c>
      <c r="G11">
        <v>-134.80000000000001</v>
      </c>
      <c r="H11">
        <v>-134.80000000000001</v>
      </c>
      <c r="I11">
        <v>-134.80000000000001</v>
      </c>
      <c r="J11">
        <v>-134.80000000000001</v>
      </c>
      <c r="K11">
        <v>-134.80000000000001</v>
      </c>
    </row>
    <row r="12" spans="1:12" x14ac:dyDescent="0.25">
      <c r="B12" t="s">
        <v>12</v>
      </c>
      <c r="C12">
        <f>'Table 6-2'!Q13</f>
        <v>77.099999999999994</v>
      </c>
      <c r="D12">
        <f>'Table 6-2'!AF13</f>
        <v>68.8</v>
      </c>
      <c r="E12">
        <f>'Table 6-2'!AH13</f>
        <v>68.2</v>
      </c>
      <c r="F12">
        <v>68.2</v>
      </c>
      <c r="G12">
        <v>68.2</v>
      </c>
      <c r="H12">
        <v>68.2</v>
      </c>
      <c r="I12">
        <v>68.2</v>
      </c>
      <c r="J12">
        <v>68.2</v>
      </c>
      <c r="K12">
        <v>68.2</v>
      </c>
    </row>
    <row r="13" spans="1:12" s="3" customFormat="1" x14ac:dyDescent="0.25">
      <c r="B13" s="33" t="s">
        <v>67</v>
      </c>
      <c r="C13" s="3">
        <f>SUM(C5:C12)</f>
        <v>-0.30000000000001137</v>
      </c>
      <c r="D13" s="3">
        <f t="shared" ref="D13:K13" si="0">SUM(D5:D12)</f>
        <v>-10.40000000000002</v>
      </c>
      <c r="E13" s="3">
        <f t="shared" si="0"/>
        <v>-34.500000000000014</v>
      </c>
      <c r="F13" s="3">
        <f t="shared" si="0"/>
        <v>-34.500000000000014</v>
      </c>
      <c r="G13" s="3">
        <f t="shared" si="0"/>
        <v>-34.500000000000014</v>
      </c>
      <c r="H13" s="3">
        <f t="shared" si="0"/>
        <v>-34.500000000000014</v>
      </c>
      <c r="I13" s="3">
        <f t="shared" si="0"/>
        <v>-34.500000000000014</v>
      </c>
      <c r="J13" s="3">
        <f t="shared" si="0"/>
        <v>-34.500000000000014</v>
      </c>
      <c r="K13" s="3">
        <f t="shared" si="0"/>
        <v>-34.500000000000014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CA6-03F0-4144-BE87-0AE21AD089BB}">
  <dimension ref="A2:O25"/>
  <sheetViews>
    <sheetView zoomScale="110" zoomScaleNormal="110" workbookViewId="0">
      <selection activeCell="B2" sqref="B2:K13"/>
    </sheetView>
  </sheetViews>
  <sheetFormatPr defaultRowHeight="15" x14ac:dyDescent="0.25"/>
  <cols>
    <col min="1" max="1" width="14.7109375" customWidth="1"/>
    <col min="2" max="2" width="34" customWidth="1"/>
  </cols>
  <sheetData>
    <row r="2" spans="2:15" ht="15.75" thickBot="1" x14ac:dyDescent="0.3">
      <c r="B2" s="25" t="s">
        <v>66</v>
      </c>
      <c r="C2" s="26"/>
      <c r="D2" s="26"/>
      <c r="E2" s="26"/>
      <c r="F2" s="26"/>
      <c r="G2" s="26"/>
      <c r="H2" s="26"/>
      <c r="I2" s="26"/>
      <c r="J2" s="26"/>
      <c r="K2" s="34" t="s">
        <v>68</v>
      </c>
      <c r="M2" s="22" t="s">
        <v>69</v>
      </c>
      <c r="N2" s="22"/>
      <c r="O2" s="22"/>
    </row>
    <row r="3" spans="2:15" x14ac:dyDescent="0.25">
      <c r="B3" s="47"/>
      <c r="C3" s="37" t="s">
        <v>65</v>
      </c>
      <c r="D3" s="38"/>
      <c r="E3" s="39"/>
      <c r="F3" s="37" t="s">
        <v>61</v>
      </c>
      <c r="G3" s="38"/>
      <c r="H3" s="38"/>
      <c r="I3" s="38"/>
      <c r="J3" s="38"/>
      <c r="K3" s="39"/>
    </row>
    <row r="4" spans="2:15" x14ac:dyDescent="0.25">
      <c r="B4" s="48"/>
      <c r="C4" s="40">
        <f>'nonforestCO2 81224'!C4</f>
        <v>2005</v>
      </c>
      <c r="D4" s="35">
        <f>'nonforestCO2 81224'!D4</f>
        <v>2020</v>
      </c>
      <c r="E4" s="41">
        <f>'nonforestCO2 81224'!E4</f>
        <v>2022</v>
      </c>
      <c r="F4" s="40">
        <f>'nonforestCO2 81224'!F4</f>
        <v>2025</v>
      </c>
      <c r="G4" s="35">
        <f>'nonforestCO2 81224'!G4</f>
        <v>2030</v>
      </c>
      <c r="H4" s="35">
        <f>'nonforestCO2 81224'!H4</f>
        <v>2035</v>
      </c>
      <c r="I4" s="35">
        <f>'nonforestCO2 81224'!I4</f>
        <v>2040</v>
      </c>
      <c r="J4" s="35">
        <f>'nonforestCO2 81224'!J4</f>
        <v>2045</v>
      </c>
      <c r="K4" s="41">
        <f>'nonforestCO2 81224'!K4</f>
        <v>2050</v>
      </c>
    </row>
    <row r="5" spans="2:15" x14ac:dyDescent="0.25">
      <c r="B5" s="48" t="str">
        <f>'nonforestCO2 81224'!B5</f>
        <v>Cropland Remaining Cropland</v>
      </c>
      <c r="C5" s="42">
        <f>'nonforestCO2 81224'!C5</f>
        <v>-31.6</v>
      </c>
      <c r="D5" s="36">
        <f>'nonforestCO2 81224'!D5</f>
        <v>-8.8000000000000007</v>
      </c>
      <c r="E5" s="43">
        <f>'nonforestCO2 81224'!E5</f>
        <v>-31.7</v>
      </c>
      <c r="F5" s="42">
        <f>'nonforestCO2 81224'!F5</f>
        <v>-31.7</v>
      </c>
      <c r="G5" s="36">
        <f>'nonforestCO2 81224'!G5</f>
        <v>-31.7</v>
      </c>
      <c r="H5" s="36">
        <f>'nonforestCO2 81224'!H5</f>
        <v>-31.7</v>
      </c>
      <c r="I5" s="36">
        <f>'nonforestCO2 81224'!I5</f>
        <v>-31.7</v>
      </c>
      <c r="J5" s="36">
        <f>'nonforestCO2 81224'!J5</f>
        <v>-31.7</v>
      </c>
      <c r="K5" s="43">
        <f>'nonforestCO2 81224'!K5</f>
        <v>-31.7</v>
      </c>
    </row>
    <row r="6" spans="2:15" x14ac:dyDescent="0.25">
      <c r="B6" s="48" t="str">
        <f>'nonforestCO2 81224'!B6</f>
        <v>Land Converted to Cropland</v>
      </c>
      <c r="C6" s="42">
        <f>'nonforestCO2 81224'!C6</f>
        <v>34.5</v>
      </c>
      <c r="D6" s="36">
        <f>'nonforestCO2 81224'!D6</f>
        <v>29.3</v>
      </c>
      <c r="E6" s="43">
        <f>'nonforestCO2 81224'!E6</f>
        <v>35.1</v>
      </c>
      <c r="F6" s="42">
        <f>'nonforestCO2 81224'!F6</f>
        <v>35.1</v>
      </c>
      <c r="G6" s="36">
        <f>'nonforestCO2 81224'!G6</f>
        <v>35.1</v>
      </c>
      <c r="H6" s="36">
        <f>'nonforestCO2 81224'!H6</f>
        <v>35.1</v>
      </c>
      <c r="I6" s="36">
        <f>'nonforestCO2 81224'!I6</f>
        <v>35.1</v>
      </c>
      <c r="J6" s="36">
        <f>'nonforestCO2 81224'!J6</f>
        <v>35.1</v>
      </c>
      <c r="K6" s="43">
        <f>'nonforestCO2 81224'!K6</f>
        <v>35.1</v>
      </c>
    </row>
    <row r="7" spans="2:15" x14ac:dyDescent="0.25">
      <c r="B7" s="48" t="str">
        <f>'nonforestCO2 81224'!B7</f>
        <v>Grassland Remaining Grassland</v>
      </c>
      <c r="C7" s="42">
        <f>'nonforestCO2 81224'!C7</f>
        <v>24.1</v>
      </c>
      <c r="D7" s="36">
        <f>'nonforestCO2 81224'!D7</f>
        <v>16.100000000000001</v>
      </c>
      <c r="E7" s="43">
        <f>'nonforestCO2 81224'!E7</f>
        <v>13.4</v>
      </c>
      <c r="F7" s="42">
        <f>'nonforestCO2 81224'!F7</f>
        <v>13.4</v>
      </c>
      <c r="G7" s="36">
        <f>'nonforestCO2 81224'!G7</f>
        <v>13.4</v>
      </c>
      <c r="H7" s="36">
        <f>'nonforestCO2 81224'!H7</f>
        <v>13.4</v>
      </c>
      <c r="I7" s="36">
        <f>'nonforestCO2 81224'!I7</f>
        <v>13.4</v>
      </c>
      <c r="J7" s="36">
        <f>'nonforestCO2 81224'!J7</f>
        <v>13.4</v>
      </c>
      <c r="K7" s="43">
        <f>'nonforestCO2 81224'!K7</f>
        <v>13.4</v>
      </c>
    </row>
    <row r="8" spans="2:15" x14ac:dyDescent="0.25">
      <c r="B8" s="48" t="str">
        <f>'nonforestCO2 81224'!B8</f>
        <v>Land Converted to Grassland</v>
      </c>
      <c r="C8" s="42">
        <f>'nonforestCO2 81224'!C8</f>
        <v>21.8</v>
      </c>
      <c r="D8" s="36">
        <f>'nonforestCO2 81224'!D8</f>
        <v>28.7</v>
      </c>
      <c r="E8" s="43">
        <f>'nonforestCO2 81224'!E8</f>
        <v>25.6</v>
      </c>
      <c r="F8" s="42">
        <f>'nonforestCO2 81224'!F8</f>
        <v>25.6</v>
      </c>
      <c r="G8" s="36">
        <f>'nonforestCO2 81224'!G8</f>
        <v>25.6</v>
      </c>
      <c r="H8" s="36">
        <f>'nonforestCO2 81224'!H8</f>
        <v>25.6</v>
      </c>
      <c r="I8" s="36">
        <f>'nonforestCO2 81224'!I8</f>
        <v>25.6</v>
      </c>
      <c r="J8" s="36">
        <f>'nonforestCO2 81224'!J8</f>
        <v>25.6</v>
      </c>
      <c r="K8" s="43">
        <f>'nonforestCO2 81224'!K8</f>
        <v>25.6</v>
      </c>
    </row>
    <row r="9" spans="2:15" x14ac:dyDescent="0.25">
      <c r="B9" s="48" t="str">
        <f>'nonforestCO2 81224'!B9</f>
        <v>Wetlands Remaining Wetlands</v>
      </c>
      <c r="C9" s="42">
        <f>'nonforestCO2 81224'!C9</f>
        <v>-9</v>
      </c>
      <c r="D9" s="36">
        <f>'nonforestCO2 81224'!D9</f>
        <v>-10.5</v>
      </c>
      <c r="E9" s="43">
        <f>'nonforestCO2 81224'!E9</f>
        <v>-10.6</v>
      </c>
      <c r="F9" s="42">
        <f>'nonforestCO2 81224'!F9</f>
        <v>-10.6</v>
      </c>
      <c r="G9" s="36">
        <f>'nonforestCO2 81224'!G9</f>
        <v>-10.6</v>
      </c>
      <c r="H9" s="36">
        <f>'nonforestCO2 81224'!H9</f>
        <v>-10.6</v>
      </c>
      <c r="I9" s="36">
        <f>'nonforestCO2 81224'!I9</f>
        <v>-10.6</v>
      </c>
      <c r="J9" s="36">
        <f>'nonforestCO2 81224'!J9</f>
        <v>-10.6</v>
      </c>
      <c r="K9" s="43">
        <f>'nonforestCO2 81224'!K9</f>
        <v>-10.6</v>
      </c>
    </row>
    <row r="10" spans="2:15" x14ac:dyDescent="0.25">
      <c r="B10" s="48" t="str">
        <f>'nonforestCO2 81224'!B10</f>
        <v>Land Converted to Wetlands</v>
      </c>
      <c r="C10" s="42">
        <f>'nonforestCO2 81224'!C10</f>
        <v>1.1000000000000001</v>
      </c>
      <c r="D10" s="36">
        <f>'nonforestCO2 81224'!D10</f>
        <v>0.3</v>
      </c>
      <c r="E10" s="43">
        <f>'nonforestCO2 81224'!E10</f>
        <v>0.3</v>
      </c>
      <c r="F10" s="42">
        <f>'nonforestCO2 81224'!F10</f>
        <v>0.3</v>
      </c>
      <c r="G10" s="36">
        <f>'nonforestCO2 81224'!G10</f>
        <v>0.3</v>
      </c>
      <c r="H10" s="36">
        <f>'nonforestCO2 81224'!H10</f>
        <v>0.3</v>
      </c>
      <c r="I10" s="36">
        <f>'nonforestCO2 81224'!I10</f>
        <v>0.3</v>
      </c>
      <c r="J10" s="36">
        <f>'nonforestCO2 81224'!J10</f>
        <v>0.3</v>
      </c>
      <c r="K10" s="43">
        <f>'nonforestCO2 81224'!K10</f>
        <v>0.3</v>
      </c>
    </row>
    <row r="11" spans="2:15" x14ac:dyDescent="0.25">
      <c r="B11" s="48" t="str">
        <f>'nonforestCO2 81224'!B11</f>
        <v>Settlements Remaining Settlements*</v>
      </c>
      <c r="C11" s="42">
        <f>'nonforestCO2 81224'!C11</f>
        <v>-118.3</v>
      </c>
      <c r="D11" s="36">
        <f>'nonforestCO2 81224'!D11</f>
        <v>-134.30000000000001</v>
      </c>
      <c r="E11" s="43">
        <f>'nonforestCO2 81224'!E11</f>
        <v>-134.80000000000001</v>
      </c>
      <c r="F11" s="42">
        <f>'nonforestCO2 81224'!F11</f>
        <v>-134.80000000000001</v>
      </c>
      <c r="G11" s="36">
        <f>'nonforestCO2 81224'!G11</f>
        <v>-134.80000000000001</v>
      </c>
      <c r="H11" s="36">
        <f>'nonforestCO2 81224'!H11</f>
        <v>-134.80000000000001</v>
      </c>
      <c r="I11" s="36">
        <f>'nonforestCO2 81224'!I11</f>
        <v>-134.80000000000001</v>
      </c>
      <c r="J11" s="36">
        <f>'nonforestCO2 81224'!J11</f>
        <v>-134.80000000000001</v>
      </c>
      <c r="K11" s="43">
        <f>'nonforestCO2 81224'!K11</f>
        <v>-134.80000000000001</v>
      </c>
    </row>
    <row r="12" spans="2:15" x14ac:dyDescent="0.25">
      <c r="B12" s="48" t="str">
        <f>'nonforestCO2 81224'!B12</f>
        <v>Land Converted to Settlements</v>
      </c>
      <c r="C12" s="42">
        <f>'nonforestCO2 81224'!C12</f>
        <v>77.099999999999994</v>
      </c>
      <c r="D12" s="36">
        <f>'nonforestCO2 81224'!D12</f>
        <v>68.8</v>
      </c>
      <c r="E12" s="43">
        <f>'nonforestCO2 81224'!E12</f>
        <v>68.2</v>
      </c>
      <c r="F12" s="42">
        <f>'nonforestCO2 81224'!F12</f>
        <v>68.2</v>
      </c>
      <c r="G12" s="36">
        <f>'nonforestCO2 81224'!G12</f>
        <v>68.2</v>
      </c>
      <c r="H12" s="36">
        <f>'nonforestCO2 81224'!H12</f>
        <v>68.2</v>
      </c>
      <c r="I12" s="36">
        <f>'nonforestCO2 81224'!I12</f>
        <v>68.2</v>
      </c>
      <c r="J12" s="36">
        <f>'nonforestCO2 81224'!J12</f>
        <v>68.2</v>
      </c>
      <c r="K12" s="43">
        <f>'nonforestCO2 81224'!K12</f>
        <v>68.2</v>
      </c>
    </row>
    <row r="13" spans="2:15" ht="15.75" thickBot="1" x14ac:dyDescent="0.3">
      <c r="B13" s="49" t="str">
        <f>'nonforestCO2 81224'!B13</f>
        <v>subtotal non-forest LUC CO2</v>
      </c>
      <c r="C13" s="44">
        <f>'nonforestCO2 81224'!C13</f>
        <v>-0.30000000000001137</v>
      </c>
      <c r="D13" s="45">
        <f>'nonforestCO2 81224'!D13</f>
        <v>-10.40000000000002</v>
      </c>
      <c r="E13" s="46">
        <f>'nonforestCO2 81224'!E13</f>
        <v>-34.500000000000014</v>
      </c>
      <c r="F13" s="44">
        <f>'nonforestCO2 81224'!F13</f>
        <v>-34.500000000000014</v>
      </c>
      <c r="G13" s="45">
        <f>'nonforestCO2 81224'!G13</f>
        <v>-34.500000000000014</v>
      </c>
      <c r="H13" s="45">
        <f>'nonforestCO2 81224'!H13</f>
        <v>-34.500000000000014</v>
      </c>
      <c r="I13" s="45">
        <f>'nonforestCO2 81224'!I13</f>
        <v>-34.500000000000014</v>
      </c>
      <c r="J13" s="45">
        <f>'nonforestCO2 81224'!J13</f>
        <v>-34.500000000000014</v>
      </c>
      <c r="K13" s="46">
        <f>'nonforestCO2 81224'!K13</f>
        <v>-34.500000000000014</v>
      </c>
    </row>
    <row r="15" spans="2:15" ht="15.75" thickBot="1" x14ac:dyDescent="0.3">
      <c r="B15" s="31" t="str">
        <f>'USFS Forest CO2 73024_OLD'!A22</f>
        <v>CONSOLIDATED USFS LULUCF Forest CO2</v>
      </c>
      <c r="C15" s="31" t="str">
        <f>C3</f>
        <v>GHGI 2024</v>
      </c>
      <c r="F15" t="str">
        <f>F3</f>
        <v>PROJECTIONS</v>
      </c>
    </row>
    <row r="16" spans="2:15" x14ac:dyDescent="0.25">
      <c r="B16" s="30" t="str">
        <f>'USFS Forest CO2 73024_OLD'!A23</f>
        <v>Gas/Land-Use Category</v>
      </c>
      <c r="C16" s="54">
        <f>'USFS Forest CO2 73024_OLD'!B23</f>
        <v>2005</v>
      </c>
      <c r="D16" s="55">
        <f>'USFS Forest CO2 73024_OLD'!C23</f>
        <v>2020</v>
      </c>
      <c r="E16" s="56">
        <f>'USFS Forest CO2 73024_OLD'!E23</f>
        <v>2022</v>
      </c>
      <c r="F16" s="54">
        <f>'USFS Forest CO2 73024_OLD'!F23</f>
        <v>2025</v>
      </c>
      <c r="G16" s="55">
        <f>'USFS Forest CO2 73024_OLD'!G23</f>
        <v>2030</v>
      </c>
      <c r="H16" s="55">
        <f>'USFS Forest CO2 73024_OLD'!H23</f>
        <v>2035</v>
      </c>
      <c r="I16" s="55">
        <f>'USFS Forest CO2 73024_OLD'!I23</f>
        <v>2040</v>
      </c>
      <c r="J16" s="55">
        <f>'USFS Forest CO2 73024_OLD'!J23</f>
        <v>2045</v>
      </c>
      <c r="K16" s="56">
        <f>'USFS Forest CO2 73024_OLD'!K23</f>
        <v>2050</v>
      </c>
    </row>
    <row r="17" spans="1:11" x14ac:dyDescent="0.25">
      <c r="B17" s="52" t="str">
        <f>'USFS Forest CO2 73024_OLD'!A24</f>
        <v>Forest Land Remaining Forest Land</v>
      </c>
      <c r="C17" s="57">
        <f>'USFS Forest CO2 use'!Q4</f>
        <v>-876</v>
      </c>
      <c r="D17" s="51">
        <f>'USFS Forest CO2 use'!AF4</f>
        <v>-862</v>
      </c>
      <c r="E17" s="58">
        <f>'USFS Forest CO2 use'!AH4</f>
        <v>-787</v>
      </c>
      <c r="F17" s="57">
        <f>'USFS Forest CO2 use'!AI4</f>
        <v>-609.52778662627497</v>
      </c>
      <c r="G17" s="57">
        <f>'USFS Forest CO2 use'!AJ4</f>
        <v>-588.79554639235698</v>
      </c>
      <c r="H17" s="57">
        <f>'USFS Forest CO2 use'!AK4</f>
        <v>-702.63535515565695</v>
      </c>
      <c r="I17" s="57">
        <f>'USFS Forest CO2 use'!AL4</f>
        <v>-695.073083787987</v>
      </c>
      <c r="J17" s="57">
        <f>'USFS Forest CO2 use'!AM4</f>
        <v>-645.75819317593096</v>
      </c>
      <c r="K17" s="57">
        <f>'USFS Forest CO2 use'!AN4</f>
        <v>-600.92598787117299</v>
      </c>
    </row>
    <row r="18" spans="1:11" x14ac:dyDescent="0.25">
      <c r="B18" s="53" t="str">
        <f>'USFS Forest CO2 73024_OLD'!A25</f>
        <v>Changes in Forest Carbon Stocks</v>
      </c>
      <c r="C18" s="86">
        <f>'USFS Forest CO2 use'!Q5</f>
        <v>-770</v>
      </c>
      <c r="D18" s="87">
        <f>'USFS Forest CO2 use'!AF5</f>
        <v>-765.2</v>
      </c>
      <c r="E18" s="88">
        <f>'USFS Forest CO2 use'!AH5</f>
        <v>-694.3</v>
      </c>
      <c r="F18" s="59">
        <f>'USFS Forest CO2 use'!AI5</f>
        <v>-508.807964621275</v>
      </c>
      <c r="G18" s="59">
        <f>'USFS Forest CO2 use'!AJ5</f>
        <v>-481.71954076235698</v>
      </c>
      <c r="H18" s="59">
        <f>'USFS Forest CO2 use'!AK5</f>
        <v>-590.74622941898997</v>
      </c>
      <c r="I18" s="59">
        <f>'USFS Forest CO2 use'!AL5</f>
        <v>-579.26266976465399</v>
      </c>
      <c r="J18" s="59">
        <f>'USFS Forest CO2 use'!AM5</f>
        <v>-526.50398590593102</v>
      </c>
      <c r="K18" s="59">
        <f>'USFS Forest CO2 use'!AN5</f>
        <v>-477.89997307450602</v>
      </c>
    </row>
    <row r="19" spans="1:11" x14ac:dyDescent="0.25">
      <c r="B19" s="53" t="str">
        <f>'USFS Forest CO2 73024_OLD'!A26</f>
        <v>HWP and SWD</v>
      </c>
      <c r="C19" s="86">
        <f>'USFS Forest CO2 use'!Q6</f>
        <v>-106</v>
      </c>
      <c r="D19" s="87">
        <f>'USFS Forest CO2 use'!AF6</f>
        <v>-96.8</v>
      </c>
      <c r="E19" s="88">
        <f>'USFS Forest CO2 use'!AH6</f>
        <v>-92.8</v>
      </c>
      <c r="F19" s="59">
        <f>'USFS Forest CO2 use'!AI6</f>
        <v>-100.719822005</v>
      </c>
      <c r="G19" s="59">
        <f>'USFS Forest CO2 use'!AJ6</f>
        <v>-107.07600563</v>
      </c>
      <c r="H19" s="59">
        <f>'USFS Forest CO2 use'!AK6</f>
        <v>-111.889125736667</v>
      </c>
      <c r="I19" s="59">
        <f>'USFS Forest CO2 use'!AL6</f>
        <v>-115.810414023333</v>
      </c>
      <c r="J19" s="59">
        <f>'USFS Forest CO2 use'!AM6</f>
        <v>-119.25420726999999</v>
      </c>
      <c r="K19" s="59">
        <f>'USFS Forest CO2 use'!AN6</f>
        <v>-123.026014796667</v>
      </c>
    </row>
    <row r="20" spans="1:11" x14ac:dyDescent="0.25">
      <c r="B20" s="53" t="str">
        <f>'USFS Forest CO2 73024_OLD'!A27</f>
        <v>Land Converted to Forest Land</v>
      </c>
      <c r="C20" s="59">
        <f>'USFS Forest CO2 73024_OLD'!B27</f>
        <v>-100.2</v>
      </c>
      <c r="D20" s="50">
        <f>'USFS Forest CO2 73024_OLD'!C27</f>
        <v>-100.3</v>
      </c>
      <c r="E20" s="60">
        <f>'USFS Forest CO2 73024_OLD'!E27</f>
        <v>-100.3</v>
      </c>
      <c r="F20" s="59">
        <f>'USFS Forest CO2 use'!AI8</f>
        <v>-97.285833333333301</v>
      </c>
      <c r="G20" s="59">
        <f>'USFS Forest CO2 use'!AJ8</f>
        <v>-92.412222222222098</v>
      </c>
      <c r="H20" s="59">
        <f>'USFS Forest CO2 use'!AK8</f>
        <v>-88.284493455617394</v>
      </c>
      <c r="I20" s="59">
        <f>'USFS Forest CO2 use'!AL8</f>
        <v>-87.252646970030696</v>
      </c>
      <c r="J20" s="59">
        <f>'USFS Forest CO2 use'!AM8</f>
        <v>-85.787483133155504</v>
      </c>
      <c r="K20" s="59">
        <f>'USFS Forest CO2 use'!AN8</f>
        <v>-84.300386392345203</v>
      </c>
    </row>
    <row r="21" spans="1:11" ht="15.75" thickBot="1" x14ac:dyDescent="0.3">
      <c r="B21" s="89" t="s">
        <v>87</v>
      </c>
      <c r="C21" s="61">
        <f>'USFS Forest CO2 73024_OLD'!B28</f>
        <v>-976.2</v>
      </c>
      <c r="D21" s="62">
        <f>'USFS Forest CO2 73024_OLD'!C28</f>
        <v>-962.3</v>
      </c>
      <c r="E21" s="63">
        <f>'USFS Forest CO2 73024_OLD'!E28</f>
        <v>-887.3</v>
      </c>
      <c r="F21" s="61">
        <f>SUM(F18:F20)</f>
        <v>-706.81361995960833</v>
      </c>
      <c r="G21" s="61">
        <f t="shared" ref="G21:K21" si="0">SUM(G18:G20)</f>
        <v>-681.20776861457909</v>
      </c>
      <c r="H21" s="61">
        <f t="shared" si="0"/>
        <v>-790.91984861127435</v>
      </c>
      <c r="I21" s="61">
        <f t="shared" si="0"/>
        <v>-782.3257307580177</v>
      </c>
      <c r="J21" s="61">
        <f t="shared" si="0"/>
        <v>-731.5456763090865</v>
      </c>
      <c r="K21" s="61">
        <f t="shared" si="0"/>
        <v>-685.22637426351821</v>
      </c>
    </row>
    <row r="22" spans="1:11" x14ac:dyDescent="0.25">
      <c r="A22" t="s">
        <v>71</v>
      </c>
    </row>
    <row r="23" spans="1:11" ht="15.75" thickBot="1" x14ac:dyDescent="0.3"/>
    <row r="24" spans="1:11" x14ac:dyDescent="0.25">
      <c r="A24" s="2" t="s">
        <v>72</v>
      </c>
      <c r="B24" s="2"/>
      <c r="C24" s="2">
        <f>C4</f>
        <v>2005</v>
      </c>
      <c r="D24" s="2">
        <f t="shared" ref="D24:K24" si="1">D4</f>
        <v>2020</v>
      </c>
      <c r="E24" s="2">
        <f t="shared" si="1"/>
        <v>2022</v>
      </c>
      <c r="F24" s="64">
        <f t="shared" si="1"/>
        <v>2025</v>
      </c>
      <c r="G24" s="65">
        <f t="shared" si="1"/>
        <v>2030</v>
      </c>
      <c r="H24" s="65">
        <f t="shared" si="1"/>
        <v>2035</v>
      </c>
      <c r="I24" s="65">
        <f t="shared" si="1"/>
        <v>2040</v>
      </c>
      <c r="J24" s="65">
        <f t="shared" si="1"/>
        <v>2045</v>
      </c>
      <c r="K24" s="66">
        <f t="shared" si="1"/>
        <v>2050</v>
      </c>
    </row>
    <row r="25" spans="1:11" ht="15.75" thickBot="1" x14ac:dyDescent="0.3">
      <c r="A25" s="2"/>
      <c r="B25" s="2" t="s">
        <v>73</v>
      </c>
      <c r="C25" s="29">
        <f>SUM(C13,C21)</f>
        <v>-976.5</v>
      </c>
      <c r="D25" s="29">
        <f t="shared" ref="D25:K25" si="2">SUM(D13,D21)</f>
        <v>-972.69999999999993</v>
      </c>
      <c r="E25" s="29">
        <f t="shared" si="2"/>
        <v>-921.8</v>
      </c>
      <c r="F25" s="67">
        <f t="shared" si="2"/>
        <v>-741.31361995960833</v>
      </c>
      <c r="G25" s="68">
        <f t="shared" si="2"/>
        <v>-715.70776861457909</v>
      </c>
      <c r="H25" s="68">
        <f t="shared" si="2"/>
        <v>-825.41984861127435</v>
      </c>
      <c r="I25" s="68">
        <f t="shared" si="2"/>
        <v>-816.8257307580177</v>
      </c>
      <c r="J25" s="68">
        <f t="shared" si="2"/>
        <v>-766.0456763090865</v>
      </c>
      <c r="K25" s="69">
        <f t="shared" si="2"/>
        <v>-719.72637426351821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F248-EC61-4101-B472-42CAA21247DD}">
  <dimension ref="A1:AN21"/>
  <sheetViews>
    <sheetView workbookViewId="0">
      <pane xSplit="1" topLeftCell="X1" activePane="topRight" state="frozen"/>
      <selection pane="topRight" sqref="A1:A1048576"/>
    </sheetView>
  </sheetViews>
  <sheetFormatPr defaultRowHeight="15" x14ac:dyDescent="0.25"/>
  <cols>
    <col min="1" max="1" width="28.42578125" customWidth="1"/>
  </cols>
  <sheetData>
    <row r="1" spans="1:40" x14ac:dyDescent="0.25">
      <c r="A1" s="21" t="s">
        <v>62</v>
      </c>
      <c r="B1" s="21"/>
      <c r="C1" s="21"/>
      <c r="D1" s="21" t="s">
        <v>86</v>
      </c>
      <c r="E1" s="21"/>
      <c r="F1" s="21"/>
    </row>
    <row r="2" spans="1:40" x14ac:dyDescent="0.25">
      <c r="A2" t="s">
        <v>55</v>
      </c>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82">
        <v>-609.52778662627497</v>
      </c>
      <c r="AJ4" s="29">
        <v>-588.79554639235698</v>
      </c>
      <c r="AK4" s="29">
        <v>-702.63535515565695</v>
      </c>
      <c r="AL4" s="29">
        <v>-695.073083787987</v>
      </c>
      <c r="AM4" s="29">
        <v>-645.75819317593096</v>
      </c>
      <c r="AN4" s="83">
        <v>-600.92598787117299</v>
      </c>
    </row>
    <row r="5" spans="1:40" x14ac:dyDescent="0.25">
      <c r="A5" t="s">
        <v>56</v>
      </c>
      <c r="B5">
        <v>-851</v>
      </c>
      <c r="C5">
        <v>-852.5</v>
      </c>
      <c r="D5">
        <v>-858.5</v>
      </c>
      <c r="E5">
        <v>-852.3</v>
      </c>
      <c r="F5">
        <v>-849.6</v>
      </c>
      <c r="G5">
        <v>-846.4</v>
      </c>
      <c r="H5">
        <v>-842.3</v>
      </c>
      <c r="I5">
        <v>-842.5</v>
      </c>
      <c r="J5">
        <v>-833.6</v>
      </c>
      <c r="K5">
        <v>-826.6</v>
      </c>
      <c r="L5">
        <v>-825.2</v>
      </c>
      <c r="M5">
        <v>-827.3</v>
      </c>
      <c r="N5">
        <v>-789.4</v>
      </c>
      <c r="O5">
        <v>-813.3</v>
      </c>
      <c r="P5">
        <v>-724.5</v>
      </c>
      <c r="Q5">
        <v>-770</v>
      </c>
      <c r="R5">
        <v>-805.3</v>
      </c>
      <c r="S5">
        <v>-800</v>
      </c>
      <c r="T5">
        <v>-801.3</v>
      </c>
      <c r="U5">
        <v>-758.3</v>
      </c>
      <c r="V5">
        <v>-786.6</v>
      </c>
      <c r="W5">
        <v>-796.9</v>
      </c>
      <c r="X5">
        <v>-790.3</v>
      </c>
      <c r="Y5">
        <v>-768.9</v>
      </c>
      <c r="Z5">
        <v>-793.4</v>
      </c>
      <c r="AA5">
        <v>-695.4</v>
      </c>
      <c r="AB5">
        <v>-790.6</v>
      </c>
      <c r="AC5">
        <v>-787.9</v>
      </c>
      <c r="AD5">
        <v>-779.6</v>
      </c>
      <c r="AE5">
        <v>-726.2</v>
      </c>
      <c r="AF5">
        <v>-765.2</v>
      </c>
      <c r="AG5">
        <v>-749.5</v>
      </c>
      <c r="AH5">
        <v>-694.3</v>
      </c>
      <c r="AI5" s="82">
        <v>-508.807964621275</v>
      </c>
      <c r="AJ5" s="29">
        <v>-481.71954076235698</v>
      </c>
      <c r="AK5" s="29">
        <v>-590.74622941898997</v>
      </c>
      <c r="AL5" s="29">
        <v>-579.26266976465399</v>
      </c>
      <c r="AM5" s="29">
        <v>-526.50398590593102</v>
      </c>
      <c r="AN5" s="83">
        <v>-477.89997307450602</v>
      </c>
    </row>
    <row r="6" spans="1:40" x14ac:dyDescent="0.25">
      <c r="A6" t="s">
        <v>57</v>
      </c>
      <c r="B6">
        <v>-123.8</v>
      </c>
      <c r="C6">
        <v>-123.8</v>
      </c>
      <c r="D6">
        <v>-120.7</v>
      </c>
      <c r="E6">
        <v>-122.5</v>
      </c>
      <c r="F6">
        <v>-118.4</v>
      </c>
      <c r="G6">
        <v>-112.2</v>
      </c>
      <c r="H6">
        <v>-117.3</v>
      </c>
      <c r="I6">
        <v>-114.2</v>
      </c>
      <c r="J6">
        <v>-119</v>
      </c>
      <c r="K6">
        <v>-112.9</v>
      </c>
      <c r="L6">
        <v>-93.4</v>
      </c>
      <c r="M6">
        <v>-98.2</v>
      </c>
      <c r="N6">
        <v>-93.7</v>
      </c>
      <c r="O6">
        <v>-104.1</v>
      </c>
      <c r="P6">
        <v>-105.4</v>
      </c>
      <c r="Q6">
        <v>-106</v>
      </c>
      <c r="R6">
        <v>-100.3</v>
      </c>
      <c r="S6">
        <v>-76.099999999999994</v>
      </c>
      <c r="T6">
        <v>-54.4</v>
      </c>
      <c r="U6">
        <v>-60.9</v>
      </c>
      <c r="V6">
        <v>-69.099999999999994</v>
      </c>
      <c r="W6">
        <v>-71</v>
      </c>
      <c r="X6">
        <v>-76.400000000000006</v>
      </c>
      <c r="Y6">
        <v>-82.7</v>
      </c>
      <c r="Z6">
        <v>-85.9</v>
      </c>
      <c r="AA6">
        <v>-91.4</v>
      </c>
      <c r="AB6">
        <v>-95.5</v>
      </c>
      <c r="AC6">
        <v>-100</v>
      </c>
      <c r="AD6">
        <v>-93.9</v>
      </c>
      <c r="AE6">
        <v>-86.9</v>
      </c>
      <c r="AF6">
        <v>-96.8</v>
      </c>
      <c r="AG6">
        <v>-94.7</v>
      </c>
      <c r="AH6">
        <v>-92.8</v>
      </c>
      <c r="AI6" s="82">
        <v>-100.719822005</v>
      </c>
      <c r="AJ6" s="29">
        <v>-107.07600563</v>
      </c>
      <c r="AK6" s="29">
        <v>-111.889125736667</v>
      </c>
      <c r="AL6" s="29">
        <v>-115.810414023333</v>
      </c>
      <c r="AM6" s="29">
        <v>-119.25420726999999</v>
      </c>
      <c r="AN6" s="83">
        <v>-123.026014796667</v>
      </c>
    </row>
    <row r="7" spans="1:40" x14ac:dyDescent="0.25">
      <c r="AI7" s="84"/>
      <c r="AJ7" s="30"/>
      <c r="AK7" s="30"/>
      <c r="AL7" s="30"/>
      <c r="AM7" s="30"/>
      <c r="AN7" s="85"/>
    </row>
    <row r="8" spans="1:40" s="3" customFormat="1" x14ac:dyDescent="0.25">
      <c r="A8" s="3" t="s">
        <v>4</v>
      </c>
      <c r="B8" s="3">
        <v>-100.2</v>
      </c>
      <c r="C8" s="3">
        <v>-100.1</v>
      </c>
      <c r="D8" s="3">
        <v>-100</v>
      </c>
      <c r="E8" s="3">
        <v>-100</v>
      </c>
      <c r="F8" s="3">
        <v>-100</v>
      </c>
      <c r="G8" s="3">
        <v>-100.1</v>
      </c>
      <c r="H8" s="3">
        <v>-100.1</v>
      </c>
      <c r="I8" s="3">
        <v>-100</v>
      </c>
      <c r="J8" s="3">
        <v>-100.1</v>
      </c>
      <c r="K8" s="3">
        <v>-100.1</v>
      </c>
      <c r="L8" s="3">
        <v>-100.1</v>
      </c>
      <c r="M8" s="3">
        <v>-100.1</v>
      </c>
      <c r="N8" s="3">
        <v>-100.1</v>
      </c>
      <c r="O8" s="3">
        <v>-100.1</v>
      </c>
      <c r="P8" s="3">
        <v>-100.1</v>
      </c>
      <c r="Q8" s="3">
        <v>-100.2</v>
      </c>
      <c r="R8" s="3">
        <v>-100.2</v>
      </c>
      <c r="S8" s="3">
        <v>-100.2</v>
      </c>
      <c r="T8" s="3">
        <v>-100.2</v>
      </c>
      <c r="U8" s="3">
        <v>-100.2</v>
      </c>
      <c r="V8" s="3">
        <v>-100.2</v>
      </c>
      <c r="W8" s="3">
        <v>-100.2</v>
      </c>
      <c r="X8" s="3">
        <v>-100.2</v>
      </c>
      <c r="Y8" s="3">
        <v>-100.3</v>
      </c>
      <c r="Z8" s="3">
        <v>-100.3</v>
      </c>
      <c r="AA8" s="3">
        <v>-100.3</v>
      </c>
      <c r="AB8" s="3">
        <v>-100.4</v>
      </c>
      <c r="AC8" s="3">
        <v>-100.4</v>
      </c>
      <c r="AD8" s="3">
        <v>-100.4</v>
      </c>
      <c r="AE8" s="3">
        <v>-100.3</v>
      </c>
      <c r="AF8" s="3">
        <v>-100.3</v>
      </c>
      <c r="AG8" s="3">
        <v>-100.3</v>
      </c>
      <c r="AH8" s="3">
        <v>-100.3</v>
      </c>
      <c r="AI8" s="82">
        <v>-97.285833333333301</v>
      </c>
      <c r="AJ8" s="29">
        <v>-92.412222222222098</v>
      </c>
      <c r="AK8" s="29">
        <v>-88.284493455617394</v>
      </c>
      <c r="AL8" s="29">
        <v>-87.252646970030696</v>
      </c>
      <c r="AM8" s="29">
        <v>-85.787483133155504</v>
      </c>
      <c r="AN8" s="83">
        <v>-84.300386392345203</v>
      </c>
    </row>
    <row r="9" spans="1:40" x14ac:dyDescent="0.25">
      <c r="AI9" s="84"/>
      <c r="AJ9" s="30"/>
      <c r="AK9" s="30"/>
      <c r="AL9" s="30"/>
      <c r="AM9" s="30"/>
      <c r="AN9" s="85"/>
    </row>
    <row r="10" spans="1:40" s="2" customFormat="1" x14ac:dyDescent="0.25">
      <c r="A10" s="2" t="s">
        <v>58</v>
      </c>
      <c r="B10" s="2">
        <v>-1075</v>
      </c>
      <c r="C10" s="2">
        <v>-1076.3999999999999</v>
      </c>
      <c r="D10" s="2">
        <v>-1079.2</v>
      </c>
      <c r="E10" s="2">
        <v>-1074.8</v>
      </c>
      <c r="F10" s="2">
        <v>-1068</v>
      </c>
      <c r="G10" s="2">
        <v>-1058.8</v>
      </c>
      <c r="H10" s="2">
        <v>-1059.8</v>
      </c>
      <c r="I10" s="2">
        <v>-1056.7</v>
      </c>
      <c r="J10" s="2">
        <v>-1052.8</v>
      </c>
      <c r="K10" s="2">
        <v>-1039.5999999999999</v>
      </c>
      <c r="L10" s="2">
        <v>-1018.7</v>
      </c>
      <c r="M10" s="2">
        <v>-1025.5999999999999</v>
      </c>
      <c r="N10" s="2">
        <v>-983.30000000000007</v>
      </c>
      <c r="O10" s="2">
        <v>-1017.5</v>
      </c>
      <c r="P10" s="2">
        <v>-929.9</v>
      </c>
      <c r="Q10" s="2">
        <v>-976.2</v>
      </c>
      <c r="R10" s="2">
        <v>-1005.8000000000001</v>
      </c>
      <c r="S10" s="2">
        <v>-976.40000000000009</v>
      </c>
      <c r="T10" s="2">
        <v>-955.90000000000009</v>
      </c>
      <c r="U10" s="2">
        <v>-919.30000000000007</v>
      </c>
      <c r="V10" s="2">
        <v>-955.90000000000009</v>
      </c>
      <c r="W10" s="2">
        <v>-968.1</v>
      </c>
      <c r="X10" s="2">
        <v>-967</v>
      </c>
      <c r="Y10" s="2">
        <v>-951.8</v>
      </c>
      <c r="Z10" s="2">
        <v>-979.69999999999993</v>
      </c>
      <c r="AA10" s="2">
        <v>-887.19999999999993</v>
      </c>
      <c r="AB10" s="2">
        <v>-986.5</v>
      </c>
      <c r="AC10" s="2">
        <v>-988.3</v>
      </c>
      <c r="AD10" s="2">
        <v>-973.9</v>
      </c>
      <c r="AE10" s="2">
        <v>-913.5</v>
      </c>
      <c r="AF10" s="2">
        <v>-962.3</v>
      </c>
      <c r="AG10" s="2">
        <v>-944.5</v>
      </c>
      <c r="AH10" s="2">
        <v>-887.3</v>
      </c>
      <c r="AI10" s="84">
        <v>-706.81361995960833</v>
      </c>
      <c r="AJ10" s="30">
        <v>-681.20776861457909</v>
      </c>
      <c r="AK10" s="30">
        <v>-790.91984861127435</v>
      </c>
      <c r="AL10" s="30">
        <v>-782.3257307580177</v>
      </c>
      <c r="AM10" s="30">
        <v>-731.5456763090865</v>
      </c>
      <c r="AN10" s="85">
        <v>-685.22637426351821</v>
      </c>
    </row>
    <row r="11" spans="1:40" x14ac:dyDescent="0.25">
      <c r="AI11" s="11"/>
      <c r="AJ11" s="2"/>
      <c r="AK11" s="2"/>
      <c r="AL11" s="2"/>
      <c r="AM11" s="2"/>
      <c r="AN11" s="12"/>
    </row>
    <row r="12" spans="1:40" x14ac:dyDescent="0.25">
      <c r="AI12" s="11"/>
      <c r="AJ12" s="2"/>
      <c r="AK12" s="2"/>
      <c r="AL12" s="2"/>
      <c r="AM12" s="2"/>
      <c r="AN12" s="12"/>
    </row>
    <row r="13" spans="1:40" x14ac:dyDescent="0.25">
      <c r="A13" t="s">
        <v>60</v>
      </c>
      <c r="AI13" s="11"/>
      <c r="AJ13" s="2"/>
      <c r="AK13" s="2"/>
      <c r="AL13" s="2"/>
      <c r="AM13" s="2"/>
      <c r="AN13" s="12"/>
    </row>
    <row r="14" spans="1:40" s="3" customFormat="1" x14ac:dyDescent="0.25">
      <c r="A14" s="3" t="s">
        <v>13</v>
      </c>
      <c r="B14" s="3">
        <v>53.1</v>
      </c>
      <c r="C14" s="3">
        <v>52.2</v>
      </c>
      <c r="D14" s="3">
        <v>50.5</v>
      </c>
      <c r="E14" s="3">
        <v>50.7</v>
      </c>
      <c r="F14" s="3">
        <v>52.6</v>
      </c>
      <c r="G14" s="3">
        <v>50.1</v>
      </c>
      <c r="H14" s="3">
        <v>51.9</v>
      </c>
      <c r="I14" s="3">
        <v>49.7</v>
      </c>
      <c r="J14" s="3">
        <v>50.5</v>
      </c>
      <c r="K14" s="3">
        <v>52.5</v>
      </c>
      <c r="L14" s="3">
        <v>55.7</v>
      </c>
      <c r="M14" s="3">
        <v>51.5</v>
      </c>
      <c r="N14" s="3">
        <v>58.1</v>
      </c>
      <c r="O14" s="3">
        <v>55.1</v>
      </c>
      <c r="P14" s="3">
        <v>63.1</v>
      </c>
      <c r="Q14" s="3">
        <v>58.6</v>
      </c>
      <c r="R14" s="3">
        <v>54.5</v>
      </c>
      <c r="S14" s="3">
        <v>57</v>
      </c>
      <c r="T14" s="3">
        <v>53.5</v>
      </c>
      <c r="U14" s="3">
        <v>55.7</v>
      </c>
      <c r="V14" s="3">
        <v>50.8</v>
      </c>
      <c r="W14" s="3">
        <v>53.6</v>
      </c>
      <c r="X14" s="3">
        <v>55.2</v>
      </c>
      <c r="Y14" s="3">
        <v>55.6</v>
      </c>
      <c r="Z14" s="3">
        <v>51.7</v>
      </c>
      <c r="AA14" s="3">
        <v>63.7</v>
      </c>
      <c r="AB14" s="3">
        <v>51.9</v>
      </c>
      <c r="AC14" s="3">
        <v>57.6</v>
      </c>
      <c r="AD14" s="3">
        <v>55.6</v>
      </c>
      <c r="AE14" s="3">
        <v>52.5</v>
      </c>
      <c r="AF14" s="3">
        <v>59.3</v>
      </c>
      <c r="AG14" s="3">
        <v>62.2</v>
      </c>
      <c r="AH14" s="3">
        <v>58.4</v>
      </c>
      <c r="AI14" s="8"/>
      <c r="AJ14" s="9"/>
      <c r="AK14" s="9"/>
      <c r="AL14" s="9"/>
      <c r="AM14" s="9"/>
      <c r="AN14" s="10"/>
    </row>
    <row r="15" spans="1:40" x14ac:dyDescent="0.25">
      <c r="A15" t="s">
        <v>25</v>
      </c>
      <c r="B15">
        <v>3.4</v>
      </c>
      <c r="C15">
        <v>2.5</v>
      </c>
      <c r="D15">
        <v>0.8</v>
      </c>
      <c r="E15">
        <v>1.1000000000000001</v>
      </c>
      <c r="F15">
        <v>2.9</v>
      </c>
      <c r="G15">
        <v>0.6</v>
      </c>
      <c r="H15">
        <v>2</v>
      </c>
      <c r="I15">
        <v>0.3</v>
      </c>
      <c r="J15">
        <v>1.1000000000000001</v>
      </c>
      <c r="K15">
        <v>2.9</v>
      </c>
      <c r="L15">
        <v>6.1</v>
      </c>
      <c r="M15">
        <v>2.2000000000000002</v>
      </c>
      <c r="N15">
        <v>8.8000000000000007</v>
      </c>
      <c r="O15">
        <v>5.9</v>
      </c>
      <c r="P15">
        <v>14.1</v>
      </c>
      <c r="Q15">
        <v>9.1999999999999993</v>
      </c>
      <c r="R15">
        <v>4.8</v>
      </c>
      <c r="S15">
        <v>7.5</v>
      </c>
      <c r="T15">
        <v>4.3</v>
      </c>
      <c r="U15">
        <v>6.4</v>
      </c>
      <c r="V15">
        <v>1.8</v>
      </c>
      <c r="W15">
        <v>3.8</v>
      </c>
      <c r="X15">
        <v>5.6</v>
      </c>
      <c r="Y15">
        <v>6.5</v>
      </c>
      <c r="Z15">
        <v>2.4</v>
      </c>
      <c r="AA15">
        <v>14.3</v>
      </c>
      <c r="AB15">
        <v>2.4</v>
      </c>
      <c r="AC15">
        <v>7.9</v>
      </c>
      <c r="AD15">
        <v>6</v>
      </c>
      <c r="AE15">
        <v>3.4</v>
      </c>
      <c r="AF15">
        <v>9.8000000000000007</v>
      </c>
      <c r="AG15">
        <v>12.7</v>
      </c>
      <c r="AH15">
        <v>9.1</v>
      </c>
      <c r="AI15" s="11"/>
      <c r="AJ15" s="2"/>
      <c r="AK15" s="2"/>
      <c r="AL15" s="2"/>
      <c r="AM15" s="2"/>
      <c r="AN15" s="12"/>
    </row>
    <row r="16" spans="1:40" x14ac:dyDescent="0.25">
      <c r="A16" t="s">
        <v>26</v>
      </c>
      <c r="B16" t="s">
        <v>27</v>
      </c>
      <c r="C16" t="s">
        <v>27</v>
      </c>
      <c r="D16" t="s">
        <v>27</v>
      </c>
      <c r="E16" t="s">
        <v>27</v>
      </c>
      <c r="F16" t="s">
        <v>27</v>
      </c>
      <c r="G16" t="s">
        <v>27</v>
      </c>
      <c r="H16" t="s">
        <v>27</v>
      </c>
      <c r="I16" t="s">
        <v>27</v>
      </c>
      <c r="J16" t="s">
        <v>27</v>
      </c>
      <c r="K16" t="s">
        <v>27</v>
      </c>
      <c r="L16" t="s">
        <v>27</v>
      </c>
      <c r="M16" t="s">
        <v>27</v>
      </c>
      <c r="N16" t="s">
        <v>27</v>
      </c>
      <c r="O16" t="s">
        <v>27</v>
      </c>
      <c r="P16" t="s">
        <v>27</v>
      </c>
      <c r="Q16" t="s">
        <v>27</v>
      </c>
      <c r="R16" t="s">
        <v>27</v>
      </c>
      <c r="S16" t="s">
        <v>27</v>
      </c>
      <c r="T16" t="s">
        <v>27</v>
      </c>
      <c r="U16" t="s">
        <v>27</v>
      </c>
      <c r="V16" t="s">
        <v>27</v>
      </c>
      <c r="W16" t="s">
        <v>27</v>
      </c>
      <c r="X16" t="s">
        <v>27</v>
      </c>
      <c r="Y16" t="s">
        <v>27</v>
      </c>
      <c r="Z16" t="s">
        <v>27</v>
      </c>
      <c r="AA16" t="s">
        <v>27</v>
      </c>
      <c r="AB16" t="s">
        <v>27</v>
      </c>
      <c r="AC16" t="s">
        <v>27</v>
      </c>
      <c r="AD16" t="s">
        <v>27</v>
      </c>
      <c r="AE16" t="s">
        <v>27</v>
      </c>
      <c r="AF16" t="s">
        <v>27</v>
      </c>
      <c r="AG16" t="s">
        <v>27</v>
      </c>
      <c r="AH16" t="s">
        <v>27</v>
      </c>
      <c r="AI16" s="11"/>
      <c r="AJ16" s="2"/>
      <c r="AK16" s="2"/>
      <c r="AL16" s="2"/>
      <c r="AM16" s="2"/>
      <c r="AN16" s="12"/>
    </row>
    <row r="17" spans="1:40" x14ac:dyDescent="0.25">
      <c r="AI17" s="11"/>
      <c r="AJ17" s="2"/>
      <c r="AK17" s="2"/>
      <c r="AL17" s="2"/>
      <c r="AM17" s="2"/>
      <c r="AN17" s="12"/>
    </row>
    <row r="18" spans="1:40" s="3" customFormat="1" x14ac:dyDescent="0.25">
      <c r="A18" s="3" t="s">
        <v>19</v>
      </c>
      <c r="B18" s="3">
        <v>4.8</v>
      </c>
      <c r="C18" s="3">
        <v>4.4000000000000004</v>
      </c>
      <c r="D18" s="3">
        <v>3.3</v>
      </c>
      <c r="E18" s="3">
        <v>3.7</v>
      </c>
      <c r="F18" s="3">
        <v>4.8</v>
      </c>
      <c r="G18" s="3">
        <v>3.4</v>
      </c>
      <c r="H18" s="3">
        <v>4.8</v>
      </c>
      <c r="I18" s="3">
        <v>3.4</v>
      </c>
      <c r="J18" s="3">
        <v>3.6</v>
      </c>
      <c r="K18" s="3">
        <v>5.3</v>
      </c>
      <c r="L18" s="3">
        <v>7.3</v>
      </c>
      <c r="M18" s="3">
        <v>4.9000000000000004</v>
      </c>
      <c r="N18" s="3">
        <v>8.9</v>
      </c>
      <c r="O18" s="3">
        <v>6.8</v>
      </c>
      <c r="P18" s="3">
        <v>13.6</v>
      </c>
      <c r="Q18" s="3">
        <v>10.4</v>
      </c>
      <c r="R18" s="3">
        <v>7.4</v>
      </c>
      <c r="S18" s="3">
        <v>8.9</v>
      </c>
      <c r="T18" s="3">
        <v>6.7</v>
      </c>
      <c r="U18" s="3">
        <v>8.4</v>
      </c>
      <c r="V18" s="3">
        <v>4.4000000000000004</v>
      </c>
      <c r="W18" s="3">
        <v>6.5</v>
      </c>
      <c r="X18" s="3">
        <v>6.9</v>
      </c>
      <c r="Y18" s="3">
        <v>7.2</v>
      </c>
      <c r="Z18" s="3">
        <v>5</v>
      </c>
      <c r="AA18" s="3">
        <v>12.3</v>
      </c>
      <c r="AB18" s="3">
        <v>5</v>
      </c>
      <c r="AC18" s="3">
        <v>8.1999999999999993</v>
      </c>
      <c r="AD18" s="3">
        <v>7.2</v>
      </c>
      <c r="AE18" s="3">
        <v>5.5</v>
      </c>
      <c r="AF18" s="3">
        <v>9.1</v>
      </c>
      <c r="AG18" s="3">
        <v>10.8</v>
      </c>
      <c r="AH18" s="3">
        <v>9.1</v>
      </c>
      <c r="AI18" s="8"/>
      <c r="AJ18" s="9"/>
      <c r="AK18" s="9"/>
      <c r="AL18" s="9"/>
      <c r="AM18" s="9"/>
      <c r="AN18" s="10"/>
    </row>
    <row r="19" spans="1:40" x14ac:dyDescent="0.25">
      <c r="A19" t="s">
        <v>25</v>
      </c>
      <c r="B19">
        <v>2.4</v>
      </c>
      <c r="C19">
        <v>2</v>
      </c>
      <c r="D19">
        <v>0.5</v>
      </c>
      <c r="E19">
        <v>0.7</v>
      </c>
      <c r="F19">
        <v>1.8</v>
      </c>
      <c r="G19">
        <v>0.4</v>
      </c>
      <c r="H19">
        <v>1.3</v>
      </c>
      <c r="I19">
        <v>0.2</v>
      </c>
      <c r="J19">
        <v>0.7</v>
      </c>
      <c r="K19">
        <v>2</v>
      </c>
      <c r="L19">
        <v>3.6</v>
      </c>
      <c r="M19">
        <v>1.4</v>
      </c>
      <c r="N19">
        <v>5.6</v>
      </c>
      <c r="O19">
        <v>3.5</v>
      </c>
      <c r="P19">
        <v>9.6999999999999993</v>
      </c>
      <c r="Q19">
        <v>6.3</v>
      </c>
      <c r="R19">
        <v>3</v>
      </c>
      <c r="S19">
        <v>4.5999999999999996</v>
      </c>
      <c r="T19">
        <v>2.6</v>
      </c>
      <c r="U19">
        <v>4.4000000000000004</v>
      </c>
      <c r="V19">
        <v>1.3</v>
      </c>
      <c r="W19">
        <v>2.7</v>
      </c>
      <c r="X19">
        <v>3.4</v>
      </c>
      <c r="Y19">
        <v>4.0999999999999996</v>
      </c>
      <c r="Z19">
        <v>1.6</v>
      </c>
      <c r="AA19">
        <v>9.1</v>
      </c>
      <c r="AB19">
        <v>1.6</v>
      </c>
      <c r="AC19">
        <v>4.5999999999999996</v>
      </c>
      <c r="AD19">
        <v>3.7</v>
      </c>
      <c r="AE19">
        <v>2.2999999999999998</v>
      </c>
      <c r="AF19">
        <v>5.5</v>
      </c>
      <c r="AG19">
        <v>7.2</v>
      </c>
      <c r="AH19">
        <v>5.7</v>
      </c>
      <c r="AI19" s="11"/>
      <c r="AJ19" s="2"/>
      <c r="AK19" s="2"/>
      <c r="AL19" s="2"/>
      <c r="AM19" s="2"/>
      <c r="AN19" s="12"/>
    </row>
    <row r="20" spans="1:40" x14ac:dyDescent="0.25">
      <c r="A20" t="s">
        <v>29</v>
      </c>
      <c r="B20">
        <v>0.1</v>
      </c>
      <c r="C20">
        <v>0.1</v>
      </c>
      <c r="D20">
        <v>0.1</v>
      </c>
      <c r="E20">
        <v>0.1</v>
      </c>
      <c r="F20">
        <v>0.2</v>
      </c>
      <c r="G20">
        <v>0.2</v>
      </c>
      <c r="H20">
        <v>0.3</v>
      </c>
      <c r="I20">
        <v>0.4</v>
      </c>
      <c r="J20">
        <v>0.4</v>
      </c>
      <c r="K20">
        <v>0.5</v>
      </c>
      <c r="L20">
        <v>0.5</v>
      </c>
      <c r="M20">
        <v>0.5</v>
      </c>
      <c r="N20">
        <v>0.5</v>
      </c>
      <c r="O20">
        <v>0.5</v>
      </c>
      <c r="P20">
        <v>0.4</v>
      </c>
      <c r="Q20">
        <v>0.4</v>
      </c>
      <c r="R20">
        <v>0.4</v>
      </c>
      <c r="S20">
        <v>0.4</v>
      </c>
      <c r="T20">
        <v>0.4</v>
      </c>
      <c r="U20">
        <v>0.4</v>
      </c>
      <c r="V20">
        <v>0.4</v>
      </c>
      <c r="W20">
        <v>0.4</v>
      </c>
      <c r="X20">
        <v>0.4</v>
      </c>
      <c r="Y20">
        <v>0.4</v>
      </c>
      <c r="Z20">
        <v>0.4</v>
      </c>
      <c r="AA20">
        <v>0.4</v>
      </c>
      <c r="AB20">
        <v>0.4</v>
      </c>
      <c r="AC20">
        <v>0.4</v>
      </c>
      <c r="AD20">
        <v>0.4</v>
      </c>
      <c r="AE20">
        <v>0.4</v>
      </c>
      <c r="AF20">
        <v>0.4</v>
      </c>
      <c r="AG20">
        <v>0.4</v>
      </c>
      <c r="AH20">
        <v>0.4</v>
      </c>
      <c r="AI20" s="11"/>
      <c r="AJ20" s="2"/>
      <c r="AK20" s="2"/>
      <c r="AL20" s="2"/>
      <c r="AM20" s="2"/>
      <c r="AN20" s="12"/>
    </row>
    <row r="21" spans="1:40" x14ac:dyDescent="0.25">
      <c r="A21" t="s">
        <v>26</v>
      </c>
      <c r="B21">
        <v>0.1</v>
      </c>
      <c r="C21">
        <v>0.1</v>
      </c>
      <c r="D21">
        <v>0.1</v>
      </c>
      <c r="E21">
        <v>0.1</v>
      </c>
      <c r="F21">
        <v>0.1</v>
      </c>
      <c r="G21">
        <v>0.1</v>
      </c>
      <c r="H21">
        <v>0.1</v>
      </c>
      <c r="I21">
        <v>0.1</v>
      </c>
      <c r="J21">
        <v>0.1</v>
      </c>
      <c r="K21">
        <v>0.1</v>
      </c>
      <c r="L21">
        <v>0.1</v>
      </c>
      <c r="M21">
        <v>0.1</v>
      </c>
      <c r="N21">
        <v>0.1</v>
      </c>
      <c r="O21">
        <v>0.1</v>
      </c>
      <c r="P21">
        <v>0.1</v>
      </c>
      <c r="Q21">
        <v>0.1</v>
      </c>
      <c r="R21">
        <v>0.1</v>
      </c>
      <c r="S21">
        <v>0.1</v>
      </c>
      <c r="T21">
        <v>0.1</v>
      </c>
      <c r="U21">
        <v>0.1</v>
      </c>
      <c r="V21">
        <v>0.1</v>
      </c>
      <c r="W21">
        <v>0.1</v>
      </c>
      <c r="X21">
        <v>0.1</v>
      </c>
      <c r="Y21">
        <v>0.1</v>
      </c>
      <c r="Z21">
        <v>0.1</v>
      </c>
      <c r="AA21">
        <v>0.1</v>
      </c>
      <c r="AB21">
        <v>0.1</v>
      </c>
      <c r="AC21">
        <v>0.1</v>
      </c>
      <c r="AD21">
        <v>0.1</v>
      </c>
      <c r="AE21">
        <v>0.1</v>
      </c>
      <c r="AF21">
        <v>0.1</v>
      </c>
      <c r="AG21">
        <v>0.1</v>
      </c>
      <c r="AH21">
        <v>0.1</v>
      </c>
      <c r="AI21" s="13"/>
      <c r="AJ21" s="14"/>
      <c r="AK21" s="14"/>
      <c r="AL21" s="14"/>
      <c r="AM21" s="14"/>
      <c r="AN21"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6-2</vt:lpstr>
      <vt:lpstr>Table 6-8</vt:lpstr>
      <vt:lpstr>GHGI24 SL</vt:lpstr>
      <vt:lpstr>USFS Forest CO2 73024_OLD</vt:lpstr>
      <vt:lpstr>LULUCF non-CO2</vt:lpstr>
      <vt:lpstr>Ag Non-CO2</vt:lpstr>
      <vt:lpstr>nonforestCO2 81224</vt:lpstr>
      <vt:lpstr>Compilation CO2 81224</vt:lpstr>
      <vt:lpstr>USFS Forest CO2 use</vt:lpstr>
      <vt:lpstr>USDA LULUCF 82624</vt:lpstr>
      <vt:lpstr>USDA CH4 N2O 82624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Steller, John</dc:creator>
  <cp:lastModifiedBy>Browning, Morgan (she/her/hers)</cp:lastModifiedBy>
  <dcterms:created xsi:type="dcterms:W3CDTF">2023-04-28T01:05:00Z</dcterms:created>
  <dcterms:modified xsi:type="dcterms:W3CDTF">2024-08-27T21:17:09Z</dcterms:modified>
</cp:coreProperties>
</file>